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codeName="ThisWorkbook" hidePivotFieldList="1" defaultThemeVersion="166925"/>
  <mc:AlternateContent xmlns:mc="http://schemas.openxmlformats.org/markup-compatibility/2006">
    <mc:Choice Requires="x15">
      <x15ac:absPath xmlns:x15ac="http://schemas.microsoft.com/office/spreadsheetml/2010/11/ac" url="/Users/hannahdoby/Desktop/"/>
    </mc:Choice>
  </mc:AlternateContent>
  <xr:revisionPtr revIDLastSave="0" documentId="13_ncr:1_{F3676548-45CF-AD4E-B4B1-9502A8BF74C9}" xr6:coauthVersionLast="47" xr6:coauthVersionMax="47" xr10:uidLastSave="{00000000-0000-0000-0000-000000000000}"/>
  <bookViews>
    <workbookView xWindow="-38400" yWindow="-860" windowWidth="27600" windowHeight="19500" activeTab="5" xr2:uid="{00000000-000D-0000-FFFF-FFFF00000000}"/>
  </bookViews>
  <sheets>
    <sheet name="Crowdfunding" sheetId="1" r:id="rId1"/>
    <sheet name="per category" sheetId="2" r:id="rId2"/>
    <sheet name="per sub category" sheetId="3" r:id="rId3"/>
    <sheet name="monthly" sheetId="4" r:id="rId4"/>
    <sheet name="goal analysis" sheetId="5" r:id="rId5"/>
    <sheet name="statistical analysis" sheetId="6" r:id="rId6"/>
    <sheet name="outline" sheetId="8" r:id="rId7"/>
  </sheets>
  <calcPr calcId="191029"/>
  <pivotCaches>
    <pivotCache cacheId="0" r:id="rId8"/>
    <pivotCache cacheId="1" r:id="rId9"/>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6" l="1"/>
  <c r="G6" i="6"/>
  <c r="H7" i="6"/>
  <c r="G7" i="6"/>
  <c r="H5" i="6"/>
  <c r="G5" i="6"/>
  <c r="H4" i="6"/>
  <c r="G4" i="6"/>
  <c r="H3" i="6"/>
  <c r="G3" i="6"/>
  <c r="H2" i="6"/>
  <c r="G2" i="6"/>
  <c r="D4" i="5"/>
  <c r="C4" i="5"/>
  <c r="D13" i="5"/>
  <c r="D12" i="5"/>
  <c r="D11" i="5"/>
  <c r="D10" i="5"/>
  <c r="D9" i="5"/>
  <c r="D8" i="5"/>
  <c r="D7" i="5"/>
  <c r="D6" i="5"/>
  <c r="D5" i="5"/>
  <c r="D3" i="5"/>
  <c r="D2" i="5"/>
  <c r="C13" i="5"/>
  <c r="C12" i="5"/>
  <c r="C11" i="5"/>
  <c r="C10" i="5"/>
  <c r="C9" i="5"/>
  <c r="C8" i="5"/>
  <c r="C7" i="5"/>
  <c r="C6" i="5"/>
  <c r="C5" i="5"/>
  <c r="C3" i="5"/>
  <c r="C2" i="5"/>
  <c r="B13" i="5"/>
  <c r="B12" i="5"/>
  <c r="B11" i="5"/>
  <c r="B10" i="5"/>
  <c r="B9" i="5"/>
  <c r="B8" i="5"/>
  <c r="B7" i="5"/>
  <c r="B6" i="5"/>
  <c r="B5" i="5"/>
  <c r="B4" i="5"/>
  <c r="B3" i="5"/>
  <c r="B2" i="5"/>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3"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2" i="1"/>
  <c r="E12" i="5" l="1"/>
  <c r="H12" i="5" s="1"/>
  <c r="E5" i="5"/>
  <c r="H5" i="5" s="1"/>
  <c r="E9" i="5"/>
  <c r="H9" i="5" s="1"/>
  <c r="E13" i="5"/>
  <c r="H13" i="5" s="1"/>
  <c r="E6" i="5"/>
  <c r="F6" i="5" s="1"/>
  <c r="G11" i="5"/>
  <c r="E3" i="5"/>
  <c r="F3" i="5" s="1"/>
  <c r="E7" i="5"/>
  <c r="F7" i="5" s="1"/>
  <c r="E11" i="5"/>
  <c r="F11" i="5" s="1"/>
  <c r="E2" i="5"/>
  <c r="H2" i="5" s="1"/>
  <c r="E10" i="5"/>
  <c r="H10" i="5" s="1"/>
  <c r="E4" i="5"/>
  <c r="H4" i="5" s="1"/>
  <c r="E8" i="5"/>
  <c r="H8" i="5" s="1"/>
  <c r="H11" i="5"/>
  <c r="H6" i="5"/>
  <c r="F5" i="5"/>
  <c r="F12" i="5"/>
  <c r="F8" i="5"/>
  <c r="G12" i="5"/>
  <c r="G8" i="5"/>
  <c r="G5" i="5" l="1"/>
  <c r="G13" i="5"/>
  <c r="G4" i="5"/>
  <c r="G6" i="5"/>
  <c r="H7" i="5"/>
  <c r="F9" i="5"/>
  <c r="F10" i="5"/>
  <c r="G3" i="5"/>
  <c r="G9" i="5"/>
  <c r="F13" i="5"/>
  <c r="F2" i="5"/>
  <c r="G7" i="5"/>
  <c r="G10" i="5"/>
  <c r="F4" i="5"/>
  <c r="G2" i="5"/>
  <c r="H3" i="5"/>
</calcChain>
</file>

<file path=xl/sharedStrings.xml><?xml version="1.0" encoding="utf-8"?>
<sst xmlns="http://schemas.openxmlformats.org/spreadsheetml/2006/main" count="41811" uniqueCount="18497">
  <si>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</si>
  <si>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</si>
  <si>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</si>
  <si>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</si>
  <si>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</si>
  <si>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</si>
  <si>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</si>
  <si>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</si>
  <si>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</si>
  <si>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</si>
  <si>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</si>
  <si>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</si>
  <si>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</si>
  <si>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</si>
  <si>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</si>
  <si>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</si>
  <si>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</si>
  <si>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</si>
  <si>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</si>
  <si>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</si>
  <si>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</si>
  <si>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</si>
  <si>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</si>
  <si>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</si>
  <si>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</si>
  <si>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</si>
  <si>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</si>
  <si>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</si>
  <si>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</si>
  <si>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</si>
  <si>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</si>
  <si>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</si>
  <si>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</si>
  <si>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</si>
  <si>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</si>
  <si>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</si>
  <si>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</si>
  <si>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</si>
  <si>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</si>
  <si>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</si>
  <si>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</si>
  <si>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</si>
  <si>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</si>
  <si>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</si>
  <si>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</si>
  <si>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</si>
  <si>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</si>
  <si>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</si>
  <si>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</si>
  <si>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</si>
  <si>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</si>
  <si>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</si>
  <si>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</si>
  <si>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</si>
  <si>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</si>
  <si>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</si>
  <si>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</si>
  <si>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</si>
  <si>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</si>
  <si>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</si>
  <si>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</si>
  <si>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</si>
  <si>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</si>
  <si>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</si>
  <si>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</si>
  <si>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</si>
  <si>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</si>
  <si>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</si>
  <si>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</si>
  <si>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</si>
  <si>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</si>
  <si>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</si>
  <si>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</si>
  <si>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</si>
  <si>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</si>
  <si>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</si>
  <si>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</si>
  <si>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</si>
  <si>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</si>
  <si>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</si>
  <si>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</si>
  <si>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</si>
  <si>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</si>
  <si>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</si>
  <si>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</si>
  <si>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</si>
  <si>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</si>
  <si>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</si>
  <si>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</si>
  <si>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</si>
  <si>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</si>
  <si>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</si>
  <si>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</si>
  <si>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</si>
  <si>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</si>
  <si>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</si>
  <si>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</si>
  <si>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</si>
  <si>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</si>
  <si>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</si>
  <si>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</si>
  <si>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</si>
  <si>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</si>
  <si>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</si>
  <si>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</si>
  <si>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</si>
  <si>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</si>
  <si>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</si>
  <si>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</si>
  <si>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</si>
  <si>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</si>
  <si>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</si>
  <si>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</si>
  <si>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</si>
  <si>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</si>
  <si>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</si>
  <si>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</si>
  <si>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</si>
  <si>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</si>
  <si>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</si>
  <si>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</si>
  <si>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</si>
  <si>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</si>
  <si>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</si>
  <si>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</si>
  <si>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</si>
  <si>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</si>
  <si>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</si>
  <si>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</si>
  <si>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</si>
  <si>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</si>
  <si>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</si>
  <si>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</si>
  <si>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</si>
  <si>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</si>
  <si>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</si>
  <si>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</si>
  <si>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</si>
  <si>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</si>
  <si>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</si>
  <si>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</si>
  <si>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</si>
  <si>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</si>
  <si>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</si>
  <si>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</si>
  <si>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</si>
  <si>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</si>
  <si>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</si>
  <si>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</si>
  <si>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</si>
  <si>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</si>
  <si>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</si>
  <si>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</si>
  <si>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</si>
  <si>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</si>
  <si>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</si>
  <si>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</si>
  <si>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</si>
  <si>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</si>
  <si>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</si>
  <si>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</si>
  <si>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</si>
  <si>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</si>
  <si>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</si>
  <si>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</si>
  <si>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</si>
  <si>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</si>
  <si>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</si>
  <si>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</si>
  <si>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</si>
  <si>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</si>
  <si>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</si>
  <si>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</si>
  <si>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</si>
  <si>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</si>
  <si>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</si>
  <si>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</si>
  <si>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</si>
  <si>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</si>
  <si>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</si>
  <si>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</si>
  <si>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</si>
  <si>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</si>
  <si>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</si>
  <si>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</si>
  <si>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</si>
  <si>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</si>
  <si>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</si>
  <si>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</si>
  <si>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</si>
  <si>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</si>
  <si>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</si>
  <si>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</si>
  <si>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</si>
  <si>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</si>
  <si>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</si>
  <si>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</si>
  <si>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</si>
  <si>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</si>
  <si>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</si>
  <si>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</si>
  <si>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</si>
  <si>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</si>
  <si>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</si>
  <si>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</si>
  <si>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</si>
  <si>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</si>
  <si>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</si>
  <si>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</si>
  <si>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</si>
  <si>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</si>
  <si>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</si>
  <si>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</si>
  <si>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</si>
  <si>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</si>
  <si>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</si>
  <si>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</si>
  <si>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</si>
  <si>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</si>
  <si>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</si>
  <si>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</si>
  <si>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</si>
  <si>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</si>
  <si>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</si>
  <si>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</si>
  <si>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</si>
  <si>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</si>
  <si>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</si>
  <si>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</si>
  <si>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</si>
  <si>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</si>
  <si>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</si>
  <si>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</si>
  <si>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</si>
  <si>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</si>
  <si>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</si>
  <si>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</si>
  <si>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</si>
  <si>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</si>
  <si>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</si>
  <si>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</si>
  <si>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</si>
  <si>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</si>
  <si>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</si>
  <si>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</si>
  <si>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</si>
  <si>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</si>
  <si>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</si>
  <si>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</si>
  <si>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</si>
  <si>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</si>
  <si>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</si>
  <si>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</si>
  <si>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</si>
  <si>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</si>
  <si>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</si>
  <si>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</si>
  <si>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</si>
  <si>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</si>
  <si>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</si>
  <si>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</si>
  <si>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</si>
  <si>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</si>
  <si>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</si>
  <si>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</si>
  <si>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</si>
  <si>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</si>
  <si>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</si>
  <si>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</si>
  <si>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</si>
  <si>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</si>
  <si>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</si>
  <si>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</si>
  <si>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</si>
  <si>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</si>
  <si>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</si>
  <si>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</si>
  <si>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</si>
  <si>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</si>
  <si>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</si>
  <si>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</si>
  <si>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</si>
  <si>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</si>
  <si>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</si>
  <si>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</si>
  <si>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</si>
  <si>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</si>
  <si>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</si>
  <si>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</si>
  <si>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</si>
  <si>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</si>
  <si>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</si>
  <si>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</si>
  <si>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</si>
  <si>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</si>
  <si>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</si>
  <si>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</si>
  <si>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</si>
  <si>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</si>
  <si>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</si>
  <si>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</si>
  <si>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</si>
  <si>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</si>
  <si>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</si>
  <si>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</si>
  <si>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</si>
  <si>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</si>
  <si>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</si>
  <si>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</si>
  <si>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</si>
  <si>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</si>
  <si>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</si>
  <si>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</si>
  <si>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</si>
  <si>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</si>
  <si>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</si>
  <si>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</si>
  <si>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</si>
  <si>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</si>
  <si>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</si>
  <si>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</si>
  <si>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</si>
  <si>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</si>
  <si>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</si>
  <si>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</si>
  <si>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</si>
  <si>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</si>
  <si>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</si>
  <si>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</si>
  <si>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</si>
  <si>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</si>
  <si>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</si>
  <si>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</si>
  <si>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</si>
  <si>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</si>
  <si>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</si>
  <si>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</si>
  <si>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</si>
  <si>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</si>
  <si>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</si>
  <si>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</si>
  <si>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</si>
  <si>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</si>
  <si>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</si>
  <si>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</si>
  <si>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</si>
  <si>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</si>
  <si>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</si>
  <si>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</si>
  <si>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</si>
  <si>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</si>
  <si>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</si>
  <si>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</si>
  <si>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</si>
  <si>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</si>
  <si>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</si>
  <si>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</si>
  <si>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</si>
  <si>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</si>
  <si>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</si>
  <si>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</si>
  <si>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</si>
  <si>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</si>
  <si>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</si>
  <si>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</si>
  <si>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</si>
  <si>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</si>
  <si>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</si>
  <si>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</si>
  <si>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</si>
  <si>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</si>
  <si>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</si>
  <si>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</si>
  <si>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</si>
  <si>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</si>
  <si>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</si>
  <si>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</si>
  <si>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</si>
  <si>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</si>
  <si>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</si>
  <si>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</si>
  <si>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</si>
  <si>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</si>
  <si>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</si>
  <si>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</si>
  <si>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</si>
  <si>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</si>
  <si>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</si>
  <si>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</si>
  <si>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</si>
  <si>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</si>
  <si>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</si>
  <si>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</si>
  <si>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</si>
  <si>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</si>
  <si>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</si>
  <si>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</si>
  <si>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</si>
  <si>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</si>
  <si>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</si>
  <si>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</si>
  <si>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</si>
  <si>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</si>
  <si>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</si>
  <si>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</si>
  <si>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</si>
  <si>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</si>
  <si>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</si>
  <si>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</si>
  <si>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</si>
  <si>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</si>
  <si>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</si>
  <si>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</si>
  <si>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</si>
  <si>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</si>
  <si>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</si>
  <si>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</si>
  <si>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</si>
  <si>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</si>
  <si>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</si>
  <si>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</si>
  <si>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</si>
  <si>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</si>
  <si>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</si>
  <si>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</si>
  <si>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</si>
  <si>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</si>
  <si>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</si>
  <si>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</si>
  <si>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</si>
  <si>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</si>
  <si>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</si>
  <si>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</si>
  <si>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</si>
  <si>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</si>
  <si>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</si>
  <si>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</si>
  <si>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</si>
  <si>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</si>
  <si>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</si>
  <si>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</si>
  <si>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</si>
  <si>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</si>
  <si>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</si>
  <si>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</si>
  <si>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</si>
  <si>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</si>
  <si>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</si>
  <si>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</si>
  <si>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</si>
  <si>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</si>
  <si>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</si>
  <si>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</si>
  <si>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</si>
  <si>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</si>
  <si>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</si>
  <si>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</si>
  <si>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</si>
  <si>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</si>
  <si>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</si>
  <si>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</si>
  <si>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</si>
  <si>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</si>
  <si>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</si>
  <si>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</si>
  <si>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</si>
  <si>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</si>
  <si>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</si>
  <si>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</si>
  <si>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</si>
  <si>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</si>
  <si>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</si>
  <si>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</si>
  <si>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</si>
  <si>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</si>
  <si>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</si>
  <si>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</si>
  <si>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</si>
  <si>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</si>
  <si>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</si>
  <si>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</si>
  <si>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</si>
  <si>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</si>
  <si>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</si>
  <si>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</si>
  <si>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</si>
  <si>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</si>
  <si>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</si>
  <si>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</si>
  <si>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</si>
  <si>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</si>
  <si>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</si>
  <si>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</si>
  <si>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</si>
  <si>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</si>
  <si>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</si>
  <si>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</si>
  <si>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</si>
  <si>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</si>
  <si>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</si>
  <si>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</si>
  <si>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</si>
  <si>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</si>
  <si>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</si>
  <si>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</si>
  <si>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</si>
  <si>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</si>
  <si>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</si>
  <si>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</si>
  <si>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</si>
  <si>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</si>
  <si>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</si>
  <si>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</si>
  <si>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</si>
  <si>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</si>
  <si>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</si>
  <si>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</si>
  <si>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</si>
  <si>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</si>
  <si>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</si>
  <si>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</si>
  <si>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</si>
  <si>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</si>
  <si>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</si>
  <si>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</si>
  <si>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</si>
  <si>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</si>
  <si>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</si>
  <si>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</si>
  <si>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</si>
  <si>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</si>
  <si>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</si>
  <si>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</si>
  <si>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</si>
  <si>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</si>
  <si>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</si>
  <si>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</si>
  <si>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</si>
  <si>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</si>
  <si>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</si>
  <si>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</si>
  <si>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</si>
  <si>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</si>
  <si>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</si>
  <si>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</si>
  <si>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</si>
  <si>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</si>
  <si>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</si>
  <si>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</si>
  <si>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</si>
  <si>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</si>
  <si>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</si>
  <si>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</si>
  <si>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</si>
  <si>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</si>
  <si>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</si>
  <si>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</si>
  <si>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</si>
  <si>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</si>
  <si>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</si>
  <si>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</si>
  <si>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</si>
  <si>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</si>
  <si>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</si>
  <si>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</si>
  <si>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</si>
  <si>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</si>
  <si>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</si>
  <si>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</si>
  <si>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</si>
  <si>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</si>
  <si>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</si>
  <si>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</si>
  <si>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</si>
  <si>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</si>
  <si>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</si>
  <si>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</si>
  <si>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</si>
  <si>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</si>
  <si>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</si>
  <si>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</si>
  <si>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</si>
  <si>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</si>
  <si>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</si>
  <si>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</si>
  <si>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</si>
  <si>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</si>
  <si>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</si>
  <si>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</si>
  <si>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</si>
  <si>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</si>
  <si>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</si>
  <si>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</si>
  <si>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</si>
  <si>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</si>
  <si>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</si>
  <si>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</si>
  <si>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</si>
  <si>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</si>
  <si>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</si>
  <si>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</si>
  <si>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</si>
  <si>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</si>
  <si>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</si>
  <si>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</si>
  <si>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</si>
  <si>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</si>
  <si>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</si>
  <si>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</si>
  <si>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</si>
  <si>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</si>
  <si>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</si>
  <si>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</si>
  <si>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</si>
  <si>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</si>
  <si>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</si>
  <si>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</si>
  <si>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</si>
  <si>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</si>
  <si>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</si>
  <si>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</si>
  <si>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</si>
  <si>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</si>
  <si>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</si>
  <si>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</si>
  <si>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</si>
  <si>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</si>
  <si>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</si>
  <si>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</si>
  <si>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</si>
  <si>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</si>
  <si>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</si>
  <si>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</si>
  <si>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</si>
  <si>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</si>
  <si>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</si>
  <si>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</si>
  <si>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</si>
  <si>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</si>
  <si>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</si>
  <si>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</si>
  <si>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</si>
  <si>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</si>
  <si>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</si>
  <si>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</si>
  <si>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</si>
  <si>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</si>
  <si>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</si>
  <si>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</si>
  <si>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</si>
  <si>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</si>
  <si>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</si>
  <si>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</si>
  <si>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</si>
  <si>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</si>
  <si>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</si>
  <si>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</si>
  <si>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</si>
  <si>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</si>
  <si>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</si>
  <si>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</si>
  <si>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</si>
  <si>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</si>
  <si>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</si>
  <si>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</si>
  <si>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</si>
  <si>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</si>
  <si>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</si>
  <si>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</si>
  <si>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</si>
  <si>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</si>
  <si>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</si>
  <si>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</si>
  <si>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</si>
  <si>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</si>
  <si>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</si>
  <si>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</si>
  <si>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</si>
  <si>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</si>
  <si>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</si>
  <si>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</si>
  <si>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</si>
  <si>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</si>
  <si>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</si>
  <si>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</si>
  <si>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</si>
  <si>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</si>
  <si>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</si>
  <si>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</si>
  <si>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</si>
  <si>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</si>
  <si>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</si>
  <si>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</si>
  <si>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</si>
  <si>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</si>
  <si>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</si>
  <si>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</si>
  <si>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</si>
  <si>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</si>
  <si>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</si>
  <si>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</si>
  <si>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</si>
  <si>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</si>
  <si>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</si>
  <si>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</si>
  <si>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</si>
  <si>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</si>
  <si>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</si>
  <si>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</si>
  <si>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</si>
  <si>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</si>
  <si>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</si>
  <si>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</si>
  <si>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</si>
  <si>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</si>
  <si>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</si>
  <si>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</si>
  <si>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</si>
  <si>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</si>
  <si>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</si>
  <si>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</si>
  <si>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</si>
  <si>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</si>
  <si>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</si>
  <si>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</si>
  <si>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</si>
  <si>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</si>
  <si>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</si>
  <si>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</si>
  <si>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</si>
  <si>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</si>
  <si>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</si>
  <si>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</si>
  <si>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</si>
  <si>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</si>
  <si>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</si>
  <si>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</si>
  <si>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</si>
  <si>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</si>
  <si>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</si>
  <si>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</si>
  <si>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</si>
  <si>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</si>
  <si>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</si>
  <si>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</si>
  <si>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</si>
  <si>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</si>
  <si>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</si>
  <si>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</si>
  <si>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</si>
  <si>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</si>
  <si>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</si>
  <si>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</si>
  <si>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</si>
  <si>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</si>
  <si>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</si>
  <si>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</si>
  <si>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</si>
  <si>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</si>
  <si>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</si>
  <si>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</si>
  <si>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</si>
  <si>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</si>
  <si>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</si>
  <si>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</si>
  <si>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</si>
  <si>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</si>
  <si>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</si>
  <si>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</si>
  <si>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</si>
  <si>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</si>
  <si>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</si>
  <si>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</si>
  <si>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</si>
  <si>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</si>
  <si>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</si>
  <si>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</si>
  <si>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</si>
  <si>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</si>
  <si>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</si>
  <si>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</si>
  <si>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</si>
  <si>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</si>
  <si>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</si>
  <si>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</si>
  <si>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</si>
  <si>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</si>
  <si>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</si>
  <si>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</si>
  <si>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</si>
  <si>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</si>
  <si>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</si>
  <si>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</si>
  <si>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</si>
  <si>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</si>
  <si>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</si>
  <si>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</si>
  <si>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</si>
  <si>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</si>
  <si>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</si>
  <si>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</si>
  <si>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</si>
  <si>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</si>
  <si>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</si>
  <si>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</si>
  <si>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</si>
  <si>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</si>
  <si>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</si>
  <si>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</si>
  <si>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</si>
  <si>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</si>
  <si>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</si>
  <si>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</si>
  <si>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</si>
  <si>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</si>
  <si>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</si>
  <si>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</si>
  <si>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</si>
  <si>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</si>
  <si>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</si>
  <si>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</si>
  <si>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</si>
  <si>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</si>
  <si>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</si>
  <si>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</si>
  <si>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</si>
  <si>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</si>
  <si>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</si>
  <si>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</si>
  <si>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</si>
  <si>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</si>
  <si>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</si>
  <si>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</si>
  <si>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</si>
  <si>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</si>
  <si>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</si>
  <si>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</si>
  <si>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</si>
  <si>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</si>
  <si>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</si>
  <si>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</si>
  <si>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</si>
  <si>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</si>
  <si>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</si>
  <si>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</si>
  <si>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</si>
  <si>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</si>
  <si>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</si>
  <si>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</si>
  <si>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</si>
  <si>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</si>
  <si>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</si>
  <si>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</si>
  <si>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</si>
  <si>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</si>
  <si>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</si>
  <si>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</si>
  <si>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</si>
  <si>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</si>
  <si>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</si>
  <si>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</si>
  <si>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</si>
  <si>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</si>
  <si>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</si>
  <si>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</si>
  <si>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</si>
  <si>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</si>
  <si>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</si>
  <si>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</si>
  <si>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</si>
  <si>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</si>
  <si>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</si>
  <si>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</si>
  <si>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</si>
  <si>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</si>
  <si>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</si>
  <si>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</si>
  <si>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</si>
  <si>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</si>
  <si>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</si>
  <si>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</si>
  <si>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</si>
  <si>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</si>
  <si>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</si>
  <si>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</si>
  <si>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</si>
  <si>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</si>
  <si>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</si>
  <si>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</si>
  <si>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</si>
  <si>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</si>
  <si>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</si>
  <si>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</si>
  <si>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</si>
  <si>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</si>
  <si>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</si>
  <si>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</si>
  <si>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</si>
  <si>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</si>
  <si>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</si>
  <si>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</si>
  <si>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</si>
  <si>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</si>
  <si>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</si>
  <si>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</si>
  <si>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</si>
  <si>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</si>
  <si>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</si>
  <si>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</si>
  <si>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</si>
  <si>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</si>
  <si>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</si>
  <si>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</si>
  <si>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</si>
  <si>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</si>
  <si>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</si>
  <si>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</si>
  <si>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</si>
  <si>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</si>
  <si>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</si>
  <si>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</si>
  <si>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</si>
  <si>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</si>
  <si>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</si>
  <si>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</si>
  <si>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</si>
  <si>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</si>
  <si>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</si>
  <si>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</si>
  <si>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</si>
  <si>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</si>
  <si>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</si>
  <si>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</si>
  <si>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</si>
  <si>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</si>
  <si>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</si>
  <si>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</si>
  <si>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</si>
  <si>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</si>
  <si>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</si>
  <si>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</si>
  <si>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</si>
  <si>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</si>
  <si>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</si>
  <si>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</si>
  <si>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</si>
  <si>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</si>
  <si>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</si>
  <si>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</si>
  <si>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</si>
  <si>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</si>
  <si>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</si>
  <si>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</si>
  <si>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</si>
  <si>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</si>
  <si>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</si>
  <si>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</si>
  <si>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</si>
  <si>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</si>
  <si>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</si>
  <si>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</si>
  <si>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</si>
  <si>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</si>
  <si>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</si>
  <si>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</si>
  <si>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</si>
  <si>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</si>
  <si>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</si>
  <si>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</si>
  <si>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</si>
  <si>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</si>
  <si>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</si>
  <si>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</si>
  <si>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</si>
  <si>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</si>
  <si>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</si>
  <si>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</si>
  <si>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</si>
  <si>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</si>
  <si>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</si>
  <si>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</si>
  <si>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</si>
  <si>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</si>
  <si>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</si>
  <si>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</si>
  <si>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</si>
  <si>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</si>
  <si>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</si>
  <si>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</si>
  <si>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</si>
  <si>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</si>
  <si>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</si>
  <si>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</si>
  <si>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</si>
  <si>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</si>
  <si>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</si>
  <si>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</si>
  <si>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</si>
  <si>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</si>
  <si>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</si>
  <si>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</si>
  <si>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</si>
  <si>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</si>
  <si>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</si>
  <si>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</si>
  <si>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</si>
  <si>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</si>
  <si>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</si>
  <si>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</si>
  <si>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</si>
  <si>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</si>
  <si>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</si>
  <si>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</si>
  <si>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</si>
  <si>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</si>
  <si>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</si>
  <si>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</si>
  <si>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</si>
  <si>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</si>
  <si>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</si>
  <si>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</si>
  <si>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</si>
  <si>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</si>
  <si>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</si>
  <si>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</si>
  <si>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</si>
  <si>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</si>
  <si>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</si>
  <si>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</si>
  <si>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</si>
  <si>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</si>
  <si>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</si>
  <si>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</si>
  <si>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</si>
  <si>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</si>
  <si>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</si>
  <si>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</si>
  <si>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</si>
  <si>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</si>
  <si>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</si>
  <si>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</si>
  <si>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</si>
  <si>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</si>
  <si>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</si>
  <si>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</si>
  <si>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</si>
  <si>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</si>
  <si>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</si>
  <si>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</si>
  <si>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</si>
  <si>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</si>
  <si>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</si>
  <si>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</si>
  <si>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</si>
  <si>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</si>
  <si>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</si>
  <si>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</si>
  <si>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</si>
  <si>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</si>
  <si>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</si>
  <si>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</si>
  <si>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</si>
  <si>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</si>
  <si>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</si>
  <si>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</si>
  <si>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</si>
  <si>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</si>
  <si>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</si>
  <si>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</si>
  <si>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</si>
  <si>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</si>
  <si>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</si>
  <si>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</si>
  <si>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</si>
  <si>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</si>
  <si>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</si>
  <si>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</si>
  <si>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</si>
  <si>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</si>
  <si>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</si>
  <si>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</si>
  <si>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</si>
  <si>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</si>
  <si>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</si>
  <si>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</si>
  <si>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</si>
  <si>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</si>
  <si>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</si>
  <si>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</si>
  <si>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</si>
  <si>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</si>
  <si>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</si>
  <si>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</si>
  <si>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</si>
  <si>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</si>
  <si>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</si>
  <si>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</si>
  <si>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</si>
  <si>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</si>
  <si>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</si>
  <si>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</si>
  <si>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</si>
  <si>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</si>
  <si>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</si>
  <si>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</si>
  <si>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</si>
  <si>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</si>
  <si>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</si>
  <si>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</si>
  <si>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</si>
  <si>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</si>
  <si>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</si>
  <si>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</si>
  <si>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</si>
  <si>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</si>
  <si>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</si>
  <si>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</si>
  <si>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</si>
  <si>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</si>
  <si>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</si>
  <si>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</si>
  <si>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</si>
  <si>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</si>
  <si>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</si>
  <si>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</si>
  <si>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</si>
  <si>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</si>
  <si>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</si>
  <si>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</si>
  <si>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</si>
  <si>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</si>
  <si>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</si>
  <si>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</si>
  <si>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</si>
  <si>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</si>
  <si>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</si>
  <si>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</si>
  <si>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</si>
  <si>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</si>
  <si>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</si>
  <si>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</si>
  <si>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</si>
  <si>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</si>
  <si>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</si>
  <si>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</si>
  <si>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</si>
  <si>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</si>
  <si>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</si>
  <si>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</si>
  <si>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</si>
  <si>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</si>
  <si>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</si>
  <si>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</si>
  <si>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</si>
  <si>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</si>
  <si>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</si>
  <si>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</si>
  <si>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</si>
  <si>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</si>
  <si>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</si>
  <si>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</si>
  <si>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</si>
  <si>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</si>
  <si>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</si>
  <si>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</si>
  <si>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</si>
  <si>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</si>
  <si>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</si>
  <si>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</si>
  <si>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</si>
  <si>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</si>
  <si>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</si>
  <si>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</si>
  <si>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</si>
  <si>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</si>
  <si>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</si>
  <si>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</si>
  <si>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</si>
  <si>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</si>
  <si>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</si>
  <si>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</si>
  <si>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</si>
  <si>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</si>
  <si>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</si>
  <si>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</si>
  <si>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</si>
  <si>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</si>
  <si>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</si>
  <si>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</si>
  <si>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</si>
  <si>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</si>
  <si>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</si>
  <si>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</si>
  <si>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</si>
  <si>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</si>
  <si>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</si>
  <si>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</si>
  <si>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</si>
  <si>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</si>
  <si>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</si>
  <si>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</si>
  <si>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</si>
  <si>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</si>
  <si>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</si>
  <si>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</si>
  <si>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</si>
  <si>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</si>
  <si>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</si>
  <si>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</si>
  <si>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</si>
  <si>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</si>
  <si>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</si>
  <si>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</si>
  <si>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</si>
  <si>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</si>
  <si>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</si>
  <si>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</si>
  <si>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</si>
  <si>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</si>
  <si>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</si>
  <si>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</si>
  <si>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</si>
  <si>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</si>
  <si>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</si>
  <si>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</si>
  <si>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</si>
  <si>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</si>
  <si>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</si>
  <si>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</si>
  <si>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</si>
  <si>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</si>
  <si>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</si>
  <si>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</si>
  <si>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</si>
  <si>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</si>
  <si>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</si>
  <si>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</si>
  <si>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</si>
  <si>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</si>
  <si>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</si>
  <si>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</si>
  <si>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</si>
  <si>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</si>
  <si>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</si>
  <si>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</si>
  <si>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</si>
  <si>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</si>
  <si>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</si>
  <si>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</si>
  <si>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</si>
  <si>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</si>
  <si>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</si>
  <si>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</si>
  <si>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</si>
  <si>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</si>
  <si>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</si>
  <si>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</si>
  <si>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</si>
  <si>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</si>
  <si>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</si>
  <si>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</si>
  <si>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</si>
  <si>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</si>
  <si>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</si>
  <si>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</si>
  <si>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</si>
  <si>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</si>
  <si>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</si>
  <si>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</si>
  <si>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</si>
  <si>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</si>
  <si>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</si>
  <si>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</si>
  <si>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</si>
  <si>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</si>
  <si>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</si>
  <si>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</si>
  <si>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</si>
  <si>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</si>
  <si>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</si>
  <si>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</si>
  <si>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</si>
  <si>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</si>
  <si>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</si>
  <si>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</si>
  <si>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</si>
  <si>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</si>
  <si>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</si>
  <si>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</si>
  <si>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</si>
  <si>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</si>
  <si>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</si>
  <si>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</si>
  <si>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</si>
  <si>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</si>
  <si>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</si>
  <si>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</si>
  <si>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</si>
  <si>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</si>
  <si>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</si>
  <si>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</si>
  <si>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</si>
  <si>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</si>
  <si>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</si>
  <si>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</si>
  <si>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</si>
  <si>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</si>
  <si>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</si>
  <si>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</si>
  <si>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</si>
  <si>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</si>
  <si>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</si>
  <si>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</si>
  <si>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</si>
  <si>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</si>
  <si>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</si>
  <si>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</si>
  <si>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</si>
  <si>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</si>
  <si>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</si>
  <si>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</si>
  <si>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</si>
  <si>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</si>
  <si>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</si>
  <si>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</si>
  <si>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</si>
  <si>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</si>
  <si>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</si>
  <si>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</si>
  <si>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</si>
  <si>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</si>
  <si>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</si>
  <si>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</si>
  <si>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</si>
  <si>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</si>
  <si>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</si>
  <si>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</si>
  <si>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</si>
  <si>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</si>
  <si>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</si>
  <si>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</si>
  <si>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</si>
  <si>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</si>
  <si>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</si>
  <si>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</si>
  <si>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</si>
  <si>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</si>
  <si>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</si>
  <si>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</si>
  <si>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</si>
  <si>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</si>
  <si>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</si>
  <si>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</si>
  <si>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</si>
  <si>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</si>
  <si>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</si>
  <si>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</si>
  <si>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</si>
  <si>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</si>
  <si>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</si>
  <si>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</si>
  <si>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</si>
  <si>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</si>
  <si>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</si>
  <si>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</si>
  <si>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</si>
  <si>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</si>
  <si>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</si>
  <si>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</si>
  <si>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</si>
  <si>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</si>
  <si>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</si>
  <si>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</si>
  <si>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</si>
  <si>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</si>
  <si>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</si>
  <si>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</si>
  <si>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</si>
  <si>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</si>
  <si>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</si>
  <si>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</si>
  <si>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</si>
  <si>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</si>
  <si>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</si>
  <si>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</si>
  <si>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</si>
  <si>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</si>
  <si>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</si>
  <si>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</si>
  <si>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</si>
  <si>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</si>
  <si>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</si>
  <si>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</si>
  <si>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</si>
  <si>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</si>
  <si>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</si>
  <si>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</si>
  <si>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</si>
  <si>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</si>
  <si>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</si>
  <si>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</si>
  <si>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</si>
  <si>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</si>
  <si>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</si>
  <si>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</si>
  <si>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</si>
  <si>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</si>
  <si>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</si>
  <si>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</si>
  <si>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</si>
  <si>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</si>
  <si>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</si>
  <si>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</si>
  <si>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</si>
  <si>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</si>
  <si>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</si>
  <si>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</si>
  <si>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</si>
  <si>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</si>
  <si>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</si>
  <si>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</si>
  <si>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</si>
  <si>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</si>
  <si>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</si>
  <si>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</si>
  <si>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</si>
  <si>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</si>
  <si>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</si>
  <si>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</si>
  <si>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</si>
  <si>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</si>
  <si>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</si>
  <si>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</si>
  <si>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</si>
  <si>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</si>
  <si>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</si>
  <si>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</si>
  <si>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</si>
  <si>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</si>
  <si>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</si>
  <si>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</si>
  <si>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</si>
  <si>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</si>
  <si>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</si>
  <si>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</si>
  <si>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</si>
  <si>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</si>
  <si>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</si>
  <si>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</si>
  <si>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</si>
  <si>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</si>
  <si>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</si>
  <si>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</si>
  <si>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</si>
  <si>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</si>
  <si>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</si>
  <si>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</si>
  <si>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</si>
  <si>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</si>
  <si>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</si>
  <si>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</si>
  <si>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</si>
  <si>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</si>
  <si>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</si>
  <si>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</si>
  <si>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</si>
  <si>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</si>
  <si>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</si>
  <si>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</si>
  <si>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</si>
  <si>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</si>
  <si>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</si>
  <si>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</si>
  <si>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</si>
  <si>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</si>
  <si>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</si>
  <si>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</si>
  <si>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</si>
  <si>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</si>
  <si>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</si>
  <si>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</si>
  <si>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</si>
  <si>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</si>
  <si>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</si>
  <si>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</si>
  <si>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</si>
  <si>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</si>
  <si>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</si>
  <si>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</si>
  <si>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</si>
  <si>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</si>
  <si>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</si>
  <si>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</si>
  <si>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</si>
  <si>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</si>
  <si>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</si>
  <si>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</si>
  <si>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</si>
  <si>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</si>
  <si>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</si>
  <si>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</si>
  <si>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</si>
  <si>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</si>
  <si>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</si>
  <si>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</si>
  <si>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</si>
  <si>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</si>
  <si>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</si>
  <si>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</si>
  <si>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</si>
  <si>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</si>
  <si>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</si>
  <si>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</si>
  <si>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</si>
  <si>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</si>
  <si>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</si>
  <si>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</si>
  <si>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</si>
  <si>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</si>
  <si>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</si>
  <si>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</si>
  <si>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</si>
  <si>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</si>
  <si>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</si>
  <si>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</si>
  <si>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</si>
  <si>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</si>
  <si>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</si>
  <si>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</si>
  <si>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</si>
  <si>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</si>
  <si>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</si>
  <si>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</si>
  <si>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</si>
  <si>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</si>
  <si>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</si>
  <si>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</si>
  <si>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</si>
  <si>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</si>
  <si>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</si>
  <si>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</si>
  <si>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</si>
  <si>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</si>
  <si>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</si>
  <si>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</si>
  <si>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</si>
  <si>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</si>
  <si>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</si>
  <si>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</si>
  <si>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</si>
  <si>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</si>
  <si>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</si>
  <si>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</si>
  <si>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</si>
  <si>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</si>
  <si>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</si>
  <si>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</si>
  <si>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</si>
  <si>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</si>
  <si>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</si>
  <si>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</si>
  <si>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</si>
  <si>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</si>
  <si>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</si>
  <si>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</si>
  <si>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</si>
  <si>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</si>
  <si>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</si>
  <si>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</si>
  <si>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</si>
  <si>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</si>
  <si>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</si>
  <si>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</si>
  <si>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</si>
  <si>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</si>
  <si>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</si>
  <si>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</si>
  <si>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</si>
  <si>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</si>
  <si>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</si>
  <si>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</si>
  <si>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</si>
  <si>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</si>
  <si>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</si>
  <si>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</si>
  <si>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</si>
  <si>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</si>
  <si>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</si>
  <si>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</si>
  <si>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</si>
  <si>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</si>
  <si>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</si>
  <si>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</si>
  <si>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</si>
  <si>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</si>
  <si>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</si>
  <si>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</si>
  <si>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</si>
  <si>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</si>
  <si>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</si>
  <si>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</si>
  <si>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</si>
  <si>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</si>
  <si>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</si>
  <si>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</si>
  <si>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</si>
  <si>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</si>
  <si>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</si>
  <si>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</si>
  <si>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</si>
  <si>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</si>
  <si>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</si>
  <si>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</si>
  <si>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</si>
  <si>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</si>
  <si>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</si>
  <si>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</si>
  <si>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</si>
  <si>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</si>
  <si>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</si>
  <si>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</si>
  <si>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</si>
  <si>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</si>
  <si>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</si>
  <si>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</si>
  <si>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</si>
  <si>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</si>
  <si>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</si>
  <si>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</si>
  <si>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</si>
  <si>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</si>
  <si>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</si>
  <si>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</si>
  <si>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</si>
  <si>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</si>
  <si>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</si>
  <si>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</si>
  <si>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</si>
  <si>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</si>
  <si>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</si>
  <si>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</si>
  <si>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</si>
  <si>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</si>
  <si>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</si>
  <si>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</si>
  <si>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</si>
  <si>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</si>
  <si>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</si>
  <si>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</si>
  <si>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</si>
  <si>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</si>
  <si>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</si>
  <si>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</si>
  <si>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</si>
  <si>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</si>
  <si>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</si>
  <si>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</si>
  <si>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</si>
  <si>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</si>
  <si>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</si>
  <si>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</si>
  <si>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</si>
  <si>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</si>
  <si>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</si>
  <si>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</si>
  <si>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</si>
  <si>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</si>
  <si>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</si>
  <si>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</si>
  <si>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</si>
  <si>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</si>
  <si>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</si>
  <si>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</si>
  <si>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</si>
  <si>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</si>
  <si>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</si>
  <si>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</si>
  <si>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</si>
  <si>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</si>
  <si>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</si>
  <si>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</si>
  <si>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</si>
  <si>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</si>
  <si>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</si>
  <si>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</si>
  <si>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</si>
  <si>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</si>
  <si>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</si>
  <si>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</si>
  <si>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</si>
  <si>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</si>
  <si>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</si>
  <si>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</si>
  <si>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</si>
  <si>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</si>
  <si>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</si>
  <si>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</si>
  <si>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</si>
  <si>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</si>
  <si>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</si>
  <si>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</si>
  <si>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</si>
  <si>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</si>
  <si>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</si>
  <si>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</si>
  <si>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</si>
  <si>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</si>
  <si>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</si>
  <si>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</si>
  <si>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</si>
  <si>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</si>
  <si>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</si>
  <si>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</si>
  <si>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</si>
  <si>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</si>
  <si>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</si>
  <si>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</si>
  <si>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</si>
  <si>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</si>
  <si>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</si>
  <si>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</si>
  <si>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</si>
  <si>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</si>
  <si>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</si>
  <si>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</si>
  <si>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</si>
  <si>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</si>
  <si>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</si>
  <si>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</si>
  <si>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</si>
  <si>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</si>
  <si>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</si>
  <si>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</si>
  <si>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</si>
  <si>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</si>
  <si>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</si>
  <si>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</si>
  <si>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</si>
  <si>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</si>
  <si>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</si>
  <si>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</si>
  <si>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</si>
  <si>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</si>
  <si>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</si>
  <si>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</si>
  <si>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</si>
  <si>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</si>
  <si>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</si>
  <si>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</si>
  <si>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</si>
  <si>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</si>
  <si>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</si>
  <si>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</si>
  <si>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</si>
  <si>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</si>
  <si>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</si>
  <si>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</si>
  <si>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</si>
  <si>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</si>
  <si>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</si>
  <si>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</si>
  <si>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</si>
  <si>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</si>
  <si>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</si>
  <si>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</si>
  <si>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</si>
  <si>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</si>
  <si>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</si>
  <si>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</si>
  <si>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</si>
  <si>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</si>
  <si>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</si>
  <si>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</si>
  <si>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</si>
  <si>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</si>
  <si>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</si>
  <si>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</si>
  <si>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</si>
  <si>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</si>
  <si>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</si>
  <si>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</si>
  <si>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</si>
  <si>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</si>
  <si>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</si>
  <si>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</si>
  <si>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</si>
  <si>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</si>
  <si>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</si>
  <si>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</si>
  <si>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</si>
  <si>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</si>
  <si>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</si>
  <si>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</si>
  <si>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</si>
  <si>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</si>
  <si>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</si>
  <si>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</si>
  <si>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</si>
  <si>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</si>
  <si>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</si>
  <si>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</si>
  <si>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</si>
  <si>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</si>
  <si>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</si>
  <si>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</si>
  <si>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</si>
  <si>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</si>
  <si>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</si>
  <si>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</si>
  <si>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</si>
  <si>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</si>
  <si>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</si>
  <si>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</si>
  <si>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</si>
  <si>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</si>
  <si>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</si>
  <si>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</si>
  <si>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</si>
  <si>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</si>
  <si>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</si>
  <si>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</si>
  <si>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</si>
  <si>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</si>
  <si>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</si>
  <si>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</si>
  <si>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</si>
  <si>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</si>
  <si>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</si>
  <si>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</si>
  <si>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</si>
  <si>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</si>
  <si>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</si>
  <si>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</si>
  <si>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</si>
  <si>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</si>
  <si>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</si>
  <si>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</si>
  <si>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</si>
  <si>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</si>
  <si>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</si>
  <si>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</si>
  <si>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</si>
  <si>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</si>
  <si>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</si>
  <si>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</si>
  <si>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</si>
  <si>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</si>
  <si>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</si>
  <si>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</si>
  <si>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</si>
  <si>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</si>
  <si>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</si>
  <si>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</si>
  <si>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</si>
  <si>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</si>
  <si>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</si>
  <si>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</si>
  <si>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</si>
  <si>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</si>
  <si>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</si>
  <si>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</si>
  <si>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</si>
  <si>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</si>
  <si>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</si>
  <si>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</si>
  <si>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</si>
  <si>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</si>
  <si>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</si>
  <si>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</si>
  <si>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</si>
  <si>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</si>
  <si>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</si>
  <si>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</si>
  <si>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</si>
  <si>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</si>
  <si>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</si>
  <si>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</si>
  <si>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</si>
  <si>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</si>
  <si>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</si>
  <si>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</si>
  <si>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</si>
  <si>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</si>
  <si>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</si>
  <si>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</si>
  <si>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</si>
  <si>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</si>
  <si>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</si>
  <si>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</si>
  <si>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</si>
  <si>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</si>
  <si>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</si>
  <si>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</si>
  <si>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</si>
  <si>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</si>
  <si>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</si>
  <si>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</si>
  <si>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</si>
  <si>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</si>
  <si>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</si>
  <si>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</si>
  <si>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</si>
  <si>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</si>
  <si>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</si>
  <si>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</si>
  <si>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</si>
  <si>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</si>
  <si>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</si>
  <si>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</si>
  <si>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</si>
  <si>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</si>
  <si>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</si>
  <si>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</si>
  <si>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</si>
  <si>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</si>
  <si>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</si>
  <si>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</si>
  <si>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</si>
  <si>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</si>
  <si>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</si>
  <si>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</si>
  <si>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</si>
  <si>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</si>
  <si>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</si>
  <si>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</si>
  <si>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</si>
  <si>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</si>
  <si>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</si>
  <si>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</si>
  <si>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</si>
  <si>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</si>
  <si>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</si>
  <si>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</si>
  <si>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</si>
  <si>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</si>
  <si>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</si>
  <si>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</si>
  <si>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</si>
  <si>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</si>
  <si>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</si>
  <si>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</si>
  <si>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</si>
  <si>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</si>
  <si>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</si>
  <si>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</si>
  <si>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</si>
  <si>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</si>
  <si>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</si>
  <si>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</si>
  <si>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</si>
  <si>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</si>
  <si>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</si>
  <si>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</si>
  <si>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</si>
  <si>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</si>
  <si>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</si>
  <si>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</si>
  <si>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</si>
  <si>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</si>
  <si>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</si>
  <si>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</si>
  <si>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</si>
  <si>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</si>
  <si>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</si>
  <si>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</si>
  <si>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</si>
  <si>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</si>
  <si>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</si>
  <si>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</si>
  <si>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</si>
  <si>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</si>
  <si>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</si>
  <si>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</si>
  <si>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</si>
  <si>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</si>
  <si>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</si>
  <si>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</si>
  <si>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</si>
  <si>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</si>
  <si>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</si>
  <si>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</si>
  <si>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</si>
  <si>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</si>
  <si>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</si>
  <si>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</si>
  <si>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</si>
  <si>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</si>
  <si>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</si>
  <si>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</si>
  <si>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</si>
  <si>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</si>
  <si>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</si>
  <si>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</si>
  <si>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</si>
  <si>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</si>
  <si>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</si>
  <si>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</si>
  <si>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</si>
  <si>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</si>
  <si>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</si>
  <si>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</si>
  <si>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</si>
  <si>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</si>
  <si>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</si>
  <si>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</si>
  <si>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</si>
  <si>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</si>
  <si>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</si>
  <si>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</si>
  <si>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</si>
  <si>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</si>
  <si>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</si>
  <si>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</si>
  <si>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</si>
  <si>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</si>
  <si>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</si>
  <si>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</si>
  <si>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</si>
  <si>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</si>
  <si>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</si>
  <si>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</si>
  <si>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</si>
  <si>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</si>
  <si>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</si>
  <si>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</si>
  <si>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</si>
  <si>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</si>
  <si>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</si>
  <si>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</si>
  <si>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</si>
  <si>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</si>
  <si>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parent category</t>
  </si>
  <si>
    <t>sub-category</t>
  </si>
  <si>
    <t>food</t>
  </si>
  <si>
    <t>food trucks</t>
  </si>
  <si>
    <t>music</t>
  </si>
  <si>
    <t>rock</t>
  </si>
  <si>
    <t>technology</t>
  </si>
  <si>
    <t>web</t>
  </si>
  <si>
    <t>theater</t>
  </si>
  <si>
    <t>plays</t>
  </si>
  <si>
    <t>film &amp; video</t>
  </si>
  <si>
    <t>documentary</t>
  </si>
  <si>
    <t>electric music</t>
  </si>
  <si>
    <t>drama</t>
  </si>
  <si>
    <t>indie rock</t>
  </si>
  <si>
    <t>wearables</t>
  </si>
  <si>
    <t>publishing</t>
  </si>
  <si>
    <t>nonfiction</t>
  </si>
  <si>
    <t>animation</t>
  </si>
  <si>
    <t>games</t>
  </si>
  <si>
    <t>video games</t>
  </si>
  <si>
    <t>shorts</t>
  </si>
  <si>
    <t>fiction</t>
  </si>
  <si>
    <t>photography</t>
  </si>
  <si>
    <t>photography books</t>
  </si>
  <si>
    <t>radio &amp; podcasts</t>
  </si>
  <si>
    <t>metal</t>
  </si>
  <si>
    <t>jazz</t>
  </si>
  <si>
    <t>translations</t>
  </si>
  <si>
    <t>television</t>
  </si>
  <si>
    <t>mobile games</t>
  </si>
  <si>
    <t>world music</t>
  </si>
  <si>
    <t>science fiction</t>
  </si>
  <si>
    <t>journalism</t>
  </si>
  <si>
    <t>audio</t>
  </si>
  <si>
    <t>Count of outcome</t>
  </si>
  <si>
    <t>Column Labels</t>
  </si>
  <si>
    <t>Grand Total</t>
  </si>
  <si>
    <t>Row Labels</t>
  </si>
  <si>
    <t>(All)</t>
  </si>
  <si>
    <t>Jan</t>
  </si>
  <si>
    <t>Feb</t>
  </si>
  <si>
    <t>Mar</t>
  </si>
  <si>
    <t>Apr</t>
  </si>
  <si>
    <t>May</t>
  </si>
  <si>
    <t>Jun</t>
  </si>
  <si>
    <t>Jul</t>
  </si>
  <si>
    <t>Aug</t>
  </si>
  <si>
    <t>Sep</t>
  </si>
  <si>
    <t>Oct</t>
  </si>
  <si>
    <t>Nov</t>
  </si>
  <si>
    <t>Dec</t>
  </si>
  <si>
    <t>Years</t>
  </si>
  <si>
    <t>date created conversion</t>
  </si>
  <si>
    <t>date ended conversion</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</si>
  <si>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</si>
  <si>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</si>
  <si>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</si>
  <si>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</si>
  <si>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</si>
  <si>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</si>
  <si>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</si>
  <si>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</si>
  <si>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</si>
  <si>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</si>
  <si>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</si>
  <si>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</si>
  <si>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</si>
  <si>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</si>
  <si>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</si>
  <si>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</si>
  <si>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</si>
  <si>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</si>
  <si>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</si>
  <si>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</si>
  <si>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</si>
  <si>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</si>
  <si>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</si>
  <si>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</si>
  <si>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</si>
  <si>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</si>
  <si>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</si>
  <si>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</si>
  <si>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</si>
  <si>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</si>
  <si>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</si>
  <si>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</si>
  <si>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</si>
  <si>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</si>
  <si>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</si>
  <si>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</si>
  <si>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</si>
  <si>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</si>
  <si>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</si>
  <si>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</si>
  <si>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</si>
  <si>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</si>
  <si>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</si>
  <si>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</si>
  <si>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</si>
  <si>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</si>
  <si>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</si>
  <si>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</si>
  <si>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</si>
  <si>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</si>
  <si>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</si>
  <si>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</si>
  <si>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</si>
  <si>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</si>
  <si>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</si>
  <si>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</si>
  <si>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</si>
  <si>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</si>
  <si>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</si>
  <si>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</si>
  <si>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</si>
  <si>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</si>
  <si>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</si>
  <si>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</si>
  <si>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</si>
  <si>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</si>
  <si>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</si>
  <si>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</si>
  <si>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</si>
  <si>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</si>
  <si>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</si>
  <si>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</si>
  <si>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</si>
  <si>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</si>
  <si>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</si>
  <si>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</si>
  <si>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</si>
  <si>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</si>
  <si>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</si>
  <si>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</si>
  <si>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</si>
  <si>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</si>
  <si>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</si>
  <si>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</si>
  <si>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</si>
  <si>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</si>
  <si>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</si>
  <si>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</si>
  <si>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</si>
  <si>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</si>
  <si>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</si>
  <si>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</si>
  <si>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</si>
  <si>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</si>
  <si>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</si>
  <si>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</si>
  <si>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</si>
  <si>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</si>
  <si>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</si>
  <si>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</si>
  <si>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</si>
  <si>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</si>
  <si>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</si>
  <si>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</si>
  <si>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</si>
  <si>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</si>
  <si>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</si>
  <si>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</si>
  <si>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</si>
  <si>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</si>
  <si>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</si>
  <si>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</si>
  <si>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</si>
  <si>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</si>
  <si>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</si>
  <si>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</si>
  <si>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</si>
  <si>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</si>
  <si>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</si>
  <si>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</si>
  <si>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</si>
  <si>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</si>
  <si>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</si>
  <si>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</si>
  <si>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</si>
  <si>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</si>
  <si>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</si>
  <si>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</si>
  <si>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</si>
  <si>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</si>
  <si>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</si>
  <si>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</si>
  <si>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</si>
  <si>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</si>
  <si>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</si>
  <si>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</si>
  <si>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</si>
  <si>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</si>
  <si>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</si>
  <si>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</si>
  <si>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</si>
  <si>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</si>
  <si>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</si>
  <si>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</si>
  <si>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</si>
  <si>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</si>
  <si>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</si>
  <si>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</si>
  <si>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</si>
  <si>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</si>
  <si>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</si>
  <si>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</si>
  <si>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</si>
  <si>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</si>
  <si>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</si>
  <si>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</si>
  <si>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</si>
  <si>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</si>
  <si>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</si>
  <si>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</si>
  <si>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</si>
  <si>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</si>
  <si>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</si>
  <si>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</si>
  <si>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</si>
  <si>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</si>
  <si>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</si>
  <si>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</si>
  <si>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</si>
  <si>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</si>
  <si>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</si>
  <si>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</si>
  <si>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</si>
  <si>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</si>
  <si>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</si>
  <si>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</si>
  <si>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</si>
  <si>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</si>
  <si>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</si>
  <si>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</si>
  <si>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</si>
  <si>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</si>
  <si>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</si>
  <si>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</si>
  <si>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</si>
  <si>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</si>
  <si>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</si>
  <si>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</si>
  <si>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</si>
  <si>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</si>
  <si>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</si>
  <si>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</si>
  <si>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</si>
  <si>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</si>
  <si>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</si>
  <si>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</si>
  <si>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</si>
  <si>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</si>
  <si>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</si>
  <si>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</si>
  <si>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</si>
  <si>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</si>
  <si>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</si>
  <si>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</si>
  <si>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</si>
  <si>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</si>
  <si>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</si>
  <si>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</si>
  <si>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</si>
  <si>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</si>
  <si>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</si>
  <si>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</si>
  <si>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</si>
  <si>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</si>
  <si>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</si>
  <si>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</si>
  <si>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</si>
  <si>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</si>
  <si>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</si>
  <si>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</si>
  <si>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</si>
  <si>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</si>
  <si>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</si>
  <si>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</si>
  <si>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</si>
  <si>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</si>
  <si>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</si>
  <si>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</si>
  <si>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</si>
  <si>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</si>
  <si>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</si>
  <si>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</si>
  <si>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</si>
  <si>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</si>
  <si>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</si>
  <si>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</si>
  <si>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</si>
  <si>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</si>
  <si>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</si>
  <si>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</si>
  <si>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</si>
  <si>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</si>
  <si>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</si>
  <si>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</si>
  <si>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</si>
  <si>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</si>
  <si>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</si>
  <si>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</si>
  <si>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</si>
  <si>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</si>
  <si>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</si>
  <si>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</si>
  <si>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</si>
  <si>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</si>
  <si>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</si>
  <si>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</si>
  <si>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</si>
  <si>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</si>
  <si>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</si>
  <si>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</si>
  <si>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</si>
  <si>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</si>
  <si>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</si>
  <si>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</si>
  <si>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</si>
  <si>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</si>
  <si>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</si>
  <si>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</si>
  <si>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</si>
  <si>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</si>
  <si>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</si>
  <si>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</si>
  <si>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</si>
  <si>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</si>
  <si>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</si>
  <si>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</si>
  <si>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</si>
  <si>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</si>
  <si>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</si>
  <si>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</si>
  <si>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</si>
  <si>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</si>
  <si>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</si>
  <si>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</si>
  <si>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</si>
  <si>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</si>
  <si>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</si>
  <si>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</si>
  <si>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</si>
  <si>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</si>
  <si>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</si>
  <si>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</si>
  <si>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</si>
  <si>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</si>
  <si>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</si>
  <si>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</si>
  <si>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</si>
  <si>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</si>
  <si>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</si>
  <si>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</si>
  <si>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</si>
  <si>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</si>
  <si>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</si>
  <si>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</si>
  <si>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</si>
  <si>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</si>
  <si>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</si>
  <si>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</si>
  <si>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</si>
  <si>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</si>
  <si>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</si>
  <si>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</si>
  <si>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</si>
  <si>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</si>
  <si>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</si>
  <si>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</si>
  <si>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</si>
  <si>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</si>
  <si>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</si>
  <si>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</si>
  <si>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</si>
  <si>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</si>
  <si>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</si>
  <si>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</si>
  <si>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</si>
  <si>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</si>
  <si>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</si>
  <si>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</si>
  <si>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</si>
  <si>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</si>
  <si>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</si>
  <si>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</si>
  <si>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</si>
  <si>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</si>
  <si>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</si>
  <si>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</si>
  <si>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</si>
  <si>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</si>
  <si>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</si>
  <si>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</si>
  <si>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</si>
  <si>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</si>
  <si>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</si>
  <si>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</si>
  <si>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</si>
  <si>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</si>
  <si>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</si>
  <si>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</si>
  <si>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</si>
  <si>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</si>
  <si>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</si>
  <si>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</si>
  <si>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</si>
  <si>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</si>
  <si>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</si>
  <si>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</si>
  <si>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</si>
  <si>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</si>
  <si>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</si>
  <si>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</si>
  <si>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</si>
  <si>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</si>
  <si>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</si>
  <si>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</si>
  <si>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</si>
  <si>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</si>
  <si>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</si>
  <si>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</si>
  <si>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</si>
  <si>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</si>
  <si>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</si>
  <si>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</si>
  <si>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</si>
  <si>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</si>
  <si>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</si>
  <si>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</si>
  <si>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</si>
  <si>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</si>
  <si>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</si>
  <si>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</si>
  <si>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</si>
  <si>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</si>
  <si>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</si>
  <si>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</si>
  <si>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</si>
  <si>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</si>
  <si>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</si>
  <si>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</si>
  <si>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</si>
  <si>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</si>
  <si>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</si>
  <si>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</si>
  <si>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</si>
  <si>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</si>
  <si>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</si>
  <si>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</si>
  <si>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</si>
  <si>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</si>
  <si>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</si>
  <si>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</si>
  <si>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</si>
  <si>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</si>
  <si>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</si>
  <si>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</si>
  <si>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</si>
  <si>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</si>
  <si>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</si>
  <si>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</si>
  <si>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</si>
  <si>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</si>
  <si>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</si>
  <si>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</si>
  <si>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</si>
  <si>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</si>
  <si>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</si>
  <si>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</si>
  <si>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</si>
  <si>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</si>
  <si>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</si>
  <si>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</si>
  <si>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</si>
  <si>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</si>
  <si>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</si>
  <si>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</si>
  <si>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</si>
  <si>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</si>
  <si>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</si>
  <si>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</si>
  <si>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</si>
  <si>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</si>
  <si>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</si>
  <si>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</si>
  <si>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</si>
  <si>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</si>
  <si>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</si>
  <si>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</si>
  <si>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</si>
  <si>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</si>
  <si>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</si>
  <si>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</si>
  <si>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</si>
  <si>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</si>
  <si>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</si>
  <si>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</si>
  <si>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</si>
  <si>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</si>
  <si>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</si>
  <si>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</si>
  <si>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</si>
  <si>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</si>
  <si>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</si>
  <si>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</si>
  <si>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</si>
  <si>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</si>
  <si>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</si>
  <si>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</si>
  <si>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</si>
  <si>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</si>
  <si>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</si>
  <si>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</si>
  <si>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</si>
  <si>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</si>
  <si>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</si>
  <si>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</si>
  <si>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</si>
  <si>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</si>
  <si>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</si>
  <si>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</si>
  <si>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</si>
  <si>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</si>
  <si>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</si>
  <si>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</si>
  <si>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</si>
  <si>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</si>
  <si>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</si>
  <si>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</si>
  <si>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</si>
  <si>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</si>
  <si>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</si>
  <si>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</si>
  <si>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</si>
  <si>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</si>
  <si>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</si>
  <si>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</si>
  <si>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</si>
  <si>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</si>
  <si>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</si>
  <si>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</si>
  <si>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</si>
  <si>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</si>
  <si>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</si>
  <si>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</si>
  <si>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</si>
  <si>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</si>
  <si>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</si>
  <si>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</si>
  <si>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</si>
  <si>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</si>
  <si>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</si>
  <si>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</si>
  <si>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</si>
  <si>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</si>
  <si>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</si>
  <si>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</si>
  <si>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</si>
  <si>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</si>
  <si>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</si>
  <si>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</si>
  <si>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</si>
  <si>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</si>
  <si>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</si>
  <si>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</si>
  <si>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</si>
  <si>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</si>
  <si>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</si>
  <si>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</si>
  <si>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</si>
  <si>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</si>
  <si>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</si>
  <si>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</si>
  <si>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</si>
  <si>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</si>
  <si>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</si>
  <si>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</si>
  <si>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</si>
  <si>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</si>
  <si>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</si>
  <si>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</si>
  <si>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</si>
  <si>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</si>
  <si>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</si>
  <si>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</si>
  <si>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</si>
  <si>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</si>
  <si>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</si>
  <si>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</si>
  <si>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</si>
  <si>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</si>
  <si>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</si>
  <si>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</si>
  <si>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</si>
  <si>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</si>
  <si>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</si>
  <si>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</si>
  <si>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</si>
  <si>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</si>
  <si>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</si>
  <si>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</si>
  <si>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</si>
  <si>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</si>
  <si>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</si>
  <si>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</si>
  <si>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</si>
  <si>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</si>
  <si>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</si>
  <si>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</si>
  <si>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</si>
  <si>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</si>
  <si>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</si>
  <si>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</si>
  <si>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</si>
  <si>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</si>
  <si>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</si>
  <si>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</si>
  <si>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</si>
  <si>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</si>
  <si>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</si>
  <si>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</si>
  <si>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</si>
  <si>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</si>
  <si>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</si>
  <si>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</si>
  <si>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</si>
  <si>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</si>
  <si>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</si>
  <si>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</si>
  <si>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</si>
  <si>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</si>
  <si>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</si>
  <si>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</si>
  <si>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</si>
  <si>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</si>
  <si>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</si>
  <si>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</si>
  <si>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</si>
  <si>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</si>
  <si>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</si>
  <si>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</si>
  <si>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</si>
  <si>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</si>
  <si>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</si>
  <si>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</si>
  <si>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</si>
  <si>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</si>
  <si>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</si>
  <si>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</si>
  <si>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</si>
  <si>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</si>
  <si>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</si>
  <si>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</si>
  <si>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</si>
  <si>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</si>
  <si>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</si>
  <si>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</si>
  <si>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</si>
  <si>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</si>
  <si>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</si>
  <si>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</si>
  <si>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</si>
  <si>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</si>
  <si>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</si>
  <si>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</si>
  <si>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</si>
  <si>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</si>
  <si>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</si>
  <si>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</si>
  <si>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</si>
  <si>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</si>
  <si>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</si>
  <si>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</si>
  <si>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</si>
  <si>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</si>
  <si>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</si>
  <si>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</si>
  <si>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</si>
  <si>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</si>
  <si>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</si>
  <si>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</si>
  <si>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</si>
  <si>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</si>
  <si>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</si>
  <si>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</si>
  <si>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</si>
  <si>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</si>
  <si>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</si>
  <si>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</si>
  <si>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</si>
  <si>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</si>
  <si>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</si>
  <si>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</si>
  <si>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</si>
  <si>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</si>
  <si>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</si>
  <si>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</si>
  <si>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</si>
  <si>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</si>
  <si>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</si>
  <si>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</si>
  <si>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</si>
  <si>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</si>
  <si>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</si>
  <si>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</si>
  <si>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</si>
  <si>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</si>
  <si>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</si>
  <si>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</si>
  <si>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</si>
  <si>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</si>
  <si>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</si>
  <si>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</si>
  <si>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</si>
  <si>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</si>
  <si>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</si>
  <si>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</si>
  <si>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</si>
  <si>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</si>
  <si>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</si>
  <si>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</si>
  <si>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</si>
  <si>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</si>
  <si>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</si>
  <si>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</si>
  <si>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</si>
  <si>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</si>
  <si>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</si>
  <si>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</si>
  <si>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</si>
  <si>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</si>
  <si>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</si>
  <si>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</si>
  <si>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</si>
  <si>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</si>
  <si>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</si>
  <si>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</si>
  <si>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</si>
  <si>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</si>
  <si>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</si>
  <si>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</si>
  <si>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</si>
  <si>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</si>
  <si>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</si>
  <si>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</si>
  <si>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</si>
  <si>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</si>
  <si>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</si>
  <si>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</si>
  <si>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</si>
  <si>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</si>
  <si>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</si>
  <si>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</si>
  <si>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</si>
  <si>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</si>
  <si>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</si>
  <si>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</si>
  <si>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</si>
  <si>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</si>
  <si>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</si>
  <si>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</si>
  <si>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</si>
  <si>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</si>
  <si>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</si>
  <si>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</si>
  <si>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</si>
  <si>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</si>
  <si>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</si>
  <si>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</si>
  <si>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</si>
  <si>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</si>
  <si>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</si>
  <si>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</si>
  <si>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</si>
  <si>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</si>
  <si>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</si>
  <si>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</si>
  <si>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</si>
  <si>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</si>
  <si>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</si>
  <si>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</si>
  <si>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</si>
  <si>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</si>
  <si>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</si>
  <si>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</si>
  <si>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</si>
  <si>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</si>
  <si>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</si>
  <si>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</si>
  <si>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</si>
  <si>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</si>
  <si>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</si>
  <si>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</si>
  <si>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</si>
  <si>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</si>
  <si>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</si>
  <si>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</si>
  <si>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</si>
  <si>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</si>
  <si>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</si>
  <si>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</si>
  <si>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</si>
  <si>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</si>
  <si>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</si>
  <si>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</si>
  <si>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</si>
  <si>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</si>
  <si>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</si>
  <si>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</si>
  <si>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</si>
  <si>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</si>
  <si>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</si>
  <si>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</si>
  <si>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</si>
  <si>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</si>
  <si>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</si>
  <si>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</si>
  <si>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</si>
  <si>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</si>
  <si>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</si>
  <si>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</si>
  <si>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</si>
  <si>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</si>
  <si>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</si>
  <si>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</si>
  <si>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</si>
  <si>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</si>
  <si>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</si>
  <si>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</si>
  <si>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</si>
  <si>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</si>
  <si>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</si>
  <si>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</si>
  <si>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</si>
  <si>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</si>
  <si>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</si>
  <si>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</si>
  <si>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</si>
  <si>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</si>
  <si>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</si>
  <si>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</si>
  <si>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</si>
  <si>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</si>
  <si>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</si>
  <si>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</si>
  <si>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</si>
  <si>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</si>
  <si>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</si>
  <si>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</si>
  <si>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</si>
  <si>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</si>
  <si>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</si>
  <si>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</si>
  <si>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</si>
  <si>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</si>
  <si>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</si>
  <si>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</si>
  <si>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</si>
  <si>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</si>
  <si>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</si>
  <si>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</si>
  <si>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</si>
  <si>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</si>
  <si>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</si>
  <si>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</si>
  <si>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</si>
  <si>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</si>
  <si>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</si>
  <si>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</si>
  <si>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</si>
  <si>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</si>
  <si>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</si>
  <si>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</si>
  <si>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</si>
  <si>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</si>
  <si>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</si>
  <si>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</si>
  <si>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</si>
  <si>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</si>
  <si>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</si>
  <si>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</si>
  <si>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</si>
  <si>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</si>
  <si>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</si>
  <si>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</si>
  <si>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</si>
  <si>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</si>
  <si>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</si>
  <si>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</si>
  <si>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</si>
  <si>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</si>
  <si>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</si>
  <si>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</si>
  <si>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</si>
  <si>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</si>
  <si>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</si>
  <si>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</si>
  <si>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</si>
  <si>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</si>
  <si>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</si>
  <si>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</si>
  <si>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</si>
  <si>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</si>
  <si>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</si>
  <si>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</si>
  <si>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</si>
  <si>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</si>
  <si>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</si>
  <si>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</si>
  <si>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</si>
  <si>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</si>
  <si>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</si>
  <si>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</si>
  <si>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</si>
  <si>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</si>
  <si>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</si>
  <si>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</si>
  <si>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</si>
  <si>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</si>
  <si>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</si>
  <si>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</si>
  <si>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</si>
  <si>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</si>
  <si>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</si>
  <si>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</si>
  <si>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</si>
  <si>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</si>
  <si>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</si>
  <si>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</si>
  <si>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</si>
  <si>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</si>
  <si>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</si>
  <si>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</si>
  <si>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</si>
  <si>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</si>
  <si>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</si>
  <si>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</si>
  <si>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</si>
  <si>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</si>
  <si>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</si>
  <si>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</si>
  <si>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</si>
  <si>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</si>
  <si>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</si>
  <si>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</si>
  <si>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</si>
  <si>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</si>
  <si>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</si>
  <si>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</si>
  <si>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</si>
  <si>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</si>
  <si>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</si>
  <si>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</si>
  <si>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</si>
  <si>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</si>
  <si>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</si>
  <si>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</si>
  <si>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</si>
  <si>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</si>
  <si>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</si>
  <si>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</si>
  <si>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</si>
  <si>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</si>
  <si>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</si>
  <si>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</si>
  <si>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</si>
  <si>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</si>
  <si>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</si>
  <si>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</si>
  <si>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</si>
  <si>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</si>
  <si>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</si>
  <si>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</si>
  <si>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</si>
  <si>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</si>
  <si>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</si>
  <si>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</si>
  <si>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</si>
  <si>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</si>
  <si>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</si>
  <si>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</si>
  <si>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</si>
  <si>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</si>
  <si>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</si>
  <si>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</si>
  <si>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</si>
  <si>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</si>
  <si>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</si>
  <si>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</si>
  <si>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</si>
  <si>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</si>
  <si>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</si>
  <si>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</si>
  <si>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</si>
  <si>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</si>
  <si>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</si>
  <si>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</si>
  <si>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</si>
  <si>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</si>
  <si>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</si>
  <si>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</si>
  <si>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</si>
  <si>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</si>
  <si>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</si>
  <si>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</si>
  <si>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</si>
  <si>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</si>
  <si>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</si>
  <si>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</si>
  <si>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</si>
  <si>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</si>
  <si>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</si>
  <si>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</si>
  <si>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</si>
  <si>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</si>
  <si>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</si>
  <si>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</si>
  <si>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</si>
  <si>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</si>
  <si>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</si>
  <si>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</si>
  <si>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</si>
  <si>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</si>
  <si>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</si>
  <si>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</si>
  <si>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</si>
  <si>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</si>
  <si>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</si>
  <si>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</si>
  <si>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</si>
  <si>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</si>
  <si>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</si>
  <si>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</si>
  <si>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</si>
  <si>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</si>
  <si>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</si>
  <si>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</si>
  <si>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</si>
  <si>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</si>
  <si>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</si>
  <si>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</si>
  <si>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</si>
  <si>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</si>
  <si>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</si>
  <si>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</si>
  <si>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</si>
  <si>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</si>
  <si>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</si>
  <si>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</si>
  <si>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</si>
  <si>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</si>
  <si>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</si>
  <si>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</si>
  <si>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</si>
  <si>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</si>
  <si>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</si>
  <si>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</si>
  <si>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</si>
  <si>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</si>
  <si>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</si>
  <si>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</si>
  <si>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</si>
  <si>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</si>
  <si>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</si>
  <si>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</si>
  <si>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</si>
  <si>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</si>
  <si>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</si>
  <si>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</si>
  <si>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</si>
  <si>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</si>
  <si>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</si>
  <si>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</si>
  <si>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</si>
  <si>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</si>
  <si>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</si>
  <si>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</si>
  <si>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</si>
  <si>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</si>
  <si>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</si>
  <si>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</si>
  <si>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</si>
  <si>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</si>
  <si>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</si>
  <si>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</si>
  <si>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</si>
  <si>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</si>
  <si>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</si>
  <si>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</si>
  <si>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</si>
  <si>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</si>
  <si>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</si>
  <si>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</si>
  <si>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</si>
  <si>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</si>
  <si>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</si>
  <si>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</si>
  <si>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</si>
  <si>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</si>
  <si>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</si>
  <si>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</si>
  <si>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</si>
  <si>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</si>
  <si>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</si>
  <si>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</si>
  <si>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</si>
  <si>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</si>
  <si>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</si>
  <si>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</si>
  <si>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</si>
  <si>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</si>
  <si>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</si>
  <si>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</si>
  <si>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</si>
  <si>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</si>
  <si>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</si>
  <si>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</si>
  <si>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</si>
  <si>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</si>
  <si>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</si>
  <si>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</si>
  <si>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</si>
  <si>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</si>
  <si>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</si>
  <si>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</si>
  <si>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</si>
  <si>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</si>
  <si>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</si>
  <si>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</si>
  <si>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</si>
  <si>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</si>
  <si>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</si>
  <si>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</si>
  <si>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</si>
  <si>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</si>
  <si>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</si>
  <si>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</si>
  <si>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</si>
  <si>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</si>
  <si>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</si>
  <si>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</si>
  <si>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</si>
  <si>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</si>
  <si>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</si>
  <si>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</si>
  <si>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</si>
  <si>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</si>
  <si>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</si>
  <si>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</si>
  <si>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</si>
  <si>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</si>
  <si>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</si>
  <si>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</si>
  <si>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</si>
  <si>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</si>
  <si>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</si>
  <si>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</si>
  <si>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</si>
  <si>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</si>
  <si>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</si>
  <si>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</si>
  <si>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</si>
  <si>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</si>
  <si>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</si>
  <si>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</si>
  <si>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</si>
  <si>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</si>
  <si>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</si>
  <si>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</si>
  <si>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</si>
  <si>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</si>
  <si>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</si>
  <si>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</si>
  <si>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</si>
  <si>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</si>
  <si>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</si>
  <si>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</si>
  <si>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</si>
  <si>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</si>
  <si>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</si>
  <si>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</si>
  <si>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</si>
  <si>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</si>
  <si>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</si>
  <si>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</si>
  <si>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</si>
  <si>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</si>
  <si>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</si>
  <si>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</si>
  <si>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</si>
  <si>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</si>
  <si>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</si>
  <si>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</si>
  <si>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</si>
  <si>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</si>
  <si>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</si>
  <si>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</si>
  <si>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</si>
  <si>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</si>
  <si>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</si>
  <si>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</si>
  <si>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</si>
  <si>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</si>
  <si>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</si>
  <si>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</si>
  <si>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</si>
  <si>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</si>
  <si>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</si>
  <si>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</si>
  <si>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</si>
  <si>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</si>
  <si>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</si>
  <si>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</si>
  <si>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</si>
  <si>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</si>
  <si>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</si>
  <si>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</si>
  <si>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</si>
  <si>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</si>
  <si>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</si>
  <si>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</si>
  <si>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</si>
  <si>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</si>
  <si>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</si>
  <si>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</si>
  <si>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</si>
  <si>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</si>
  <si>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</si>
  <si>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</si>
  <si>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</si>
  <si>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</si>
  <si>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</si>
  <si>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</si>
  <si>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</si>
  <si>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</si>
  <si>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</si>
  <si>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</si>
  <si>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</si>
  <si>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</si>
  <si>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</si>
  <si>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</si>
  <si>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</si>
  <si>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</si>
  <si>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</si>
  <si>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</si>
  <si>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</si>
  <si>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</si>
  <si>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</si>
  <si>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</si>
  <si>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</si>
  <si>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</si>
  <si>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</si>
  <si>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</si>
  <si>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</si>
  <si>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</si>
  <si>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</si>
  <si>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</si>
  <si>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</si>
  <si>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</si>
  <si>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</si>
  <si>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</si>
  <si>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</si>
  <si>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</si>
  <si>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</si>
  <si>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</si>
  <si>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</si>
  <si>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</si>
  <si>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</si>
  <si>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</si>
  <si>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</si>
  <si>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</si>
  <si>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</si>
  <si>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</si>
  <si>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</si>
  <si>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</si>
  <si>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</si>
  <si>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</si>
  <si>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</si>
  <si>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</si>
  <si>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</si>
  <si>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</si>
  <si>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</si>
  <si>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</si>
  <si>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</si>
  <si>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</si>
  <si>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</si>
  <si>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</si>
  <si>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</si>
  <si>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</si>
  <si>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</si>
  <si>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</si>
  <si>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</si>
  <si>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</si>
  <si>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</si>
  <si>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</si>
  <si>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</si>
  <si>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</si>
  <si>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</si>
  <si>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</si>
  <si>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</si>
  <si>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</si>
  <si>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</si>
  <si>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</si>
  <si>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</si>
  <si>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</si>
  <si>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</si>
  <si>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</si>
  <si>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</si>
  <si>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</si>
  <si>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</si>
  <si>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</si>
  <si>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</si>
  <si>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</si>
  <si>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</si>
  <si>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</si>
  <si>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</si>
  <si>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</si>
  <si>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</si>
  <si>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</si>
  <si>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</si>
  <si>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</si>
  <si>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</si>
  <si>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</si>
  <si>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</si>
  <si>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</si>
  <si>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</si>
  <si>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</si>
  <si>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</si>
  <si>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</si>
  <si>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</si>
  <si>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</si>
  <si>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</si>
  <si>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</si>
  <si>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</si>
  <si>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</si>
  <si>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</si>
  <si>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</si>
  <si>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</si>
  <si>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</si>
  <si>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</si>
  <si>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</si>
  <si>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</si>
  <si>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</si>
  <si>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</si>
  <si>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</si>
  <si>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</si>
  <si>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</si>
  <si>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</si>
  <si>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</si>
  <si>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</si>
  <si>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</si>
  <si>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</si>
  <si>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</si>
  <si>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</si>
  <si>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</si>
  <si>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</si>
  <si>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</si>
  <si>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</si>
  <si>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</si>
  <si>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</si>
  <si>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</si>
  <si>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</si>
  <si>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</si>
  <si>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</si>
  <si>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</si>
  <si>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</si>
  <si>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</si>
  <si>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</si>
  <si>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</si>
  <si>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</si>
  <si>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</si>
  <si>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</si>
  <si>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</si>
  <si>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</si>
  <si>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</si>
  <si>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</si>
  <si>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</si>
  <si>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</si>
  <si>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</si>
  <si>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</si>
  <si>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</si>
  <si>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</si>
  <si>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</si>
  <si>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</si>
  <si>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</si>
  <si>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</si>
  <si>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</si>
  <si>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</si>
  <si>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</si>
  <si>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</si>
  <si>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</si>
  <si>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</si>
  <si>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</si>
  <si>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</si>
  <si>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</si>
  <si>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</si>
  <si>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</si>
  <si>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</si>
  <si>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</si>
  <si>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</si>
  <si>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</si>
  <si>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</si>
  <si>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</si>
  <si>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</si>
  <si>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</si>
  <si>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</si>
  <si>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</si>
  <si>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</si>
  <si>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</si>
  <si>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</si>
  <si>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</si>
  <si>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</si>
  <si>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</si>
  <si>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</si>
  <si>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</si>
  <si>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</si>
  <si>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</si>
  <si>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</si>
  <si>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</si>
  <si>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</si>
  <si>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</si>
  <si>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</si>
  <si>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</si>
  <si>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</si>
  <si>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</si>
  <si>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</si>
  <si>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</si>
  <si>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</si>
  <si>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</si>
  <si>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</si>
  <si>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</si>
  <si>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</si>
  <si>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</si>
  <si>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</si>
  <si>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</si>
  <si>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</si>
  <si>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</si>
  <si>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</si>
  <si>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</si>
  <si>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</si>
  <si>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</si>
  <si>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</si>
  <si>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</si>
  <si>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</si>
  <si>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</si>
  <si>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</si>
  <si>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</si>
  <si>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</si>
  <si>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</si>
  <si>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</si>
  <si>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</si>
  <si>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</si>
  <si>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</si>
  <si>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</si>
  <si>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</si>
  <si>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</si>
  <si>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</si>
  <si>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</si>
  <si>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</si>
  <si>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</si>
  <si>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</si>
  <si>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</si>
  <si>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</si>
  <si>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</si>
  <si>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</si>
  <si>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</si>
  <si>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</si>
  <si>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</si>
  <si>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</si>
  <si>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</si>
  <si>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</si>
  <si>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</si>
  <si>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</si>
  <si>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</si>
  <si>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</si>
  <si>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</si>
  <si>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</si>
  <si>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</si>
  <si>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</si>
  <si>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</si>
  <si>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</si>
  <si>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</si>
  <si>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</si>
  <si>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</si>
  <si>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</si>
  <si>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</si>
  <si>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</si>
  <si>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</si>
  <si>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</si>
  <si>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</si>
  <si>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</si>
  <si>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</si>
  <si>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</si>
  <si>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</si>
  <si>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</si>
  <si>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</si>
  <si>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</si>
  <si>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</si>
  <si>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</si>
  <si>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</si>
  <si>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</si>
  <si>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</si>
  <si>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</si>
  <si>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</si>
  <si>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</si>
  <si>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</si>
  <si>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</si>
  <si>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</si>
  <si>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</si>
  <si>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</si>
  <si>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</si>
  <si>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</si>
  <si>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</si>
  <si>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</si>
  <si>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</si>
  <si>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</si>
  <si>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</si>
  <si>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</si>
  <si>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</si>
  <si>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</si>
  <si>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</si>
  <si>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</si>
  <si>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</si>
  <si>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</si>
  <si>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</si>
  <si>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</si>
  <si>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</si>
  <si>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</si>
  <si>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</si>
  <si>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</si>
  <si>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</si>
  <si>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</si>
  <si>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</si>
  <si>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</si>
  <si>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</si>
  <si>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</si>
  <si>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</si>
  <si>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</si>
  <si>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</si>
  <si>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</si>
  <si>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</si>
  <si>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</si>
  <si>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</si>
  <si>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</si>
  <si>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</si>
  <si>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</si>
  <si>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</si>
  <si>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</si>
  <si>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</si>
  <si>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</si>
  <si>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</si>
  <si>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</si>
  <si>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</si>
  <si>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</si>
  <si>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</si>
  <si>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</si>
  <si>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</si>
  <si>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</si>
  <si>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</si>
  <si>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</si>
  <si>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</si>
  <si>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</si>
  <si>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</si>
  <si>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</si>
  <si>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</si>
  <si>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</si>
  <si>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</si>
  <si>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</si>
  <si>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</si>
  <si>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</si>
  <si>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</si>
  <si>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</si>
  <si>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</si>
  <si>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</si>
  <si>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</si>
  <si>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</si>
  <si>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</si>
  <si>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</si>
  <si>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</si>
  <si>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</si>
  <si>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</si>
  <si>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</si>
  <si>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</si>
  <si>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</si>
  <si>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</si>
  <si>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</si>
  <si>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</si>
  <si>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</si>
  <si>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</si>
  <si>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</si>
  <si>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</si>
  <si>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</si>
  <si>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</si>
  <si>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</si>
  <si>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</si>
  <si>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</si>
  <si>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</si>
  <si>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</si>
  <si>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</si>
  <si>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</si>
  <si>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</si>
  <si>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</si>
  <si>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</si>
  <si>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</si>
  <si>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</si>
  <si>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</si>
  <si>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</si>
  <si>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</si>
  <si>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</si>
  <si>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</si>
  <si>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</si>
  <si>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</si>
  <si>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</si>
  <si>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</si>
  <si>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</si>
  <si>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</si>
  <si>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</si>
  <si>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</si>
  <si>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</si>
  <si>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</si>
  <si>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</si>
  <si>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</si>
  <si>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</si>
  <si>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</si>
  <si>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</si>
  <si>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</si>
  <si>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</si>
  <si>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</si>
  <si>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</si>
  <si>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</si>
  <si>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</si>
  <si>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</si>
  <si>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</si>
  <si>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</si>
  <si>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</si>
  <si>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</si>
  <si>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</si>
  <si>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</si>
  <si>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</si>
  <si>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</si>
  <si>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</si>
  <si>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</si>
  <si>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</si>
  <si>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</si>
  <si>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</si>
  <si>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</si>
  <si>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</si>
  <si>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</si>
  <si>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</si>
  <si>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</si>
  <si>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</si>
  <si>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</si>
  <si>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</si>
  <si>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</si>
  <si>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</si>
  <si>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</si>
  <si>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</si>
  <si>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</si>
  <si>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</si>
  <si>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</si>
  <si>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</si>
  <si>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</si>
  <si>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</si>
  <si>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</si>
  <si>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</si>
  <si>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</si>
  <si>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</si>
  <si>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</si>
  <si>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</si>
  <si>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</si>
  <si>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</si>
  <si>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</si>
  <si>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</si>
  <si>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</si>
  <si>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</si>
  <si>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</si>
  <si>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</si>
  <si>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</si>
  <si>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</si>
  <si>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</si>
  <si>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</si>
  <si>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</si>
  <si>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</si>
  <si>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</si>
  <si>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</si>
  <si>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</si>
  <si>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</si>
  <si>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</si>
  <si>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</si>
  <si>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</si>
  <si>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</si>
  <si>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</si>
  <si>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</si>
  <si>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</si>
  <si>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</si>
  <si>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</si>
  <si>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</si>
  <si>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</si>
  <si>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</si>
  <si>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</si>
  <si>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</si>
  <si>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</si>
  <si>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</si>
  <si>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</si>
  <si>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</si>
  <si>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</si>
  <si>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</si>
  <si>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</si>
  <si>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</si>
  <si>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</si>
  <si>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</si>
  <si>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</si>
  <si>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</si>
  <si>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</si>
  <si>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</si>
  <si>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</si>
  <si>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</si>
  <si>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</si>
  <si>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</si>
  <si>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</si>
  <si>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</si>
  <si>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</si>
  <si>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</si>
  <si>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</si>
  <si>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</si>
  <si>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</si>
  <si>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</si>
  <si>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</si>
  <si>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</si>
  <si>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</si>
  <si>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</si>
  <si>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</si>
  <si>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</si>
  <si>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</si>
  <si>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</si>
  <si>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</si>
  <si>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</si>
  <si>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</si>
  <si>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</si>
  <si>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</si>
  <si>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</si>
  <si>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</si>
  <si>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</si>
  <si>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</si>
  <si>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</si>
  <si>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</si>
  <si>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</si>
  <si>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</si>
  <si>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</si>
  <si>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</si>
  <si>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</si>
  <si>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</si>
  <si>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</si>
  <si>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</si>
  <si>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</si>
  <si>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</si>
  <si>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</si>
  <si>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</si>
  <si>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</si>
  <si>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</si>
  <si>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</si>
  <si>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</si>
  <si>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</si>
  <si>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</si>
  <si>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</si>
  <si>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</si>
  <si>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</si>
  <si>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</si>
  <si>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</si>
  <si>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</si>
  <si>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</si>
  <si>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</si>
  <si>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</si>
  <si>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</si>
  <si>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</si>
  <si>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</si>
  <si>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</si>
  <si>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</si>
  <si>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</si>
  <si>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</si>
  <si>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</si>
  <si>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</si>
  <si>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</si>
  <si>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</si>
  <si>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</si>
  <si>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</si>
  <si>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</si>
  <si>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</si>
  <si>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</si>
  <si>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</si>
  <si>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</si>
  <si>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</si>
  <si>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</si>
  <si>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</si>
  <si>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</si>
  <si>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</si>
  <si>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</si>
  <si>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</si>
  <si>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</si>
  <si>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</si>
  <si>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</si>
  <si>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</si>
  <si>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</si>
  <si>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</si>
  <si>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</si>
  <si>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</si>
  <si>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</si>
  <si>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</si>
  <si>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</si>
  <si>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</si>
  <si>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</si>
  <si>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</si>
  <si>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</si>
  <si>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</si>
  <si>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</si>
  <si>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</si>
  <si>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</si>
  <si>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</si>
  <si>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</si>
  <si>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</si>
  <si>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</si>
  <si>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</si>
  <si>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</si>
  <si>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</si>
  <si>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</si>
  <si>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</si>
  <si>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</si>
  <si>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</si>
  <si>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</si>
  <si>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</si>
  <si>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</si>
  <si>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</si>
  <si>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</si>
  <si>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</si>
  <si>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</si>
  <si>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</si>
  <si>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</si>
  <si>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</si>
  <si>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</si>
  <si>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</si>
  <si>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</si>
  <si>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</si>
  <si>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</si>
  <si>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</si>
  <si>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</si>
  <si>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</si>
  <si>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</si>
  <si>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</si>
  <si>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</si>
  <si>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</si>
  <si>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</si>
  <si>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</si>
  <si>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</si>
  <si>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</si>
  <si>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</si>
  <si>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</si>
  <si>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</si>
  <si>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</si>
  <si>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</si>
  <si>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</si>
  <si>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</si>
  <si>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</si>
  <si>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</si>
  <si>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</si>
  <si>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</si>
  <si>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</si>
  <si>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</si>
  <si>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</si>
  <si>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</si>
  <si>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</si>
  <si>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</si>
  <si>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</si>
  <si>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</si>
  <si>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</si>
  <si>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</si>
  <si>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</si>
  <si>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</si>
  <si>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</si>
  <si>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</si>
  <si>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</si>
  <si>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</si>
  <si>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</si>
  <si>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</si>
  <si>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</si>
  <si>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</si>
  <si>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</si>
  <si>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</si>
  <si>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</si>
  <si>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</si>
  <si>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</si>
  <si>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</si>
  <si>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</si>
  <si>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</si>
  <si>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</si>
  <si>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</si>
  <si>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</si>
  <si>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</si>
  <si>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</si>
  <si>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</si>
  <si>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</si>
  <si>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</si>
  <si>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</si>
  <si>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</si>
  <si>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</si>
  <si>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</si>
  <si>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</si>
  <si>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</si>
  <si>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</si>
  <si>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</si>
  <si>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</si>
  <si>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</si>
  <si>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</si>
  <si>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</si>
  <si>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</si>
  <si>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</si>
  <si>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</si>
  <si>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</si>
  <si>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</si>
  <si>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</si>
  <si>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</si>
  <si>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</si>
  <si>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</si>
  <si>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</si>
  <si>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</si>
  <si>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</si>
  <si>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</si>
  <si>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</si>
  <si>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</si>
  <si>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</si>
  <si>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</si>
  <si>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</si>
  <si>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</si>
  <si>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</si>
  <si>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</si>
  <si>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</si>
  <si>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</si>
  <si>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</si>
  <si>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</si>
  <si>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</si>
  <si>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</si>
  <si>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</si>
  <si>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</si>
  <si>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</si>
  <si>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</si>
  <si>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</si>
  <si>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</si>
  <si>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</si>
  <si>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</si>
  <si>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</si>
  <si>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</si>
  <si>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</si>
  <si>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</si>
  <si>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</si>
  <si>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</si>
  <si>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</si>
  <si>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</si>
  <si>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</si>
  <si>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</si>
  <si>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</si>
  <si>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</si>
  <si>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</si>
  <si>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</si>
  <si>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</si>
  <si>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</si>
  <si>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</si>
  <si>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</si>
  <si>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</si>
  <si>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</si>
  <si>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</si>
  <si>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</si>
  <si>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</si>
  <si>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</si>
  <si>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</si>
  <si>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</si>
  <si>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</si>
  <si>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</si>
  <si>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</si>
  <si>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</si>
  <si>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</si>
  <si>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</si>
  <si>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</si>
  <si>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</si>
  <si>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</si>
  <si>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</si>
  <si>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</si>
  <si>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</si>
  <si>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</si>
  <si>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</si>
  <si>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</si>
  <si>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</si>
  <si>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</si>
  <si>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</si>
  <si>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</si>
  <si>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</si>
  <si>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</si>
  <si>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</si>
  <si>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</si>
  <si>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</si>
  <si>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</si>
  <si>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</si>
  <si>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</si>
  <si>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</si>
  <si>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</si>
  <si>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</si>
  <si>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</si>
  <si>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</si>
  <si>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</si>
  <si>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</si>
  <si>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</si>
  <si>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</si>
  <si>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</si>
  <si>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</si>
  <si>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</si>
  <si>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</si>
  <si>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</si>
  <si>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</si>
  <si>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</si>
  <si>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</si>
  <si>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</si>
  <si>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</si>
  <si>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</si>
  <si>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</si>
  <si>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</si>
  <si>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</si>
  <si>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</si>
  <si>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</si>
  <si>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</si>
  <si>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</si>
  <si>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</si>
  <si>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</si>
  <si>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</si>
  <si>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</si>
  <si>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</si>
  <si>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</si>
  <si>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</si>
  <si>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</si>
  <si>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</si>
  <si>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</si>
  <si>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</si>
  <si>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</si>
  <si>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</si>
  <si>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</si>
  <si>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</si>
  <si>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</si>
  <si>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</si>
  <si>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</si>
  <si>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</si>
  <si>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</si>
  <si>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</si>
  <si>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</si>
  <si>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</si>
  <si>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</si>
  <si>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</si>
  <si>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</si>
  <si>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</si>
  <si>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</si>
  <si>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</si>
  <si>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</si>
  <si>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</si>
  <si>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</si>
  <si>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</si>
  <si>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</si>
  <si>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</si>
  <si>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</si>
  <si>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</si>
  <si>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</si>
  <si>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</si>
  <si>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</si>
  <si>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</si>
  <si>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</si>
  <si>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</si>
  <si>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</si>
  <si>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</si>
  <si>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</si>
  <si>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</si>
  <si>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</si>
  <si>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</si>
  <si>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</si>
  <si>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</si>
  <si>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</si>
  <si>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</si>
  <si>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</si>
  <si>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</si>
  <si>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</si>
  <si>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</si>
  <si>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</si>
  <si>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</si>
  <si>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</si>
  <si>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</si>
  <si>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</si>
  <si>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</si>
  <si>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</si>
  <si>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</si>
  <si>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</si>
  <si>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</si>
  <si>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</si>
  <si>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</si>
  <si>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</si>
  <si>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</si>
  <si>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</si>
  <si>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</si>
  <si>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</si>
  <si>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</si>
  <si>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</si>
  <si>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</si>
  <si>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</si>
  <si>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</si>
  <si>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</si>
  <si>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</si>
  <si>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</si>
  <si>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</si>
  <si>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</si>
  <si>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</si>
  <si>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</si>
  <si>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</si>
  <si>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</si>
  <si>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</si>
  <si>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</si>
  <si>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</si>
  <si>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</si>
  <si>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</si>
  <si>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</si>
  <si>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</si>
  <si>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</si>
  <si>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</si>
  <si>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</si>
  <si>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</si>
  <si>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</si>
  <si>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</si>
  <si>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</si>
  <si>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</si>
  <si>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</si>
  <si>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</si>
  <si>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</si>
  <si>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</si>
  <si>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</si>
  <si>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</si>
  <si>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</si>
  <si>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</si>
  <si>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</si>
  <si>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</si>
  <si>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</si>
  <si>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</si>
  <si>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</si>
  <si>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</si>
  <si>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</si>
  <si>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</si>
  <si>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</si>
  <si>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</si>
  <si>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</si>
  <si>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</si>
  <si>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</si>
  <si>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</si>
  <si>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</si>
  <si>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</si>
  <si>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</si>
  <si>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</si>
  <si>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</si>
  <si>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</si>
  <si>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</si>
  <si>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</si>
  <si>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</si>
  <si>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</si>
  <si>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</si>
  <si>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</si>
  <si>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</si>
  <si>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</si>
  <si>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</si>
  <si>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</si>
  <si>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</si>
  <si>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</si>
  <si>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</si>
  <si>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</si>
  <si>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</si>
  <si>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</si>
  <si>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</si>
  <si>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</si>
  <si>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</si>
  <si>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</si>
  <si>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</si>
  <si>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</si>
  <si>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</si>
  <si>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</si>
  <si>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</si>
  <si>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</si>
  <si>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</si>
  <si>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</si>
  <si>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</si>
  <si>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</si>
  <si>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</si>
  <si>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</si>
  <si>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</si>
  <si>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</si>
  <si>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</si>
  <si>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</si>
  <si>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</si>
  <si>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</si>
  <si>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</si>
  <si>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</si>
  <si>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</si>
  <si>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</si>
  <si>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</si>
  <si>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</si>
  <si>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</si>
  <si>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</si>
  <si>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</si>
  <si>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</si>
  <si>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</si>
  <si>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</si>
  <si>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</si>
  <si>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</si>
  <si>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</si>
  <si>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</si>
  <si>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</si>
  <si>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</si>
  <si>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</si>
  <si>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</si>
  <si>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</si>
  <si>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</si>
  <si>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</si>
  <si>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</si>
  <si>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</si>
  <si>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</si>
  <si>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</si>
  <si>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</si>
  <si>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</si>
  <si>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</si>
  <si>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</si>
  <si>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</si>
  <si>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</si>
  <si>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</si>
  <si>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</si>
  <si>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</si>
  <si>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</si>
  <si>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</si>
  <si>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</si>
  <si>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</si>
  <si>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</si>
  <si>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</si>
  <si>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</si>
  <si>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</si>
  <si>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</si>
  <si>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</si>
  <si>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</si>
  <si>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</si>
  <si>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</si>
  <si>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</si>
  <si>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</si>
  <si>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</si>
  <si>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</si>
  <si>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</si>
  <si>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</si>
  <si>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</si>
  <si>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</si>
  <si>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</si>
  <si>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</si>
  <si>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</si>
  <si>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</si>
  <si>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</si>
  <si>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</si>
  <si>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</si>
  <si>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</si>
  <si>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</si>
  <si>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</si>
  <si>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</si>
  <si>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</si>
  <si>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</si>
  <si>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</si>
  <si>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</si>
  <si>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</si>
  <si>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</si>
  <si>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</si>
  <si>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</si>
  <si>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</si>
  <si>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</si>
  <si>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</si>
  <si>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</si>
  <si>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</si>
  <si>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</si>
  <si>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</si>
  <si>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</si>
  <si>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</si>
  <si>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</si>
  <si>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</si>
  <si>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</si>
  <si>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</si>
  <si>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</si>
  <si>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</si>
  <si>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</si>
  <si>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</si>
  <si>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</si>
  <si>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</si>
  <si>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</si>
  <si>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</si>
  <si>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</si>
  <si>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</si>
  <si>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</si>
  <si>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</si>
  <si>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</si>
  <si>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</si>
  <si>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</si>
  <si>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</si>
  <si>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</si>
  <si>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</si>
  <si>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</si>
  <si>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</si>
  <si>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</si>
  <si>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</si>
  <si>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</si>
  <si>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</si>
  <si>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</si>
  <si>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</si>
  <si>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</si>
  <si>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</si>
  <si>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</si>
  <si>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</si>
  <si>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</si>
  <si>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</si>
  <si>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</si>
  <si>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</si>
  <si>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</si>
  <si>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</si>
  <si>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</si>
  <si>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</si>
  <si>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</si>
  <si>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</si>
  <si>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</si>
  <si>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</si>
  <si>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</si>
  <si>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</si>
  <si>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</si>
  <si>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</si>
  <si>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</si>
  <si>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</si>
  <si>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</si>
  <si>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</si>
  <si>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</si>
  <si>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</si>
  <si>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</si>
  <si>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</si>
  <si>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</si>
  <si>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</si>
  <si>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</si>
  <si>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</si>
  <si>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</si>
  <si>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</si>
  <si>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</si>
  <si>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</si>
  <si>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</si>
  <si>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</si>
  <si>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</si>
  <si>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</si>
  <si>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</si>
  <si>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</si>
  <si>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</si>
  <si>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</si>
  <si>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</si>
  <si>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</si>
  <si>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</si>
  <si>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</si>
  <si>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</si>
  <si>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</si>
  <si>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</si>
  <si>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</si>
  <si>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</si>
  <si>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</si>
  <si>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</si>
  <si>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</si>
  <si>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</si>
  <si>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</si>
  <si>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</si>
  <si>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</si>
  <si>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</si>
  <si>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</si>
  <si>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</si>
  <si>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</si>
  <si>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</si>
  <si>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</si>
  <si>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</si>
  <si>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</si>
  <si>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</si>
  <si>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</si>
  <si>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</si>
  <si>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</si>
  <si>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</si>
  <si>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</si>
  <si>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</si>
  <si>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</si>
  <si>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</si>
  <si>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</si>
  <si>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</si>
  <si>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</si>
  <si>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</si>
  <si>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</si>
  <si>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</si>
  <si>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</si>
  <si>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</si>
  <si>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</si>
  <si>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</si>
  <si>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</si>
  <si>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</si>
  <si>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</si>
  <si>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</si>
  <si>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</si>
  <si>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</si>
  <si>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</si>
  <si>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</si>
  <si>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</si>
  <si>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</si>
  <si>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</si>
  <si>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</si>
  <si>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</si>
  <si>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</si>
  <si>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</si>
  <si>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</si>
  <si>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</si>
  <si>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</si>
  <si>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</si>
  <si>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</si>
  <si>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</si>
  <si>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</si>
  <si>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</si>
  <si>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</si>
  <si>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</si>
  <si>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</si>
  <si>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</si>
  <si>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</si>
  <si>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</si>
  <si>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</si>
  <si>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</si>
  <si>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</si>
  <si>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</si>
  <si>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</si>
  <si>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</si>
  <si>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</si>
  <si>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</si>
  <si>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</si>
  <si>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</si>
  <si>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</si>
  <si>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</si>
  <si>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</si>
  <si>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</si>
  <si>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</si>
  <si>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</si>
  <si>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</si>
  <si>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</si>
  <si>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</si>
  <si>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</si>
  <si>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</si>
  <si>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</si>
  <si>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</si>
  <si>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</si>
  <si>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</si>
  <si>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</si>
  <si>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</si>
  <si>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</si>
  <si>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</si>
  <si>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</si>
  <si>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</si>
  <si>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</si>
  <si>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</si>
  <si>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</si>
  <si>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</si>
  <si>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</si>
  <si>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</si>
  <si>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</si>
  <si>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</si>
  <si>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</si>
  <si>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</si>
  <si>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</si>
  <si>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</si>
  <si>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</si>
  <si>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</si>
  <si>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</si>
  <si>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</si>
  <si>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</si>
  <si>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</si>
  <si>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</si>
  <si>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</si>
  <si>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</si>
  <si>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</si>
  <si>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</si>
  <si>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</si>
  <si>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</si>
  <si>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</si>
  <si>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</si>
  <si>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</si>
  <si>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</si>
  <si>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</si>
  <si>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</si>
  <si>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</si>
  <si>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</si>
  <si>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</si>
  <si>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</si>
  <si>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</si>
  <si>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</si>
  <si>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</si>
  <si>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</si>
  <si>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</si>
  <si>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</si>
  <si>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</si>
  <si>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</si>
  <si>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</si>
  <si>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</si>
  <si>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</si>
  <si>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</si>
  <si>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</si>
  <si>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</si>
  <si>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</si>
  <si>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</si>
  <si>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</si>
  <si>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</si>
  <si>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</si>
  <si>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</si>
  <si>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</si>
  <si>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</si>
  <si>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</si>
  <si>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</si>
  <si>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</si>
  <si>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</si>
  <si>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</si>
  <si>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</si>
  <si>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</si>
  <si>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</si>
  <si>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</si>
  <si>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</si>
  <si>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</si>
  <si>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</si>
  <si>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</si>
  <si>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</si>
  <si>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</si>
  <si>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</si>
  <si>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</si>
  <si>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</si>
  <si>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</si>
  <si>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</si>
  <si>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</si>
  <si>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</si>
  <si>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</si>
  <si>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</si>
  <si>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</si>
  <si>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</si>
  <si>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</si>
  <si>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</si>
  <si>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</si>
  <si>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</si>
  <si>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</si>
  <si>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</si>
  <si>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</si>
  <si>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</si>
  <si>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</si>
  <si>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</si>
  <si>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</si>
  <si>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</si>
  <si>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</si>
  <si>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</si>
  <si>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</si>
  <si>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</si>
  <si>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</si>
  <si>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</si>
  <si>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</si>
  <si>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</si>
  <si>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</si>
  <si>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</si>
  <si>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</si>
  <si>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</si>
  <si>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</si>
  <si>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</si>
  <si>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</si>
  <si>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</si>
  <si>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</si>
  <si>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</si>
  <si>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</si>
  <si>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</si>
  <si>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</si>
  <si>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</si>
  <si>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</si>
  <si>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</si>
  <si>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</si>
  <si>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</si>
  <si>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</si>
  <si>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</si>
  <si>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</si>
  <si>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</si>
  <si>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</si>
  <si>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</si>
  <si>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</si>
  <si>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</si>
  <si>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</si>
  <si>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</si>
  <si>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</si>
  <si>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</si>
  <si>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</si>
  <si>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</si>
  <si>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</si>
  <si>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</si>
  <si>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</si>
  <si>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</si>
  <si>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</si>
  <si>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</si>
  <si>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</si>
  <si>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</si>
  <si>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</si>
  <si>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</si>
  <si>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</si>
  <si>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</si>
  <si>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</si>
  <si>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</si>
  <si>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</si>
  <si>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</si>
  <si>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</si>
  <si>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</si>
  <si>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</si>
  <si>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</si>
  <si>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</si>
  <si>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</si>
  <si>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</si>
  <si>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</si>
  <si>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</si>
  <si>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</si>
  <si>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</si>
  <si>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</si>
  <si>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</si>
  <si>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</si>
  <si>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</si>
  <si>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</si>
  <si>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</si>
  <si>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</si>
  <si>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</si>
  <si>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</si>
  <si>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</si>
  <si>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</si>
  <si>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</si>
  <si>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</si>
  <si>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</si>
  <si>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</si>
  <si>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</si>
  <si>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</si>
  <si>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</si>
  <si>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</si>
  <si>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</si>
  <si>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</si>
  <si>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</si>
  <si>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</si>
  <si>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</si>
  <si>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</si>
  <si>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</si>
  <si>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</si>
  <si>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</si>
  <si>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</si>
  <si>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</si>
  <si>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</si>
  <si>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</si>
  <si>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</si>
  <si>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</si>
  <si>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</si>
  <si>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</si>
  <si>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</si>
  <si>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</si>
  <si>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</si>
  <si>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</si>
  <si>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</si>
  <si>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</si>
  <si>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</si>
  <si>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</si>
  <si>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</si>
  <si>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</si>
  <si>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</si>
  <si>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</si>
  <si>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</si>
  <si>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</si>
  <si>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</si>
  <si>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</si>
  <si>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</si>
  <si>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</si>
  <si>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</si>
  <si>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</si>
  <si>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</si>
  <si>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</si>
  <si>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</si>
  <si>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</si>
  <si>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</si>
  <si>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</si>
  <si>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</si>
  <si>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</si>
  <si>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</si>
  <si>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</si>
  <si>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</si>
  <si>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</si>
  <si>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</si>
  <si>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</si>
  <si>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</si>
  <si>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</si>
  <si>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</si>
  <si>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</si>
  <si>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</si>
  <si>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</si>
  <si>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</si>
  <si>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</si>
  <si>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</si>
  <si>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</si>
  <si>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</si>
  <si>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</si>
  <si>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</si>
  <si>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</si>
  <si>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</si>
  <si>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</si>
  <si>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</si>
  <si>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</si>
  <si>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</si>
  <si>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</si>
  <si>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</si>
  <si>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</si>
  <si>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</si>
  <si>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</si>
  <si>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</si>
  <si>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</si>
  <si>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</si>
  <si>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</si>
  <si>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</si>
  <si>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</si>
  <si>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</si>
  <si>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</si>
  <si>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</si>
  <si>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</si>
  <si>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</si>
  <si>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</si>
  <si>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</si>
  <si>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</si>
  <si>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</si>
  <si>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</si>
  <si>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</si>
  <si>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</si>
  <si>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</si>
  <si>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</si>
  <si>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</si>
  <si>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</si>
  <si>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</si>
  <si>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</si>
  <si>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</si>
  <si>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</si>
  <si>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</si>
  <si>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</si>
  <si>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</si>
  <si>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</si>
  <si>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</si>
  <si>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</si>
  <si>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</si>
  <si>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</si>
  <si>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</si>
  <si>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</si>
  <si>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</si>
  <si>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</si>
  <si>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</si>
  <si>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</si>
  <si>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</si>
  <si>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</si>
  <si>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</si>
  <si>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</si>
  <si>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</si>
  <si>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</si>
  <si>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</si>
  <si>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</si>
  <si>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</si>
  <si>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</si>
  <si>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</si>
  <si>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</si>
  <si>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</si>
  <si>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</si>
  <si>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</si>
  <si>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</si>
  <si>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</si>
  <si>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</si>
  <si>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</si>
  <si>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</si>
  <si>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</si>
  <si>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</si>
  <si>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</si>
  <si>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</si>
  <si>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</si>
  <si>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</si>
  <si>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</si>
  <si>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</si>
  <si>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</si>
  <si>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</si>
  <si>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</si>
  <si>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</si>
  <si>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</si>
  <si>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</si>
  <si>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</si>
  <si>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</si>
  <si>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</si>
  <si>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</si>
  <si>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</si>
  <si>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</si>
  <si>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</si>
  <si>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</si>
  <si>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</si>
  <si>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</si>
  <si>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</si>
  <si>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</si>
  <si>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</si>
  <si>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</si>
  <si>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</si>
  <si>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</si>
  <si>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</si>
  <si>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</si>
  <si>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</si>
  <si>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</si>
  <si>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</si>
  <si>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</si>
  <si>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</si>
  <si>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</si>
  <si>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</si>
  <si>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</si>
  <si>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</si>
  <si>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</si>
  <si>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</si>
  <si>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</si>
  <si>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</si>
  <si>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</si>
  <si>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</si>
  <si>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</si>
  <si>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</si>
  <si>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</si>
  <si>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</si>
  <si>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</si>
  <si>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</si>
  <si>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</si>
  <si>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</si>
  <si>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</si>
  <si>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</si>
  <si>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</si>
  <si>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</si>
  <si>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</si>
  <si>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</si>
  <si>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</si>
  <si>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</si>
  <si>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</si>
  <si>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</si>
  <si>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</si>
  <si>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</si>
  <si>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</si>
  <si>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</si>
  <si>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</si>
  <si>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</si>
  <si>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</si>
  <si>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</si>
  <si>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</si>
  <si>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</si>
  <si>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</si>
  <si>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</si>
  <si>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</si>
  <si>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</si>
  <si>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</si>
  <si>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</si>
  <si>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</si>
  <si>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</si>
  <si>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</si>
  <si>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</si>
  <si>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</si>
  <si>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</si>
  <si>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</si>
  <si>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</si>
  <si>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</si>
  <si>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</si>
  <si>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</si>
  <si>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</si>
  <si>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</si>
  <si>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</si>
  <si>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</si>
  <si>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</si>
  <si>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</si>
  <si>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</si>
  <si>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</si>
  <si>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</si>
  <si>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</si>
  <si>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</si>
  <si>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</si>
  <si>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</si>
  <si>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</si>
  <si>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</si>
  <si>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</si>
  <si>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</si>
  <si>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</si>
  <si>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</si>
  <si>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</si>
  <si>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</si>
  <si>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</si>
  <si>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</si>
  <si>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</si>
  <si>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</si>
  <si>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</si>
  <si>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</si>
  <si>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</si>
  <si>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</si>
  <si>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</si>
  <si>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</si>
  <si>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</si>
  <si>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</si>
  <si>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</si>
  <si>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</si>
  <si>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</si>
  <si>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</si>
  <si>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</si>
  <si>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</si>
  <si>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</si>
  <si>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</si>
  <si>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</si>
  <si>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</si>
  <si>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</si>
  <si>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</si>
  <si>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</si>
  <si>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</si>
  <si>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</si>
  <si>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</si>
  <si>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</si>
  <si>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</si>
  <si>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</si>
  <si>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</si>
  <si>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</si>
  <si>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</si>
  <si>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</si>
  <si>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</si>
  <si>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</si>
  <si>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</si>
  <si>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</si>
  <si>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</si>
  <si>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</si>
  <si>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</si>
  <si>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</si>
  <si>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</si>
  <si>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</si>
  <si>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</si>
  <si>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</si>
  <si>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</si>
  <si>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</si>
  <si>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</si>
  <si>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</si>
  <si>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</si>
  <si>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</si>
  <si>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</si>
  <si>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</si>
  <si>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</si>
  <si>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</si>
  <si>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</si>
  <si>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</si>
  <si>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</si>
  <si>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</si>
  <si>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</si>
  <si>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</si>
  <si>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</si>
  <si>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</si>
  <si>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</si>
  <si>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</si>
  <si>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</si>
  <si>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</si>
  <si>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</si>
  <si>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</si>
  <si>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</si>
  <si>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</si>
  <si>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</si>
  <si>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</si>
  <si>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</si>
  <si>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</si>
  <si>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</si>
  <si>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</si>
  <si>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</si>
  <si>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</si>
  <si>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</si>
  <si>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</si>
  <si>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</si>
  <si>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</si>
  <si>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</si>
  <si>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</si>
  <si>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</si>
  <si>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</si>
  <si>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</si>
  <si>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</si>
  <si>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</si>
  <si>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</si>
  <si>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</si>
  <si>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</si>
  <si>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</si>
  <si>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</si>
  <si>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</si>
  <si>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</si>
  <si>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</si>
  <si>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</si>
  <si>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</si>
  <si>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</si>
  <si>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</si>
  <si>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</si>
  <si>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</si>
  <si>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</si>
  <si>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</si>
  <si>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</si>
  <si>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</si>
  <si>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</si>
  <si>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</si>
  <si>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</si>
  <si>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</si>
  <si>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</si>
  <si>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</si>
  <si>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</si>
  <si>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</si>
  <si>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</si>
  <si>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</si>
  <si>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</si>
  <si>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</si>
  <si>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</si>
  <si>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</si>
  <si>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</si>
  <si>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</si>
  <si>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</si>
  <si>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</si>
  <si>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</si>
  <si>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</si>
  <si>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</si>
  <si>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</si>
  <si>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</si>
  <si>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</si>
  <si>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</si>
  <si>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</si>
  <si>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</si>
  <si>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</si>
  <si>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</si>
  <si>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</si>
  <si>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</si>
  <si>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</si>
  <si>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</si>
  <si>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</si>
  <si>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</si>
  <si>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</si>
  <si>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</si>
  <si>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</si>
  <si>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</si>
  <si>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</si>
  <si>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</si>
  <si>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</si>
  <si>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</si>
  <si>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</si>
  <si>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</si>
  <si>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</si>
  <si>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</si>
  <si>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</si>
  <si>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</si>
  <si>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</si>
  <si>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</si>
  <si>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</si>
  <si>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</si>
  <si>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</si>
  <si>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</si>
  <si>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</si>
  <si>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</si>
  <si>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</si>
  <si>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</si>
  <si>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</si>
  <si>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</si>
  <si>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</si>
  <si>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</si>
  <si>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</si>
  <si>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</si>
  <si>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</si>
  <si>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</si>
  <si>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</si>
  <si>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</si>
  <si>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</si>
  <si>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</si>
  <si>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</si>
  <si>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</si>
  <si>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</si>
  <si>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</si>
  <si>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</si>
  <si>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</si>
  <si>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</si>
  <si>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</si>
  <si>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</si>
  <si>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</si>
  <si>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</si>
  <si>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</si>
  <si>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</si>
  <si>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</si>
  <si>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</si>
  <si>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</si>
  <si>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</si>
  <si>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</si>
  <si>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</si>
  <si>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</si>
  <si>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</si>
  <si>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</si>
  <si>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</si>
  <si>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</si>
  <si>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</si>
  <si>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</si>
  <si>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</si>
  <si>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</si>
  <si>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</si>
  <si>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</si>
  <si>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</si>
  <si>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</si>
  <si>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</si>
  <si>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</si>
  <si>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</si>
  <si>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</si>
  <si>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</si>
  <si>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</si>
  <si>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</si>
  <si>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</si>
  <si>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</si>
  <si>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</si>
  <si>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</si>
  <si>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</si>
  <si>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</si>
  <si>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</si>
  <si>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</si>
  <si>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</si>
  <si>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</si>
  <si>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</si>
  <si>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</si>
  <si>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</si>
  <si>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</si>
  <si>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</si>
  <si>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</si>
  <si>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</si>
  <si>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</si>
  <si>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</si>
  <si>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</si>
  <si>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</si>
  <si>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</si>
  <si>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</si>
  <si>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</si>
  <si>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</si>
  <si>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</si>
  <si>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</si>
  <si>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</si>
  <si>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</si>
  <si>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</si>
  <si>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</si>
  <si>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</si>
  <si>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</si>
  <si>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</si>
  <si>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</si>
  <si>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</si>
  <si>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</si>
  <si>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</si>
  <si>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</si>
  <si>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</si>
  <si>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</si>
  <si>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</si>
  <si>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</si>
  <si>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</si>
  <si>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</si>
  <si>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</si>
  <si>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</si>
  <si>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</si>
  <si>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</si>
  <si>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</si>
  <si>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</si>
  <si>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</si>
  <si>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</si>
  <si>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</si>
  <si>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</si>
  <si>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</si>
  <si>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</si>
  <si>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</si>
  <si>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</si>
  <si>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</si>
  <si>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</si>
  <si>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</si>
  <si>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</si>
  <si>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</si>
  <si>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</si>
  <si>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</si>
  <si>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</si>
  <si>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</si>
  <si>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</si>
  <si>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</si>
  <si>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</si>
  <si>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</si>
  <si>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</si>
  <si>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</si>
  <si>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</si>
  <si>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</si>
  <si>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</si>
  <si>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</si>
  <si>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</si>
  <si>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</si>
  <si>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</si>
  <si>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</si>
  <si>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</si>
  <si>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</si>
  <si>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</si>
  <si>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</si>
  <si>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</si>
  <si>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</si>
  <si>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</si>
  <si>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</si>
  <si>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</si>
  <si>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</si>
  <si>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</si>
  <si>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</si>
  <si>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</si>
  <si>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</si>
  <si>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</si>
  <si>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</si>
  <si>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</si>
  <si>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</si>
  <si>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</si>
  <si>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</si>
  <si>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</si>
  <si>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</si>
  <si>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</si>
  <si>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</si>
  <si>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</si>
  <si>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</si>
  <si>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</si>
  <si>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</si>
  <si>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</si>
  <si>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</si>
  <si>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</si>
  <si>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</si>
  <si>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</si>
  <si>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</si>
  <si>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</si>
  <si>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</si>
  <si>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</si>
  <si>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</si>
  <si>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</si>
  <si>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</si>
  <si>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</si>
  <si>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</si>
  <si>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</si>
  <si>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</si>
  <si>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</si>
  <si>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</si>
  <si>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</si>
  <si>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</si>
  <si>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</si>
  <si>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</si>
  <si>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</si>
  <si>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</si>
  <si>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</si>
  <si>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</si>
  <si>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</si>
  <si>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</si>
  <si>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</si>
  <si>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</si>
  <si>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</si>
  <si>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</si>
  <si>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</si>
  <si>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</si>
  <si>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</si>
  <si>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</si>
  <si>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</si>
  <si>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</si>
  <si>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</si>
  <si>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</si>
  <si>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</si>
  <si>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</si>
  <si>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</si>
  <si>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</si>
  <si>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</si>
  <si>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</si>
  <si>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</si>
  <si>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</si>
  <si>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</si>
  <si>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</si>
  <si>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</si>
  <si>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</si>
  <si>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</si>
  <si>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</si>
  <si>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</si>
  <si>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</si>
  <si>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</si>
  <si>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</si>
  <si>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</si>
  <si>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</si>
  <si>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</si>
  <si>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</si>
  <si>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</si>
  <si>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</si>
  <si>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</si>
  <si>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</si>
  <si>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</si>
  <si>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</si>
  <si>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</si>
  <si>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</si>
  <si>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</si>
  <si>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</si>
  <si>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</si>
  <si>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</si>
  <si>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</si>
  <si>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</si>
  <si>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</si>
  <si>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</si>
  <si>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</si>
  <si>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</si>
  <si>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</si>
  <si>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</si>
  <si>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</si>
  <si>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</si>
  <si>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</si>
  <si>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</si>
  <si>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</si>
  <si>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</si>
  <si>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</si>
  <si>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</si>
  <si>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</si>
  <si>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</si>
  <si>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</si>
  <si>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</si>
  <si>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</si>
  <si>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</si>
  <si>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</si>
  <si>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</si>
  <si>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</si>
  <si>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</si>
  <si>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</si>
  <si>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</si>
  <si>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</si>
  <si>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</si>
  <si>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</si>
  <si>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</si>
  <si>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</si>
  <si>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</si>
  <si>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</si>
  <si>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</si>
  <si>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</si>
  <si>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</si>
  <si>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</si>
  <si>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</si>
  <si>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</si>
  <si>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</si>
  <si>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</si>
  <si>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</si>
  <si>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</si>
  <si>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</si>
  <si>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</si>
  <si>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</si>
  <si>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</si>
  <si>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</si>
  <si>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</si>
  <si>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</si>
  <si>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</si>
  <si>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</si>
  <si>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</si>
  <si>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</si>
  <si>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</si>
  <si>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</si>
  <si>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</si>
  <si>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</si>
  <si>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</si>
  <si>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</si>
  <si>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</si>
  <si>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</si>
  <si>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</si>
  <si>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</si>
  <si>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</si>
  <si>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</si>
  <si>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</si>
  <si>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</si>
  <si>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</si>
  <si>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</si>
  <si>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</si>
  <si>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</si>
  <si>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</si>
  <si>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</si>
  <si>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</si>
  <si>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</si>
  <si>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</si>
  <si>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</si>
  <si>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</si>
  <si>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</si>
  <si>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</si>
  <si>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</si>
  <si>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</si>
  <si>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</si>
  <si>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</si>
  <si>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</si>
  <si>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</si>
  <si>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</si>
  <si>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</si>
  <si>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</si>
  <si>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</si>
  <si>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</si>
  <si>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</si>
  <si>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</si>
  <si>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</si>
  <si>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</si>
  <si>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</si>
  <si>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</si>
  <si>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</si>
  <si>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</si>
  <si>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</si>
  <si>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</si>
  <si>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</si>
  <si>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</si>
  <si>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</si>
  <si>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</si>
  <si>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</si>
  <si>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</si>
  <si>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</si>
  <si>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</si>
  <si>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</si>
  <si>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</si>
  <si>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</si>
  <si>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</si>
  <si>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</si>
  <si>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</si>
  <si>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</si>
  <si>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</si>
  <si>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</si>
  <si>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</si>
  <si>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</si>
  <si>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</si>
  <si>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</si>
  <si>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</si>
  <si>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</si>
  <si>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</si>
  <si>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</si>
  <si>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</si>
  <si>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</si>
  <si>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</si>
  <si>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</si>
  <si>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</si>
  <si>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</si>
  <si>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</si>
  <si>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</si>
  <si>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</si>
  <si>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</si>
  <si>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</si>
  <si>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</si>
  <si>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</si>
  <si>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</si>
  <si>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</si>
  <si>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</si>
  <si>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</si>
  <si>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</si>
  <si>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</si>
  <si>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</si>
  <si>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</si>
  <si>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</si>
  <si>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</si>
  <si>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</si>
  <si>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</si>
  <si>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</si>
  <si>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</si>
  <si>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</si>
  <si>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</si>
  <si>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</si>
  <si>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</si>
  <si>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</si>
  <si>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</si>
  <si>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</si>
  <si>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</si>
  <si>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</si>
  <si>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</si>
  <si>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</si>
  <si>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</si>
  <si>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</si>
  <si>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</si>
  <si>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</si>
  <si>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</si>
  <si>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</si>
  <si>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</si>
  <si>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</si>
  <si>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</si>
  <si>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</si>
  <si>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</si>
  <si>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</si>
  <si>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</si>
  <si>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</si>
  <si>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</si>
  <si>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</si>
  <si>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</si>
  <si>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</si>
  <si>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</si>
  <si>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</si>
  <si>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</si>
  <si>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</si>
  <si>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</si>
  <si>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</si>
  <si>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</si>
  <si>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</si>
  <si>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</si>
  <si>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</si>
  <si>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</si>
  <si>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</si>
  <si>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</si>
  <si>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</si>
  <si>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</si>
  <si>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</si>
  <si>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</si>
  <si>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</si>
  <si>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</si>
  <si>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</si>
  <si>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</si>
  <si>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</si>
  <si>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</si>
  <si>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</si>
  <si>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</si>
  <si>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</si>
  <si>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</si>
  <si>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</si>
  <si>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</si>
  <si>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</si>
  <si>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</si>
  <si>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</si>
  <si>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</si>
  <si>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</si>
  <si>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</si>
  <si>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</si>
  <si>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</si>
  <si>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</si>
  <si>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</si>
  <si>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</si>
  <si>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</si>
  <si>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</si>
  <si>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</si>
  <si>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</si>
  <si>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</si>
  <si>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</si>
  <si>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</si>
  <si>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</si>
  <si>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</si>
  <si>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</si>
  <si>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</si>
  <si>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</si>
  <si>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</si>
  <si>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</si>
  <si>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</si>
  <si>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</si>
  <si>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</si>
  <si>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</si>
  <si>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</si>
  <si>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</si>
  <si>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</si>
  <si>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</si>
  <si>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</si>
  <si>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</si>
  <si>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</si>
  <si>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</si>
  <si>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</si>
  <si>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</si>
  <si>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</si>
  <si>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</si>
  <si>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</si>
  <si>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</si>
  <si>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</si>
  <si>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</si>
  <si>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</si>
  <si>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</si>
  <si>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</si>
  <si>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</si>
  <si>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</si>
  <si>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</si>
  <si>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</si>
  <si>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</si>
  <si>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</si>
  <si>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</si>
  <si>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</si>
  <si>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</si>
  <si>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</si>
  <si>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</si>
  <si>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</si>
  <si>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</si>
  <si>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</si>
  <si>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</si>
  <si>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</si>
  <si>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</si>
  <si>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</si>
  <si>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</si>
  <si>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</si>
  <si>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</si>
  <si>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</si>
  <si>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</si>
  <si>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</si>
  <si>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</si>
  <si>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</si>
  <si>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</si>
  <si>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</si>
  <si>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</si>
  <si>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</si>
  <si>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</si>
  <si>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</si>
  <si>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</si>
  <si>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</si>
  <si>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</si>
  <si>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</si>
  <si>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</si>
  <si>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</si>
  <si>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</si>
  <si>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</si>
  <si>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</si>
  <si>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</si>
  <si>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</si>
  <si>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</si>
  <si>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</si>
  <si>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</si>
  <si>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</si>
  <si>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</si>
  <si>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</si>
  <si>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</si>
  <si>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</si>
  <si>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</si>
  <si>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</si>
  <si>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</si>
  <si>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</si>
  <si>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</si>
  <si>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</si>
  <si>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</si>
  <si>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</si>
  <si>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</si>
  <si>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</si>
  <si>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</si>
  <si>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</si>
  <si>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</si>
  <si>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</si>
  <si>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</si>
  <si>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</si>
  <si>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</si>
  <si>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</si>
  <si>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</si>
  <si>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</si>
  <si>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</si>
  <si>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</si>
  <si>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</si>
  <si>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</si>
  <si>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</si>
  <si>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</si>
  <si>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</si>
  <si>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</si>
  <si>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</si>
  <si>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</si>
  <si>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</si>
  <si>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</si>
  <si>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</si>
  <si>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</si>
  <si>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</si>
  <si>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</si>
  <si>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</si>
  <si>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</si>
  <si>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</si>
  <si>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</si>
  <si>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</si>
  <si>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</si>
  <si>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</si>
  <si>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</si>
  <si>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</si>
  <si>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</si>
  <si>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</si>
  <si>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</si>
  <si>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</si>
  <si>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</si>
  <si>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</si>
  <si>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</si>
  <si>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</si>
  <si>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</si>
  <si>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</si>
  <si>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</si>
  <si>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</si>
  <si>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</si>
  <si>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</si>
  <si>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</si>
  <si>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</si>
  <si>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</si>
  <si>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</si>
  <si>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</si>
  <si>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</si>
  <si>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</si>
  <si>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</si>
  <si>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</si>
  <si>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</si>
  <si>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</si>
  <si>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</si>
  <si>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</si>
  <si>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</si>
  <si>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</si>
  <si>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</si>
  <si>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</si>
  <si>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</si>
  <si>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</si>
  <si>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</si>
  <si>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</si>
  <si>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</si>
  <si>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</si>
  <si>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</si>
  <si>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</si>
  <si>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</si>
  <si>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</si>
  <si>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</si>
  <si>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</si>
  <si>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</si>
  <si>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</si>
  <si>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</si>
  <si>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</si>
  <si>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</si>
  <si>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</si>
  <si>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</si>
  <si>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</si>
  <si>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</si>
  <si>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</si>
  <si>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</si>
  <si>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</si>
  <si>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</si>
  <si>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</si>
  <si>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</si>
  <si>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</si>
  <si>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</si>
  <si>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</si>
  <si>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</si>
  <si>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</si>
  <si>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</si>
  <si>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</si>
  <si>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</si>
  <si>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</si>
  <si>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</si>
  <si>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</si>
  <si>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</si>
  <si>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</si>
  <si>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</si>
  <si>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</si>
  <si>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</si>
  <si>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</si>
  <si>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</si>
  <si>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</si>
  <si>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</si>
  <si>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</si>
  <si>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</si>
  <si>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</si>
  <si>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</si>
  <si>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</si>
  <si>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</si>
  <si>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</si>
  <si>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</si>
  <si>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</si>
  <si>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</si>
  <si>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</si>
  <si>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</si>
  <si>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</si>
  <si>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</si>
  <si>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</si>
  <si>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</si>
  <si>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</si>
  <si>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</si>
  <si>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</si>
  <si>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</si>
  <si>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</si>
  <si>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</si>
  <si>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</si>
  <si>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</si>
  <si>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</si>
  <si>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</si>
  <si>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</si>
  <si>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</si>
  <si>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</si>
  <si>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</si>
  <si>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</si>
  <si>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</si>
  <si>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</si>
  <si>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</si>
  <si>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</si>
  <si>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</si>
  <si>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</si>
  <si>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</si>
  <si>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</si>
  <si>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</si>
  <si>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</si>
  <si>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</si>
  <si>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</si>
  <si>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</si>
  <si>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</si>
  <si>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</si>
  <si>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</si>
  <si>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</si>
  <si>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</si>
  <si>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</si>
  <si>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</si>
  <si>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</si>
  <si>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</si>
  <si>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</si>
  <si>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</si>
  <si>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</si>
  <si>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</si>
  <si>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</si>
  <si>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</si>
  <si>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</si>
  <si>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</si>
  <si>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</si>
  <si>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</si>
  <si>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</si>
  <si>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</si>
  <si>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</si>
  <si>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</si>
  <si>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</si>
  <si>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</si>
  <si>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</si>
  <si>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</si>
  <si>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</si>
  <si>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</si>
  <si>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</si>
  <si>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</si>
  <si>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</si>
  <si>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</si>
  <si>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</si>
  <si>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</si>
  <si>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</si>
  <si>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</si>
  <si>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</si>
  <si>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</si>
  <si>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</si>
  <si>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</si>
  <si>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</si>
  <si>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</si>
  <si>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</si>
  <si>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</si>
  <si>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</si>
  <si>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</si>
  <si>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</si>
  <si>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</si>
  <si>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</si>
  <si>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</si>
  <si>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</si>
  <si>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</si>
  <si>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</si>
  <si>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</si>
  <si>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</si>
  <si>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</si>
  <si>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</si>
  <si>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</si>
  <si>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</si>
  <si>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</si>
  <si>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</si>
  <si>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</si>
  <si>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</si>
  <si>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</si>
  <si>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</si>
  <si>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</si>
  <si>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</si>
  <si>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</si>
  <si>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</si>
  <si>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</si>
  <si>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</si>
  <si>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</si>
  <si>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</si>
  <si>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</si>
  <si>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</si>
  <si>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</si>
  <si>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</si>
  <si>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</si>
  <si>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</si>
  <si>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</si>
  <si>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</si>
  <si>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</si>
  <si>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</si>
  <si>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</si>
  <si>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</si>
  <si>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</si>
  <si>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</si>
  <si>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</si>
  <si>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</si>
  <si>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</si>
  <si>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</si>
  <si>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</si>
  <si>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</si>
  <si>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</si>
  <si>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</si>
  <si>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</si>
  <si>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</si>
  <si>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</si>
  <si>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</si>
  <si>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</si>
  <si>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</si>
  <si>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</si>
  <si>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</si>
  <si>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</si>
  <si>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</si>
  <si>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</si>
  <si>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</si>
  <si>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</si>
  <si>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</si>
  <si>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</si>
  <si>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</si>
  <si>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</si>
  <si>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</si>
  <si>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</si>
  <si>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</si>
  <si>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</si>
  <si>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</si>
  <si>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</si>
  <si>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</si>
  <si>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</si>
  <si>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</si>
  <si>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</si>
  <si>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</si>
  <si>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</si>
  <si>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</si>
  <si>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</si>
  <si>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</si>
  <si>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</si>
  <si>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</si>
  <si>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</si>
  <si>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</si>
  <si>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</si>
  <si>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</si>
  <si>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</si>
  <si>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</si>
  <si>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</si>
  <si>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</si>
  <si>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</si>
  <si>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</si>
  <si>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</si>
  <si>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</si>
  <si>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</si>
  <si>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</si>
  <si>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</si>
  <si>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</si>
  <si>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</si>
  <si>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</si>
  <si>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</si>
  <si>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</si>
  <si>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</si>
  <si>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</si>
  <si>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</si>
  <si>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</si>
  <si>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</si>
  <si>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</si>
  <si>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</si>
  <si>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</si>
  <si>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</si>
  <si>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</si>
  <si>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</si>
  <si>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</si>
  <si>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</si>
  <si>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</si>
  <si>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</si>
  <si>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</si>
  <si>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</si>
  <si>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</si>
  <si>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</si>
  <si>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</si>
  <si>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</si>
  <si>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</si>
  <si>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</si>
  <si>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</si>
  <si>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</si>
  <si>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</si>
  <si>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</si>
  <si>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</si>
  <si>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</si>
  <si>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</si>
  <si>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</si>
  <si>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</si>
  <si>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</si>
  <si>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</si>
  <si>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</si>
  <si>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</si>
  <si>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</si>
  <si>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</si>
  <si>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</si>
  <si>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</si>
  <si>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</si>
  <si>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</si>
  <si>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</si>
  <si>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</si>
  <si>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</si>
  <si>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</si>
  <si>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</si>
  <si>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</si>
  <si>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</si>
  <si>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</si>
  <si>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</si>
  <si>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</si>
  <si>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</si>
  <si>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</si>
  <si>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</si>
  <si>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</si>
  <si>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</si>
  <si>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</si>
  <si>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</si>
  <si>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</si>
  <si>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</si>
  <si>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</si>
  <si>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</si>
  <si>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</si>
  <si>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</si>
  <si>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</si>
  <si>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</si>
  <si>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</si>
  <si>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</si>
  <si>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</si>
  <si>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</si>
  <si>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</si>
  <si>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</si>
  <si>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</si>
  <si>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</si>
  <si>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</si>
  <si>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</si>
  <si>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</si>
  <si>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</si>
  <si>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</si>
  <si>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</si>
  <si>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</si>
  <si>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</si>
  <si>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</si>
  <si>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</si>
  <si>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</si>
  <si>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</si>
  <si>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</si>
  <si>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</si>
  <si>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</si>
  <si>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</si>
  <si>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</si>
  <si>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</si>
  <si>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</si>
  <si>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</si>
  <si>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</si>
  <si>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</si>
  <si>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</si>
  <si>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</si>
  <si>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</si>
  <si>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</si>
  <si>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</si>
  <si>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</si>
  <si>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</si>
  <si>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</si>
  <si>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</si>
  <si>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</si>
  <si>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</si>
  <si>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</si>
  <si>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</si>
  <si>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</si>
  <si>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</si>
  <si>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</si>
  <si>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</si>
  <si>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</si>
  <si>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</si>
  <si>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</si>
  <si>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</si>
  <si>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</si>
  <si>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</si>
  <si>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</si>
  <si>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</si>
  <si>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</si>
  <si>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</si>
  <si>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</si>
  <si>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</si>
  <si>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</si>
  <si>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</si>
  <si>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</si>
  <si>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</si>
  <si>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</si>
  <si>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</si>
  <si>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</si>
  <si>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</si>
  <si>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</si>
  <si>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</si>
  <si>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</si>
  <si>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</si>
  <si>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</si>
  <si>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</si>
  <si>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</si>
  <si>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</si>
  <si>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</si>
  <si>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</si>
  <si>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</si>
  <si>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</si>
  <si>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</si>
  <si>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</si>
  <si>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</si>
  <si>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</si>
  <si>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</si>
  <si>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</si>
  <si>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</si>
  <si>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</si>
  <si>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</si>
  <si>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</si>
  <si>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</si>
  <si>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</si>
  <si>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</si>
  <si>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</si>
  <si>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</si>
  <si>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</si>
  <si>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</si>
  <si>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</si>
  <si>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</si>
  <si>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</si>
  <si>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</si>
  <si>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</si>
  <si>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</si>
  <si>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</si>
  <si>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</si>
  <si>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</si>
  <si>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</si>
  <si>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</si>
  <si>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</si>
  <si>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</si>
  <si>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</si>
  <si>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</si>
  <si>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</si>
  <si>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</si>
  <si>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</si>
  <si>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</si>
  <si>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</si>
  <si>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</si>
  <si>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</si>
  <si>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</si>
  <si>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</si>
  <si>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</si>
  <si>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</si>
  <si>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</si>
  <si>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</si>
  <si>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</si>
  <si>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</si>
  <si>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</si>
  <si>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</si>
  <si>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</si>
  <si>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</si>
  <si>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</si>
  <si>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</si>
  <si>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</si>
  <si>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</si>
  <si>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</si>
  <si>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</si>
  <si>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</si>
  <si>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</si>
  <si>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</si>
  <si>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</si>
  <si>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</si>
  <si>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</si>
  <si>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</si>
  <si>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</si>
  <si>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</si>
  <si>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</si>
  <si>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</si>
  <si>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</si>
  <si>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</si>
  <si>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</si>
  <si>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</si>
  <si>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</si>
  <si>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</si>
  <si>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</si>
  <si>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</si>
  <si>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</si>
  <si>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</si>
  <si>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</si>
  <si>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</si>
  <si>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</si>
  <si>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</si>
  <si>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</si>
  <si>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</si>
  <si>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</si>
  <si>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</si>
  <si>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</si>
  <si>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</si>
  <si>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</si>
  <si>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</si>
  <si>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</si>
  <si>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</si>
  <si>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</si>
  <si>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</si>
  <si>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</si>
  <si>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</si>
  <si>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</si>
  <si>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</si>
  <si>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</si>
  <si>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</si>
  <si>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</si>
  <si>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</si>
  <si>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</si>
  <si>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</si>
  <si>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</si>
  <si>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</si>
  <si>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</si>
  <si>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</si>
  <si>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</si>
  <si>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</si>
  <si>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</si>
  <si>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</si>
  <si>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</si>
  <si>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</si>
  <si>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</si>
  <si>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</si>
  <si>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</si>
  <si>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</si>
  <si>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</si>
  <si>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</si>
  <si>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</si>
  <si>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</si>
  <si>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</si>
  <si>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</si>
  <si>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</si>
  <si>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</si>
  <si>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</si>
  <si>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</si>
  <si>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</si>
  <si>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</si>
  <si>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</si>
  <si>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</si>
  <si>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</si>
  <si>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</si>
  <si>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</si>
  <si>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</si>
  <si>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</si>
  <si>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</si>
  <si>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</si>
  <si>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</si>
  <si>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</si>
  <si>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</si>
  <si>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</si>
  <si>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</si>
  <si>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</si>
  <si>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</si>
  <si>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</si>
  <si>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</si>
  <si>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</si>
  <si>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</si>
  <si>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</si>
  <si>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</si>
  <si>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</si>
  <si>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</si>
  <si>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</si>
  <si>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</si>
  <si>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</si>
  <si>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</si>
  <si>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</si>
  <si>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</si>
  <si>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</si>
  <si>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</si>
  <si>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</si>
  <si>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</si>
  <si>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</si>
  <si>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</si>
  <si>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</si>
  <si>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</si>
  <si>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</si>
  <si>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</si>
  <si>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</si>
  <si>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</si>
  <si>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</si>
  <si>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</si>
  <si>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</si>
  <si>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</si>
  <si>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</si>
  <si>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</si>
  <si>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</si>
  <si>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</si>
  <si>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</si>
  <si>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</si>
  <si>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</si>
  <si>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</si>
  <si>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</si>
  <si>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</si>
  <si>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</si>
  <si>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</si>
  <si>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</si>
  <si>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</si>
  <si>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</si>
  <si>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</si>
  <si>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</si>
  <si>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</si>
  <si>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</si>
  <si>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</si>
  <si>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</si>
  <si>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</si>
  <si>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</si>
  <si>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</si>
  <si>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</si>
  <si>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</si>
  <si>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</si>
  <si>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</si>
  <si>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</si>
  <si>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</si>
  <si>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</si>
  <si>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</si>
  <si>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</si>
  <si>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</si>
  <si>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</si>
  <si>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</si>
  <si>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</si>
  <si>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</si>
  <si>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</si>
  <si>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</si>
  <si>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</si>
  <si>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</si>
  <si>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</si>
  <si>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</si>
  <si>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</si>
  <si>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</si>
  <si>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</si>
  <si>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</si>
  <si>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</si>
  <si>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</si>
  <si>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</si>
  <si>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</si>
  <si>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</si>
  <si>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</si>
  <si>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</si>
  <si>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</si>
  <si>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</si>
  <si>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</si>
  <si>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</si>
  <si>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</si>
  <si>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</si>
  <si>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</si>
  <si>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</si>
  <si>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</si>
  <si>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</si>
  <si>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</si>
  <si>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</si>
  <si>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</si>
  <si>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</si>
  <si>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</si>
  <si>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</si>
  <si>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</si>
  <si>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</si>
  <si>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</si>
  <si>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</si>
  <si>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</si>
  <si>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</si>
  <si>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</si>
  <si>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</si>
  <si>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</si>
  <si>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</si>
  <si>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</si>
  <si>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</si>
  <si>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</si>
  <si>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</si>
  <si>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</si>
  <si>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</si>
  <si>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</si>
  <si>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</si>
  <si>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</si>
  <si>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</si>
  <si>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</si>
  <si>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</si>
  <si>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</si>
  <si>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</si>
  <si>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</si>
  <si>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</si>
  <si>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</si>
  <si>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</si>
  <si>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</si>
  <si>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</si>
  <si>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</si>
  <si>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</si>
  <si>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</si>
  <si>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</si>
  <si>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</si>
  <si>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</si>
  <si>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</si>
  <si>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</si>
  <si>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</si>
  <si>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</si>
  <si>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</si>
  <si>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</si>
  <si>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</si>
  <si>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</si>
  <si>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</si>
  <si>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</si>
  <si>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</si>
  <si>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</si>
  <si>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</si>
  <si>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</si>
  <si>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</si>
  <si>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</si>
  <si>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</si>
  <si>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</si>
  <si>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</si>
  <si>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</si>
  <si>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</si>
  <si>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</si>
  <si>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</si>
  <si>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</si>
  <si>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</si>
  <si>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</si>
  <si>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</si>
  <si>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</si>
  <si>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</si>
  <si>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</si>
  <si>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</si>
  <si>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</si>
  <si>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</si>
  <si>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</si>
  <si>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</si>
  <si>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</si>
  <si>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</si>
  <si>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</si>
  <si>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</si>
  <si>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</si>
  <si>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</si>
  <si>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</si>
  <si>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</si>
  <si>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</si>
  <si>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</si>
  <si>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</si>
  <si>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</si>
  <si>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</si>
  <si>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</si>
  <si>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</si>
  <si>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</si>
  <si>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</si>
  <si>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</si>
  <si>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</si>
  <si>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</si>
  <si>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</si>
  <si>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</si>
  <si>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</si>
  <si>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</si>
  <si>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</si>
  <si>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</si>
  <si>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</si>
  <si>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</si>
  <si>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</si>
  <si>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</si>
  <si>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</si>
  <si>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</si>
  <si>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</si>
  <si>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</si>
  <si>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</si>
  <si>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</si>
  <si>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</si>
  <si>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</si>
  <si>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</si>
  <si>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</si>
  <si>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</si>
  <si>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</si>
  <si>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</si>
  <si>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</si>
  <si>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</si>
  <si>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</si>
  <si>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</si>
  <si>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</si>
  <si>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</si>
  <si>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</si>
  <si>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</si>
  <si>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</si>
  <si>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</si>
  <si>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</si>
  <si>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</si>
  <si>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</si>
  <si>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</si>
  <si>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</si>
  <si>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</si>
  <si>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</si>
  <si>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</si>
  <si>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</si>
  <si>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</si>
  <si>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</si>
  <si>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</si>
  <si>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</si>
  <si>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</si>
  <si>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</si>
  <si>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</si>
  <si>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</si>
  <si>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</si>
  <si>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</si>
  <si>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</si>
  <si>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</si>
  <si>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</si>
  <si>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</si>
  <si>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</si>
  <si>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</si>
  <si>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</si>
  <si>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</si>
  <si>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</si>
  <si>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</si>
  <si>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</si>
  <si>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</si>
  <si>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</si>
  <si>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</si>
  <si>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</si>
  <si>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</si>
  <si>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</si>
  <si>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</si>
  <si>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</si>
  <si>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</si>
  <si>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</si>
  <si>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</si>
  <si>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</si>
  <si>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</si>
  <si>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</si>
  <si>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</si>
  <si>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</si>
  <si>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</si>
  <si>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</si>
  <si>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</si>
  <si>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</si>
  <si>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</si>
  <si>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</si>
  <si>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</si>
  <si>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</si>
  <si>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</si>
  <si>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</si>
  <si>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</si>
  <si>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</si>
  <si>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</si>
  <si>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</si>
  <si>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</si>
  <si>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</si>
  <si>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</si>
  <si>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</si>
  <si>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</si>
  <si>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</si>
  <si>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</si>
  <si>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</si>
  <si>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</si>
  <si>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</si>
  <si>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</si>
  <si>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</si>
  <si>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</si>
  <si>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</si>
  <si>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</si>
  <si>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</si>
  <si>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</si>
  <si>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</si>
  <si>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</si>
  <si>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</si>
  <si>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</si>
  <si>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</si>
  <si>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</si>
  <si>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</si>
  <si>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</si>
  <si>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</si>
  <si>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</si>
  <si>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</si>
  <si>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</si>
  <si>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</si>
  <si>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</si>
  <si>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</si>
  <si>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</si>
  <si>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</si>
  <si>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</si>
  <si>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</si>
  <si>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</si>
  <si>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</si>
  <si>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</si>
  <si>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</si>
  <si>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</si>
  <si>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</si>
  <si>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</si>
  <si>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</si>
  <si>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</si>
  <si>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</si>
  <si>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</si>
  <si>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</si>
  <si>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</si>
  <si>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</si>
  <si>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</si>
  <si>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</si>
  <si>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</si>
  <si>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</si>
  <si>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</si>
  <si>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</si>
  <si>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</si>
  <si>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</si>
  <si>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</si>
  <si>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</si>
  <si>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</si>
  <si>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</si>
  <si>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</si>
  <si>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</si>
  <si>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</si>
  <si>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</si>
  <si>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</si>
  <si>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</si>
  <si>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</si>
  <si>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</si>
  <si>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</si>
  <si>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</si>
  <si>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</si>
  <si>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</si>
  <si>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</si>
  <si>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</si>
  <si>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</si>
  <si>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</si>
  <si>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</si>
  <si>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</si>
  <si>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</si>
  <si>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</si>
  <si>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</si>
  <si>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</si>
  <si>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</si>
  <si>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</si>
  <si>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</si>
  <si>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</si>
  <si>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</si>
  <si>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</si>
  <si>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</si>
  <si>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</si>
  <si>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</si>
  <si>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</si>
  <si>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</si>
  <si>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</si>
  <si>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</si>
  <si>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</si>
  <si>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</si>
  <si>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</si>
  <si>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</si>
  <si>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</si>
  <si>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</si>
  <si>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</si>
  <si>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</si>
  <si>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</si>
  <si>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</si>
  <si>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</si>
  <si>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</si>
  <si>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</si>
  <si>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</si>
  <si>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</si>
  <si>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</si>
  <si>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</si>
  <si>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</si>
  <si>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</si>
  <si>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</si>
  <si>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</si>
  <si>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</si>
  <si>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</si>
  <si>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</si>
  <si>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</si>
  <si>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</si>
  <si>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</si>
  <si>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</si>
  <si>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</si>
  <si>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</si>
  <si>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</si>
  <si>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</si>
  <si>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</si>
  <si>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</si>
  <si>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</si>
  <si>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</si>
  <si>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</si>
  <si>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</si>
  <si>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</si>
  <si>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</si>
  <si>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</si>
  <si>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</si>
  <si>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</si>
  <si>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</si>
  <si>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</si>
  <si>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</si>
  <si>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</si>
  <si>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</si>
  <si>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</si>
  <si>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</si>
  <si>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</si>
  <si>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</si>
  <si>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</si>
  <si>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</si>
  <si>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</si>
  <si>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</si>
  <si>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</si>
  <si>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</si>
  <si>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</si>
  <si>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</si>
  <si>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</si>
  <si>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</si>
  <si>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</si>
  <si>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</si>
  <si>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</si>
  <si>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</si>
  <si>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</si>
  <si>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</si>
  <si>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</si>
  <si>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</si>
  <si>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</si>
  <si>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</si>
  <si>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</si>
  <si>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</si>
  <si>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</si>
  <si>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</si>
  <si>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</si>
  <si>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</si>
  <si>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</si>
  <si>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</si>
  <si>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</si>
  <si>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</si>
  <si>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</si>
  <si>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</si>
  <si>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</si>
  <si>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</si>
  <si>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</si>
  <si>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</si>
  <si>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</si>
  <si>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</si>
  <si>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</si>
  <si>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</si>
  <si>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</si>
  <si>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</si>
  <si>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</si>
  <si>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</si>
  <si>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</si>
  <si>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</si>
  <si>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</si>
  <si>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</si>
  <si>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</si>
  <si>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</si>
  <si>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</si>
  <si>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</si>
  <si>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</si>
  <si>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</si>
  <si>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</si>
  <si>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</si>
  <si>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</si>
  <si>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</si>
  <si>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</si>
  <si>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</si>
  <si>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</si>
  <si>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</si>
  <si>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</si>
  <si>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</si>
  <si>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</si>
  <si>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</si>
  <si>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</si>
  <si>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</si>
  <si>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</si>
  <si>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</si>
  <si>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</si>
  <si>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</si>
  <si>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</si>
  <si>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</si>
  <si>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</si>
  <si>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</si>
  <si>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</si>
  <si>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</si>
  <si>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</si>
  <si>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</si>
  <si>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</si>
  <si>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</si>
  <si>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</si>
  <si>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</si>
  <si>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</si>
  <si>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</si>
  <si>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</si>
  <si>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</si>
  <si>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</si>
  <si>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</si>
  <si>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</si>
  <si>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</si>
  <si>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</si>
  <si>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</si>
  <si>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</si>
  <si>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</si>
  <si>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</si>
  <si>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</si>
  <si>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</si>
  <si>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</si>
  <si>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</si>
  <si>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</si>
  <si>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</si>
  <si>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</si>
  <si>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</si>
  <si>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</si>
  <si>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</si>
  <si>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</si>
  <si>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</si>
  <si>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</si>
  <si>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</si>
  <si>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</si>
  <si>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</si>
  <si>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</si>
  <si>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</si>
  <si>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</si>
  <si>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</si>
  <si>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</si>
  <si>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</si>
  <si>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</si>
  <si>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</si>
  <si>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</si>
  <si>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</si>
  <si>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</si>
  <si>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</si>
  <si>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</si>
  <si>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</si>
  <si>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</si>
  <si>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</si>
  <si>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</si>
  <si>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</si>
  <si>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</si>
  <si>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</si>
  <si>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</si>
  <si>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</si>
  <si>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</si>
  <si>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</si>
  <si>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</si>
  <si>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</si>
  <si>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</si>
  <si>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</si>
  <si>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</si>
  <si>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</si>
  <si>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</si>
  <si>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</si>
  <si>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</si>
  <si>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</si>
  <si>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</si>
  <si>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</si>
  <si>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</si>
  <si>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</si>
  <si>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</si>
  <si>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</si>
  <si>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</si>
  <si>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</si>
  <si>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</si>
  <si>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</si>
  <si>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</si>
  <si>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</si>
  <si>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</si>
  <si>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</si>
  <si>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</si>
  <si>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</si>
  <si>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</si>
  <si>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</si>
  <si>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</si>
  <si>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</si>
  <si>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</si>
  <si>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</si>
  <si>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</si>
  <si>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</si>
  <si>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</si>
  <si>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</si>
  <si>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</si>
  <si>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</si>
  <si>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</si>
  <si>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</si>
  <si>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</si>
  <si>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</si>
  <si>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</si>
  <si>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</si>
  <si>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</si>
  <si>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</si>
  <si>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</si>
  <si>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</si>
  <si>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</si>
  <si>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</si>
  <si>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</si>
  <si>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</si>
  <si>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</si>
  <si>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</si>
  <si>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</si>
  <si>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</si>
  <si>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</si>
  <si>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</si>
  <si>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</si>
  <si>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</si>
  <si>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</si>
  <si>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</si>
  <si>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</si>
  <si>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</si>
  <si>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</si>
  <si>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</si>
  <si>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</si>
  <si>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</si>
  <si>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</si>
  <si>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</si>
  <si>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</si>
  <si>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</si>
  <si>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</si>
  <si>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</si>
  <si>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</si>
  <si>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</si>
  <si>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</si>
  <si>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</si>
  <si>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</si>
  <si>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</si>
  <si>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</si>
  <si>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</si>
  <si>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</si>
  <si>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</si>
  <si>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</si>
  <si>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</si>
  <si>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</si>
  <si>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</si>
  <si>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</si>
  <si>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</si>
  <si>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</si>
  <si>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</si>
  <si>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</si>
  <si>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</si>
  <si>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</si>
  <si>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</si>
  <si>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</si>
  <si>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</si>
  <si>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</si>
  <si>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</si>
  <si>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</si>
  <si>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</si>
  <si>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</si>
  <si>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</si>
  <si>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</si>
  <si>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</si>
  <si>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</si>
  <si>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</si>
  <si>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</si>
  <si>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</si>
  <si>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</si>
  <si>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</si>
  <si>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</si>
  <si>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</si>
  <si>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</si>
  <si>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</si>
  <si>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</si>
  <si>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</si>
  <si>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</si>
  <si>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</si>
  <si>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</si>
  <si>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</si>
  <si>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</si>
  <si>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</si>
  <si>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</si>
  <si>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</si>
  <si>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</si>
  <si>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</si>
  <si>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</si>
  <si>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</si>
  <si>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</si>
  <si>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</si>
  <si>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</si>
  <si>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</si>
  <si>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</si>
  <si>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</si>
  <si>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</si>
  <si>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</si>
  <si>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</si>
  <si>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</si>
  <si>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</si>
  <si>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</si>
  <si>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</si>
  <si>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</si>
  <si>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</si>
  <si>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</si>
  <si>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</si>
  <si>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</si>
  <si>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</si>
  <si>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</si>
  <si>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</si>
  <si>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</si>
  <si>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</si>
  <si>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</si>
  <si>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</si>
  <si>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</si>
  <si>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</si>
  <si>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</si>
  <si>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</si>
  <si>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</si>
  <si>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</si>
  <si>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</si>
  <si>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</si>
  <si>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</si>
  <si>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</si>
  <si>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</si>
  <si>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</si>
  <si>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</si>
  <si>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</si>
  <si>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</si>
  <si>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</si>
  <si>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</si>
  <si>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</si>
  <si>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</si>
  <si>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</si>
  <si>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</si>
  <si>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</si>
  <si>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</si>
  <si>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</si>
  <si>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</si>
  <si>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</si>
  <si>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</si>
  <si>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</si>
  <si>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</si>
  <si>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</si>
  <si>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</si>
  <si>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</si>
  <si>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</si>
  <si>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</si>
  <si>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</si>
  <si>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</si>
  <si>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</si>
  <si>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</si>
  <si>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</si>
  <si>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</si>
  <si>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</si>
  <si>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</si>
  <si>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</si>
  <si>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</si>
  <si>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</si>
  <si>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</si>
  <si>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</si>
  <si>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</si>
  <si>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</si>
  <si>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</si>
  <si>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</si>
  <si>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</si>
  <si>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</si>
  <si>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</si>
  <si>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</si>
  <si>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</si>
  <si>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</si>
  <si>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</si>
  <si>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</si>
  <si>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</si>
  <si>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</si>
  <si>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</si>
  <si>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</si>
  <si>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</si>
  <si>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</si>
  <si>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</si>
  <si>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</si>
  <si>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</si>
  <si>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</si>
  <si>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</si>
  <si>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</si>
  <si>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</si>
  <si>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</si>
  <si>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</si>
  <si>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</si>
  <si>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</si>
  <si>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</si>
  <si>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</si>
  <si>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</si>
  <si>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</si>
  <si>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</si>
  <si>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</si>
  <si>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</si>
  <si>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</si>
  <si>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</si>
  <si>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</si>
  <si>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</si>
  <si>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</si>
  <si>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</si>
  <si>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</si>
  <si>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</si>
  <si>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</si>
  <si>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</si>
  <si>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</si>
  <si>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</si>
  <si>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</si>
  <si>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</si>
  <si>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</si>
  <si>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</si>
  <si>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</si>
  <si>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</si>
  <si>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</si>
  <si>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</si>
  <si>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</si>
  <si>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</si>
  <si>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</si>
  <si>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</si>
  <si>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</si>
  <si>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</si>
  <si>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</si>
  <si>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</si>
  <si>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</si>
  <si>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</si>
  <si>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</si>
  <si>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</si>
  <si>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</si>
  <si>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</si>
  <si>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</si>
  <si>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</si>
  <si>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</si>
  <si>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</si>
  <si>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</si>
  <si>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</si>
  <si>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</si>
  <si>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</si>
  <si>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</si>
  <si>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</si>
  <si>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</si>
  <si>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</si>
  <si>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</si>
  <si>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</si>
  <si>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</si>
  <si>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</si>
  <si>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</si>
  <si>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</si>
  <si>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</si>
  <si>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</si>
  <si>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</si>
  <si>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</si>
  <si>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</si>
  <si>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</si>
  <si>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</si>
  <si>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</si>
  <si>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</si>
  <si>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</si>
  <si>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</si>
  <si>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</si>
  <si>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</si>
  <si>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</si>
  <si>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</si>
  <si>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</si>
  <si>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</si>
  <si>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</si>
  <si>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</si>
  <si>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</si>
  <si>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</si>
  <si>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</si>
  <si>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</si>
  <si>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</si>
  <si>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</si>
  <si>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</si>
  <si>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</si>
  <si>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</si>
  <si>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</si>
  <si>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</si>
  <si>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</si>
  <si>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</si>
  <si>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</si>
  <si>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</si>
  <si>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</si>
  <si>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</si>
  <si>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</si>
  <si>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</si>
  <si>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</si>
  <si>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</si>
  <si>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</si>
  <si>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</si>
  <si>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</si>
  <si>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</si>
  <si>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</si>
  <si>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</si>
  <si>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</si>
  <si>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</si>
  <si>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</si>
  <si>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</si>
  <si>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</si>
  <si>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</si>
  <si>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</si>
  <si>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</si>
  <si>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</si>
  <si>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</si>
  <si>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</si>
  <si>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</si>
  <si>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</si>
  <si>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</si>
  <si>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</si>
  <si>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</si>
  <si>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</si>
  <si>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</si>
  <si>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</si>
  <si>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</si>
  <si>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</si>
  <si>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</si>
  <si>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</si>
  <si>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</si>
  <si>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</si>
  <si>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</si>
  <si>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</si>
  <si>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</si>
  <si>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</si>
  <si>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</si>
  <si>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</si>
  <si>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</si>
  <si>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</si>
  <si>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</si>
  <si>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</si>
  <si>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</si>
  <si>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</si>
  <si>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</si>
  <si>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</si>
  <si>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</si>
  <si>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</si>
  <si>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</si>
  <si>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</si>
  <si>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</si>
  <si>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</si>
  <si>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</si>
  <si>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</si>
  <si>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</si>
  <si>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</si>
  <si>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</si>
  <si>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</si>
  <si>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</si>
  <si>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</si>
  <si>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</si>
  <si>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</si>
  <si>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</si>
  <si>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</si>
  <si>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</si>
  <si>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</si>
  <si>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</si>
  <si>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</si>
  <si>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</si>
  <si>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</si>
  <si>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</si>
  <si>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</si>
  <si>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</si>
  <si>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</si>
  <si>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</si>
  <si>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</si>
  <si>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</si>
  <si>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</si>
  <si>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</si>
  <si>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</si>
  <si>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</si>
  <si>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</si>
  <si>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</si>
  <si>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</si>
  <si>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</si>
  <si>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</si>
  <si>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</si>
  <si>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</si>
  <si>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</si>
  <si>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</si>
  <si>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</si>
  <si>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</si>
  <si>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</si>
  <si>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</si>
  <si>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</si>
  <si>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</si>
  <si>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</si>
  <si>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</si>
  <si>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</si>
  <si>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</si>
  <si>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</si>
  <si>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</si>
  <si>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</si>
  <si>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</si>
  <si>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</si>
  <si>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</si>
  <si>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</si>
  <si>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</si>
  <si>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</si>
  <si>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</si>
  <si>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</si>
  <si>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</si>
  <si>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</si>
  <si>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</si>
  <si>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</si>
  <si>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</si>
  <si>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</si>
  <si>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</si>
  <si>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</si>
  <si>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</si>
  <si>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</si>
  <si>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</si>
  <si>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</si>
  <si>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</si>
  <si>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</si>
  <si>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</si>
  <si>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</si>
  <si>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</si>
  <si>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</si>
  <si>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</si>
  <si>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</si>
  <si>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</si>
  <si>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</si>
  <si>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</si>
  <si>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</si>
  <si>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</si>
  <si>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</si>
  <si>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</si>
  <si>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</si>
  <si>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</si>
  <si>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</si>
  <si>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</si>
  <si>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</si>
  <si>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</si>
  <si>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</si>
  <si>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</si>
  <si>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</si>
  <si>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</si>
  <si>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</si>
  <si>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</si>
  <si>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</si>
  <si>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</si>
  <si>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</si>
  <si>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</si>
  <si>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</si>
  <si>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</si>
  <si>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</si>
  <si>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</si>
  <si>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</si>
  <si>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</si>
  <si>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</si>
  <si>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</si>
  <si>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</si>
  <si>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</si>
  <si>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</si>
  <si>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</si>
  <si>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</si>
  <si>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</si>
  <si>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</si>
  <si>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</si>
  <si>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</si>
  <si>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</si>
  <si>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</si>
  <si>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</si>
  <si>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</si>
  <si>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</si>
  <si>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</si>
  <si>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</si>
  <si>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</si>
  <si>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</si>
  <si>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</si>
  <si>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</si>
  <si>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</si>
  <si>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</si>
  <si>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</si>
  <si>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</si>
  <si>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</si>
  <si>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</si>
  <si>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</si>
  <si>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</si>
  <si>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</si>
  <si>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</si>
  <si>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</si>
  <si>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</si>
  <si>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</si>
  <si>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</si>
  <si>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</si>
  <si>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</si>
  <si>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</si>
  <si>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</si>
  <si>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</si>
  <si>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</si>
  <si>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</si>
  <si>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</si>
  <si>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</si>
  <si>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</si>
  <si>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</si>
  <si>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</si>
  <si>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</si>
  <si>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</si>
  <si>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</si>
  <si>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</si>
  <si>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</si>
  <si>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</si>
  <si>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</si>
  <si>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</si>
  <si>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</si>
  <si>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</si>
  <si>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</si>
  <si>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</si>
  <si>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</si>
  <si>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</si>
  <si>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</si>
  <si>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</si>
  <si>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</si>
  <si>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</si>
  <si>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</si>
  <si>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</si>
  <si>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</si>
  <si>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</si>
  <si>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</si>
  <si>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</si>
  <si>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</si>
  <si>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</si>
  <si>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</si>
  <si>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</si>
  <si>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</si>
  <si>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</si>
  <si>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</si>
  <si>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</si>
  <si>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</si>
  <si>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</si>
  <si>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</si>
  <si>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</si>
  <si>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</si>
  <si>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</si>
  <si>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</si>
  <si>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</si>
  <si>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</si>
  <si>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</si>
  <si>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</si>
  <si>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</si>
  <si>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</si>
  <si>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</si>
  <si>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</si>
  <si>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</si>
  <si>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</si>
  <si>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</si>
  <si>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</si>
  <si>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</si>
  <si>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</si>
  <si>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</si>
  <si>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</si>
  <si>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</si>
  <si>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</si>
  <si>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</si>
  <si>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</si>
  <si>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</si>
  <si>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</si>
  <si>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</si>
  <si>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</si>
  <si>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</si>
  <si>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</si>
  <si>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</si>
  <si>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</si>
  <si>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</si>
  <si>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</si>
  <si>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</si>
  <si>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</si>
  <si>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</si>
  <si>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</si>
  <si>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</si>
  <si>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</si>
  <si>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</si>
  <si>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</si>
  <si>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</si>
  <si>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</si>
  <si>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</si>
  <si>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</si>
  <si>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</si>
  <si>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</si>
  <si>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</si>
  <si>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</si>
  <si>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</si>
  <si>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</si>
  <si>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</si>
  <si>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</si>
  <si>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</si>
  <si>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</si>
  <si>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</si>
  <si>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</si>
  <si>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</si>
  <si>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</si>
  <si>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</si>
  <si>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</si>
  <si>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</si>
  <si>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</si>
  <si>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</si>
  <si>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</si>
  <si>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</si>
  <si>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</si>
  <si>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</si>
  <si>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</si>
  <si>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</si>
  <si>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</si>
  <si>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</si>
  <si>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</si>
  <si>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</si>
  <si>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</si>
  <si>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</si>
  <si>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</si>
  <si>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</si>
  <si>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</si>
  <si>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</si>
  <si>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</si>
  <si>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</si>
  <si>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</si>
  <si>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</si>
  <si>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</si>
  <si>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</si>
  <si>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</si>
  <si>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</si>
  <si>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</si>
  <si>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</si>
  <si>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</si>
  <si>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</si>
  <si>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</si>
  <si>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</si>
  <si>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</si>
  <si>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</si>
  <si>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</si>
  <si>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</si>
  <si>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</si>
  <si>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</si>
  <si>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</si>
  <si>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</si>
  <si>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</si>
  <si>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</si>
  <si>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</si>
  <si>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</si>
  <si>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</si>
  <si>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</si>
  <si>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</si>
  <si>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</si>
  <si>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</si>
  <si>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</si>
  <si>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</si>
  <si>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</si>
  <si>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</si>
  <si>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</si>
  <si>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</si>
  <si>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</si>
  <si>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</si>
  <si>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</si>
  <si>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</si>
  <si>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</si>
  <si>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</si>
  <si>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</si>
  <si>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</si>
  <si>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</si>
  <si>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</si>
  <si>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</si>
  <si>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</si>
  <si>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</si>
  <si>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</si>
  <si>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</si>
  <si>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</si>
  <si>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</si>
  <si>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</si>
  <si>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</si>
  <si>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</si>
  <si>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</si>
  <si>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</si>
  <si>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</si>
  <si>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</si>
  <si>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</si>
  <si>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</si>
  <si>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</si>
  <si>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</si>
  <si>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</si>
  <si>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</si>
  <si>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</si>
  <si>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</si>
  <si>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</si>
  <si>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</si>
  <si>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</si>
  <si>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</si>
  <si>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</si>
  <si>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</si>
  <si>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</si>
  <si>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</si>
  <si>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</si>
  <si>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</si>
  <si>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</si>
  <si>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</si>
  <si>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</si>
  <si>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</si>
  <si>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</si>
  <si>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</si>
  <si>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</si>
  <si>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</si>
  <si>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</si>
  <si>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</si>
  <si>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</si>
  <si>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</si>
  <si>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</si>
  <si>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</si>
  <si>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</si>
  <si>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</si>
  <si>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</si>
  <si>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</si>
  <si>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</si>
  <si>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</si>
  <si>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</si>
  <si>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</si>
  <si>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</si>
  <si>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</si>
  <si>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</si>
  <si>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</si>
  <si>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</si>
  <si>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</si>
  <si>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</si>
  <si>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</si>
  <si>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</si>
  <si>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</si>
  <si>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</si>
  <si>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</si>
  <si>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</si>
  <si>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</si>
  <si>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</si>
  <si>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</si>
  <si>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</si>
  <si>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</si>
  <si>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</si>
  <si>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</si>
  <si>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</si>
  <si>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</si>
  <si>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</si>
  <si>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</si>
  <si>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</si>
  <si>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</si>
  <si>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</si>
  <si>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</si>
  <si>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</si>
  <si>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</si>
  <si>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</si>
  <si>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</si>
  <si>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</si>
  <si>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</si>
  <si>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</si>
  <si>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</si>
  <si>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</si>
  <si>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</si>
  <si>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</si>
  <si>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</si>
  <si>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</si>
  <si>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</si>
  <si>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</si>
  <si>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</si>
  <si>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</si>
  <si>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</si>
  <si>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</si>
  <si>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</si>
  <si>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</si>
  <si>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</si>
  <si>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</si>
  <si>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</si>
  <si>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</si>
  <si>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</si>
  <si>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</si>
  <si>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</si>
  <si>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</si>
  <si>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</si>
  <si>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</si>
  <si>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</si>
  <si>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</si>
  <si>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</si>
  <si>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</si>
  <si>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</si>
  <si>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</si>
  <si>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</si>
  <si>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</si>
  <si>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</si>
  <si>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</si>
  <si>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</si>
  <si>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</si>
  <si>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</si>
  <si>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</si>
  <si>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</si>
  <si>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</si>
  <si>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</si>
  <si>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</si>
  <si>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</si>
  <si>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</si>
  <si>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</si>
  <si>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</si>
  <si>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</si>
  <si>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</si>
  <si>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</si>
  <si>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</si>
  <si>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</si>
  <si>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</si>
  <si>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</si>
  <si>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</si>
  <si>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</si>
  <si>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</si>
  <si>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</si>
  <si>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</si>
  <si>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</si>
  <si>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</si>
  <si>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</si>
  <si>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</si>
  <si>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</si>
  <si>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</si>
  <si>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</si>
  <si>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</si>
  <si>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</si>
  <si>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</si>
  <si>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</si>
  <si>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</si>
  <si>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</si>
  <si>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</si>
  <si>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</si>
  <si>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</si>
  <si>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</si>
  <si>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</si>
  <si>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</si>
  <si>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</si>
  <si>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</si>
  <si>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</si>
  <si>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</si>
  <si>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</si>
  <si>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</si>
  <si>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</si>
  <si>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</si>
  <si>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</si>
  <si>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</si>
  <si>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</si>
  <si>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</si>
  <si>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</si>
  <si>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</si>
  <si>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</si>
  <si>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</si>
  <si>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</si>
  <si>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</si>
  <si>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</si>
  <si>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</si>
  <si>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</si>
  <si>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</si>
  <si>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</si>
  <si>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</si>
  <si>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</si>
  <si>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</si>
  <si>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</si>
  <si>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</si>
  <si>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</si>
  <si>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</si>
  <si>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</si>
  <si>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</si>
  <si>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</si>
  <si>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</si>
  <si>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</si>
  <si>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</si>
  <si>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</si>
  <si>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</si>
  <si>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</si>
  <si>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</si>
  <si>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</si>
  <si>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</si>
  <si>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</si>
  <si>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</si>
  <si>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</si>
  <si>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</si>
  <si>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</si>
  <si>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</si>
  <si>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</si>
  <si>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</si>
  <si>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</si>
  <si>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</si>
  <si>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</si>
  <si>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</si>
  <si>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</si>
  <si>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</si>
  <si>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</si>
  <si>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</si>
  <si>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</si>
  <si>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</si>
  <si>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</si>
  <si>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</si>
  <si>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</si>
  <si>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</si>
  <si>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</si>
  <si>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</si>
  <si>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</si>
  <si>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</si>
  <si>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</si>
  <si>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</si>
  <si>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</si>
  <si>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</si>
  <si>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</si>
  <si>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</si>
  <si>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</si>
  <si>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</si>
  <si>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</si>
  <si>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</si>
  <si>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</si>
  <si>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</si>
  <si>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</si>
  <si>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</si>
  <si>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</si>
  <si>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</si>
  <si>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</si>
  <si>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</si>
  <si>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</si>
  <si>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</si>
  <si>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</si>
  <si>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</si>
  <si>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</si>
  <si>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</si>
  <si>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</si>
  <si>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</si>
  <si>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</si>
  <si>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</si>
  <si>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</si>
  <si>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</si>
  <si>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</si>
  <si>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</si>
  <si>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</si>
  <si>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</si>
  <si>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</si>
  <si>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</si>
  <si>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</si>
  <si>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</si>
  <si>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</si>
  <si>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</si>
  <si>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</si>
  <si>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</si>
  <si>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</si>
  <si>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</si>
  <si>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</si>
  <si>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</si>
  <si>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</si>
  <si>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</si>
  <si>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</si>
  <si>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</si>
  <si>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</si>
  <si>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</si>
  <si>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</si>
  <si>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</si>
  <si>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</si>
  <si>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</si>
  <si>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</si>
  <si>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</si>
  <si>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</si>
  <si>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</si>
  <si>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</si>
  <si>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</si>
  <si>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</si>
  <si>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</si>
  <si>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</si>
  <si>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</si>
  <si>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</si>
  <si>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</si>
  <si>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</si>
  <si>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</si>
  <si>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</si>
  <si>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</si>
  <si>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</si>
  <si>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</si>
  <si>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</si>
  <si>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</si>
  <si>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</si>
  <si>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</si>
  <si>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</si>
  <si>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</si>
  <si>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</si>
  <si>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</si>
  <si>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</si>
  <si>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</si>
  <si>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</si>
  <si>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</si>
  <si>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</si>
  <si>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</si>
  <si>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</si>
  <si>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</si>
  <si>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</si>
  <si>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</si>
  <si>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</si>
  <si>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</si>
  <si>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</si>
  <si>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</si>
  <si>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</si>
  <si>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</si>
  <si>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</si>
  <si>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</si>
  <si>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</si>
  <si>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</si>
  <si>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</si>
  <si>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</si>
  <si>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</si>
  <si>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</si>
  <si>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</si>
  <si>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</si>
  <si>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</si>
  <si>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</si>
  <si>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</si>
  <si>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</si>
  <si>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</si>
  <si>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</si>
  <si>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</si>
  <si>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</si>
  <si>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</si>
  <si>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</si>
  <si>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</si>
  <si>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</si>
  <si>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</si>
  <si>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</si>
  <si>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</si>
  <si>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</si>
  <si>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</si>
  <si>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</si>
  <si>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</si>
  <si>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</si>
  <si>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</si>
  <si>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</si>
  <si>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</si>
  <si>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</si>
  <si>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</si>
  <si>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</si>
  <si>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</si>
  <si>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</si>
  <si>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</si>
  <si>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</si>
  <si>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</si>
  <si>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</si>
  <si>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</si>
  <si>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</si>
  <si>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</si>
  <si>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</si>
  <si>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</si>
  <si>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</si>
  <si>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</si>
  <si>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</si>
  <si>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</si>
  <si>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</si>
  <si>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</si>
  <si>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</si>
  <si>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</si>
  <si>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</si>
  <si>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</si>
  <si>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</si>
  <si>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</si>
  <si>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</si>
  <si>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</si>
  <si>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</si>
  <si>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</si>
  <si>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</si>
  <si>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</si>
  <si>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</si>
  <si>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</si>
  <si>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</si>
  <si>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</si>
  <si>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</si>
  <si>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</si>
  <si>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</si>
  <si>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</si>
  <si>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</si>
  <si>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</si>
  <si>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</si>
  <si>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</si>
  <si>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</si>
  <si>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</si>
  <si>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</si>
  <si>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</si>
  <si>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</si>
  <si>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</si>
  <si>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</si>
  <si>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</si>
  <si>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</si>
  <si>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</si>
  <si>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</si>
  <si>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</si>
  <si>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</si>
  <si>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</si>
  <si>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</si>
  <si>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</si>
  <si>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</si>
  <si>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</si>
  <si>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</si>
  <si>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</si>
  <si>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</si>
  <si>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</si>
  <si>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</si>
  <si>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</si>
  <si>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</si>
  <si>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</si>
  <si>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</si>
  <si>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</si>
  <si>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</si>
  <si>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</si>
  <si>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</si>
  <si>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</si>
  <si>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</si>
  <si>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</si>
  <si>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</si>
  <si>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</si>
  <si>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</si>
  <si>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</si>
  <si>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</si>
  <si>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</si>
  <si>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</si>
  <si>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</si>
  <si>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</si>
  <si>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</si>
  <si>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</si>
  <si>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</si>
  <si>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</si>
  <si>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</si>
  <si>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</si>
  <si>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</si>
  <si>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</si>
  <si>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</si>
  <si>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</si>
  <si>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</si>
  <si>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</si>
  <si>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</si>
  <si>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</si>
  <si>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</si>
  <si>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</si>
  <si>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</si>
  <si>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</si>
  <si>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</si>
  <si>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</si>
  <si>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</si>
  <si>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</si>
  <si>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</si>
  <si>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</si>
  <si>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</si>
  <si>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</si>
  <si>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</si>
  <si>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</si>
  <si>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</si>
  <si>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</si>
  <si>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</si>
  <si>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</si>
  <si>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</si>
  <si>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</si>
  <si>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</si>
  <si>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</si>
  <si>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</si>
  <si>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</si>
  <si>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</si>
  <si>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</si>
  <si>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</si>
  <si>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</si>
  <si>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</si>
  <si>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</si>
  <si>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</si>
  <si>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</si>
  <si>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</si>
  <si>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</si>
  <si>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</si>
  <si>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</si>
  <si>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</si>
  <si>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</si>
  <si>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</si>
  <si>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</si>
  <si>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</si>
  <si>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</si>
  <si>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</si>
  <si>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</si>
  <si>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</si>
  <si>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</si>
  <si>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</si>
  <si>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</si>
  <si>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</si>
  <si>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</si>
  <si>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</si>
  <si>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</si>
  <si>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</si>
  <si>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</si>
  <si>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</si>
  <si>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</si>
  <si>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</si>
  <si>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</si>
  <si>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</si>
  <si>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</si>
  <si>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</si>
  <si>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</si>
  <si>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</si>
  <si>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</si>
  <si>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</si>
  <si>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</si>
  <si>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</si>
  <si>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</si>
  <si>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</si>
  <si>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</si>
  <si>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</si>
  <si>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</si>
  <si>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</si>
  <si>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</si>
  <si>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</si>
  <si>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</si>
  <si>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</si>
  <si>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</si>
  <si>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</si>
  <si>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</si>
  <si>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</si>
  <si>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</si>
  <si>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</si>
  <si>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</si>
  <si>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</si>
  <si>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</si>
  <si>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</si>
  <si>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</si>
  <si>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</si>
  <si>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</si>
  <si>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</si>
  <si>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</si>
  <si>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</si>
  <si>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</si>
  <si>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</si>
  <si>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</si>
  <si>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</si>
  <si>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</si>
  <si>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</si>
  <si>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</si>
  <si>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</si>
  <si>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</si>
  <si>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</si>
  <si>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</si>
  <si>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</si>
  <si>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</si>
  <si>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</si>
  <si>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</si>
  <si>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</si>
  <si>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</si>
  <si>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</si>
  <si>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</si>
  <si>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</si>
  <si>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</si>
  <si>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</si>
  <si>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</si>
  <si>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</si>
  <si>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</si>
  <si>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</si>
  <si>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</si>
  <si>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</si>
  <si>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</si>
  <si>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</si>
  <si>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</si>
  <si>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</si>
  <si>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</si>
  <si>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</si>
  <si>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</si>
  <si>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</si>
  <si>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</si>
  <si>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</si>
  <si>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</si>
  <si>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</si>
  <si>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</si>
  <si>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</si>
  <si>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</si>
  <si>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</si>
  <si>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</si>
  <si>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</si>
  <si>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</si>
  <si>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</si>
  <si>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</si>
  <si>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</si>
  <si>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</si>
  <si>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</si>
  <si>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</si>
  <si>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</si>
  <si>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</si>
  <si>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</si>
  <si>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</si>
  <si>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</si>
  <si>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</si>
  <si>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</si>
  <si>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</si>
  <si>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</si>
  <si>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</si>
  <si>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</si>
  <si>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</si>
  <si>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</si>
  <si>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</si>
  <si>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</si>
  <si>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</si>
  <si>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</si>
  <si>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</si>
  <si>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</si>
  <si>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</si>
  <si>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</si>
  <si>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</si>
  <si>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</si>
  <si>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</si>
  <si>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</si>
  <si>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</si>
  <si>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</si>
  <si>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</si>
  <si>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</si>
  <si>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</si>
  <si>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</si>
  <si>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</si>
  <si>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</si>
  <si>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</si>
  <si>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</si>
  <si>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</si>
  <si>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</si>
  <si>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</si>
  <si>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</si>
  <si>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</si>
  <si>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</si>
  <si>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</si>
  <si>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</si>
  <si>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</si>
  <si>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</si>
  <si>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</si>
  <si>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</si>
  <si>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</si>
  <si>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</si>
  <si>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</si>
  <si>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</si>
  <si>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</si>
  <si>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</si>
  <si>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</si>
  <si>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</si>
  <si>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</si>
  <si>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</si>
  <si>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</si>
  <si>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</si>
  <si>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</si>
  <si>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</si>
  <si>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</si>
  <si>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</si>
  <si>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</si>
  <si>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</si>
  <si>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</si>
  <si>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</si>
  <si>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</si>
  <si>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</si>
  <si>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</si>
  <si>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</si>
  <si>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</si>
  <si>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</si>
  <si>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</si>
  <si>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</si>
  <si>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</si>
  <si>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</si>
  <si>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</si>
  <si>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</si>
  <si>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</si>
  <si>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</si>
  <si>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</si>
  <si>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</si>
  <si>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</si>
  <si>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</si>
  <si>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</si>
  <si>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</si>
  <si>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</si>
  <si>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</si>
  <si>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</si>
  <si>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</si>
  <si>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</si>
  <si>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</si>
  <si>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</si>
  <si>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</si>
  <si>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</si>
  <si>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</si>
  <si>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</si>
  <si>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</si>
  <si>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</si>
  <si>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</si>
  <si>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</si>
  <si>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</si>
  <si>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</si>
  <si>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</si>
  <si>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</si>
  <si>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</si>
  <si>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</si>
  <si>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</si>
  <si>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</si>
  <si>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</si>
  <si>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</si>
  <si>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</si>
  <si>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</si>
  <si>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</si>
  <si>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</si>
  <si>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</si>
  <si>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</si>
  <si>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</si>
  <si>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</si>
  <si>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</si>
  <si>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</si>
  <si>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</si>
  <si>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</si>
  <si>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</si>
  <si>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</si>
  <si>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</si>
  <si>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</si>
  <si>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</si>
  <si>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</si>
  <si>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</si>
  <si>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</si>
  <si>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</si>
  <si>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</si>
  <si>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</si>
  <si>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</si>
  <si>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</si>
  <si>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</si>
  <si>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</si>
  <si>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</si>
  <si>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</si>
  <si>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</si>
  <si>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</si>
  <si>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</si>
  <si>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</si>
  <si>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</si>
  <si>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</si>
  <si>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</si>
  <si>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</si>
  <si>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</si>
  <si>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</si>
  <si>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</si>
  <si>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</si>
  <si>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</si>
  <si>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</si>
  <si>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</si>
  <si>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</si>
  <si>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</si>
  <si>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</si>
  <si>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</si>
  <si>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</si>
  <si>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</si>
  <si>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</si>
  <si>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</si>
  <si>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</si>
  <si>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</si>
  <si>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</si>
  <si>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</si>
  <si>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</si>
  <si>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</si>
  <si>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</si>
  <si>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</si>
  <si>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</si>
  <si>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</si>
  <si>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</si>
  <si>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</si>
  <si>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</si>
  <si>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</si>
  <si>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</si>
  <si>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</si>
  <si>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</si>
  <si>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</si>
  <si>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</si>
  <si>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</si>
  <si>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</si>
  <si>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</si>
  <si>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</si>
  <si>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</si>
  <si>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</si>
  <si>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</si>
  <si>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</si>
  <si>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</si>
  <si>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</si>
  <si>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</si>
  <si>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</si>
  <si>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</si>
  <si>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</si>
  <si>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</si>
  <si>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</si>
  <si>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</si>
  <si>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</si>
  <si>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</si>
  <si>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</si>
  <si>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</si>
  <si>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</si>
  <si>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</si>
  <si>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</si>
  <si>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</si>
  <si>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</si>
  <si>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</si>
  <si>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</si>
  <si>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</si>
  <si>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</si>
  <si>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</si>
  <si>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</si>
  <si>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</si>
  <si>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</si>
  <si>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</si>
  <si>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</si>
  <si>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</si>
  <si>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</si>
  <si>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</si>
  <si>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</si>
  <si>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</si>
  <si>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</si>
  <si>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</si>
  <si>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</si>
  <si>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</si>
  <si>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</si>
  <si>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</si>
  <si>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</si>
  <si>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</si>
  <si>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</si>
  <si>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</si>
  <si>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</si>
  <si>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</si>
  <si>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</si>
  <si>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</si>
  <si>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</si>
  <si>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</si>
  <si>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</si>
  <si>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</si>
  <si>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</si>
  <si>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</si>
  <si>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</si>
  <si>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</si>
  <si>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</si>
  <si>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</si>
  <si>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</si>
  <si>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</si>
  <si>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</si>
  <si>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</si>
  <si>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</si>
  <si>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</si>
  <si>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</si>
  <si>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</si>
  <si>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</si>
  <si>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</si>
  <si>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</si>
  <si>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</si>
  <si>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</si>
  <si>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</si>
  <si>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</si>
  <si>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</si>
  <si>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</si>
  <si>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</si>
  <si>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</si>
  <si>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</si>
  <si>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</si>
  <si>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</si>
  <si>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</si>
  <si>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</si>
  <si>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</si>
  <si>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</si>
  <si>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</si>
  <si>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</si>
  <si>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</si>
  <si>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</si>
  <si>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</si>
  <si>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</si>
  <si>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</si>
  <si>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</si>
  <si>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</si>
  <si>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</si>
  <si>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</si>
  <si>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</si>
  <si>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</si>
  <si>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</si>
  <si>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</si>
  <si>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</si>
  <si>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</si>
  <si>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</si>
  <si>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</si>
  <si>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</si>
  <si>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</si>
  <si>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</si>
  <si>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</si>
  <si>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</si>
  <si>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</si>
  <si>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</si>
  <si>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</si>
  <si>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</si>
  <si>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</si>
  <si>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</si>
  <si>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</si>
  <si>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</si>
  <si>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</si>
  <si>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</si>
  <si>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</si>
  <si>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</si>
  <si>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</si>
  <si>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</si>
  <si>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</si>
  <si>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</si>
  <si>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</si>
  <si>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</si>
  <si>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</si>
  <si>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</si>
  <si>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</si>
  <si>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</si>
  <si>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</si>
  <si>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</si>
  <si>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</si>
  <si>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</si>
  <si>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</si>
  <si>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</si>
  <si>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</si>
  <si>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</si>
  <si>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</si>
  <si>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</si>
  <si>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</si>
  <si>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</si>
  <si>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</si>
  <si>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</si>
  <si>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</si>
  <si>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</si>
  <si>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</si>
  <si>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</si>
  <si>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</si>
  <si>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</si>
  <si>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</si>
  <si>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</si>
  <si>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</si>
  <si>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</si>
  <si>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</si>
  <si>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</si>
  <si>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</si>
  <si>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</si>
  <si>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</si>
  <si>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</si>
  <si>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</si>
  <si>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</si>
  <si>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</si>
  <si>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</si>
  <si>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</si>
  <si>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</si>
  <si>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</si>
  <si>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</si>
  <si>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</si>
  <si>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</si>
  <si>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</si>
  <si>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</si>
  <si>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</si>
  <si>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</si>
  <si>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</si>
  <si>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</si>
  <si>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</si>
  <si>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</si>
  <si>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</si>
  <si>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</si>
  <si>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</si>
  <si>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</si>
  <si>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</si>
  <si>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</si>
  <si>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</si>
  <si>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</si>
  <si>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</si>
  <si>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</si>
  <si>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</si>
  <si>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</si>
  <si>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</si>
  <si>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</si>
  <si>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</si>
  <si>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</si>
  <si>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</si>
  <si>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</si>
  <si>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</si>
  <si>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</si>
  <si>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</si>
  <si>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</si>
  <si>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</si>
  <si>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</si>
  <si>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</si>
  <si>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</si>
  <si>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</si>
  <si>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</si>
  <si>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</si>
  <si>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</si>
  <si>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</si>
  <si>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</si>
  <si>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</si>
  <si>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</si>
  <si>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</si>
  <si>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</si>
  <si>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</si>
  <si>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</si>
  <si>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</si>
  <si>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</si>
  <si>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</si>
  <si>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</si>
  <si>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</si>
  <si>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</si>
  <si>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</si>
  <si>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</si>
  <si>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</si>
  <si>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</si>
  <si>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</si>
  <si>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</si>
  <si>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</si>
  <si>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</si>
  <si>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</si>
  <si>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</si>
  <si>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</si>
  <si>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</si>
  <si>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</si>
  <si>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</si>
  <si>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</si>
  <si>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</si>
  <si>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</si>
  <si>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</si>
  <si>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</si>
  <si>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</si>
  <si>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</si>
  <si>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</si>
  <si>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</si>
  <si>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</si>
  <si>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</si>
  <si>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</si>
  <si>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</si>
  <si>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</si>
  <si>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</si>
  <si>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</si>
  <si>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</si>
  <si>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</si>
  <si>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</si>
  <si>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</si>
  <si>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</si>
  <si>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</si>
  <si>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</si>
  <si>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</si>
  <si>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</si>
  <si>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</si>
  <si>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</si>
  <si>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</si>
  <si>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</si>
  <si>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</si>
  <si>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</si>
  <si>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</si>
  <si>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</si>
  <si>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</si>
  <si>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</si>
  <si>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</si>
  <si>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</si>
  <si>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</si>
  <si>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</si>
  <si>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</si>
  <si>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</si>
  <si>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</si>
  <si>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</si>
  <si>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</si>
  <si>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</si>
  <si>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</si>
  <si>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</si>
  <si>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</si>
  <si>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</si>
  <si>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</si>
  <si>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</si>
  <si>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</si>
  <si>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</si>
  <si>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</si>
  <si>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</si>
  <si>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</si>
  <si>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</si>
  <si>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</si>
  <si>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</si>
  <si>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</si>
  <si>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</si>
  <si>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</si>
  <si>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</si>
  <si>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</si>
  <si>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</si>
  <si>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</si>
  <si>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</si>
  <si>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</si>
  <si>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</si>
  <si>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</si>
  <si>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</si>
  <si>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</si>
  <si>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</si>
  <si>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</si>
  <si>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</si>
  <si>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</si>
  <si>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</si>
  <si>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</si>
  <si>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</si>
  <si>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</si>
  <si>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</si>
  <si>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</si>
  <si>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</si>
  <si>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</si>
  <si>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</si>
  <si>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</si>
  <si>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</si>
  <si>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</si>
  <si>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</si>
  <si>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</si>
  <si>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</si>
  <si>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</si>
  <si>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</si>
  <si>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</si>
  <si>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</si>
  <si>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</si>
  <si>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</si>
  <si>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</si>
  <si>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</si>
  <si>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</si>
  <si>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</si>
  <si>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</si>
  <si>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</si>
  <si>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</si>
  <si>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</si>
  <si>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</si>
  <si>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</si>
  <si>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</si>
  <si>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</si>
  <si>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</si>
  <si>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</si>
  <si>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</si>
  <si>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</si>
  <si>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</si>
  <si>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</si>
  <si>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</si>
  <si>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</si>
  <si>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</si>
  <si>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</si>
  <si>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</si>
  <si>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</si>
  <si>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</si>
  <si>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</si>
  <si>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</si>
  <si>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</si>
  <si>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</si>
  <si>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</si>
  <si>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</si>
  <si>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</si>
  <si>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</si>
  <si>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</si>
  <si>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</si>
  <si>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</si>
  <si>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</si>
  <si>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</si>
  <si>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</si>
  <si>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</si>
  <si>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</si>
  <si>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</si>
  <si>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</si>
  <si>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</si>
  <si>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</si>
  <si>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</si>
  <si>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</si>
  <si>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</si>
  <si>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</si>
  <si>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</si>
  <si>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</si>
  <si>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</si>
  <si>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</si>
  <si>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</si>
  <si>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</si>
  <si>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</si>
  <si>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</si>
  <si>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</si>
  <si>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</si>
  <si>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</si>
  <si>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</si>
  <si>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</si>
  <si>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</si>
  <si>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</si>
  <si>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</si>
  <si>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</si>
  <si>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</si>
  <si>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</si>
  <si>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</si>
  <si>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</si>
  <si>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</si>
  <si>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</si>
  <si>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</si>
  <si>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</si>
  <si>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</si>
  <si>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</si>
  <si>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</si>
  <si>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</si>
  <si>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</si>
  <si>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</si>
  <si>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</si>
  <si>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</si>
  <si>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</si>
  <si>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</si>
  <si>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</si>
  <si>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</si>
  <si>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</si>
  <si>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</si>
  <si>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</si>
  <si>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</si>
  <si>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</si>
  <si>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</si>
  <si>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</si>
  <si>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</si>
  <si>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</si>
  <si>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</si>
  <si>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</si>
  <si>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</si>
  <si>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</si>
  <si>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</si>
  <si>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</si>
  <si>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</si>
  <si>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</si>
  <si>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</si>
  <si>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</si>
  <si>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</si>
  <si>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</si>
  <si>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</si>
  <si>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</si>
  <si>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</si>
  <si>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</si>
  <si>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</si>
  <si>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</si>
  <si>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</si>
  <si>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</si>
  <si>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</si>
  <si>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</si>
  <si>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</si>
  <si>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</si>
  <si>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</si>
  <si>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</si>
  <si>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</si>
  <si>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</si>
  <si>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</si>
  <si>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</si>
  <si>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</si>
  <si>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</si>
  <si>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</si>
  <si>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</si>
  <si>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</si>
  <si>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</si>
  <si>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</si>
  <si>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</si>
  <si>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</si>
  <si>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</si>
  <si>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</si>
  <si>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</si>
  <si>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</si>
  <si>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</si>
  <si>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</si>
  <si>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</si>
  <si>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</si>
  <si>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</si>
  <si>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</si>
  <si>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</si>
  <si>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</si>
  <si>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</si>
  <si>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</si>
  <si>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</si>
  <si>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</si>
  <si>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</si>
  <si>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</si>
  <si>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</si>
  <si>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</si>
  <si>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</si>
  <si>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</si>
  <si>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</si>
  <si>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</si>
  <si>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</si>
  <si>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</si>
  <si>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</si>
  <si>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</si>
  <si>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</si>
  <si>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</si>
  <si>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</si>
  <si>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</si>
  <si>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</si>
  <si>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</si>
  <si>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</si>
  <si>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</si>
  <si>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</si>
  <si>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</si>
  <si>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</si>
  <si>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</si>
  <si>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</si>
  <si>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</si>
  <si>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</si>
  <si>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</si>
  <si>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</si>
  <si>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</si>
  <si>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</si>
  <si>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</si>
  <si>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</si>
  <si>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</si>
  <si>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</si>
  <si>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</si>
  <si>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</si>
  <si>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</si>
  <si>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</si>
  <si>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</si>
  <si>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</si>
  <si>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</si>
  <si>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</si>
  <si>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</si>
  <si>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</si>
  <si>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</si>
  <si>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</si>
  <si>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</si>
  <si>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</si>
  <si>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</si>
  <si>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</si>
  <si>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</si>
  <si>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</si>
  <si>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</si>
  <si>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</si>
  <si>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</si>
  <si>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</si>
  <si>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</si>
  <si>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</si>
  <si>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</si>
  <si>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</si>
  <si>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</si>
  <si>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</si>
  <si>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</si>
  <si>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</si>
  <si>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</si>
  <si>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</si>
  <si>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</si>
  <si>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</si>
  <si>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</si>
  <si>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</si>
  <si>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</si>
  <si>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</si>
  <si>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</si>
  <si>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</si>
  <si>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</si>
  <si>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</si>
  <si>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</si>
  <si>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</si>
  <si>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</si>
  <si>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</si>
  <si>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</si>
  <si>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</si>
  <si>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</si>
  <si>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</si>
  <si>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</si>
  <si>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</si>
  <si>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</si>
  <si>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</si>
  <si>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</si>
  <si>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</si>
  <si>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</si>
  <si>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</si>
  <si>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</si>
  <si>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</si>
  <si>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</si>
  <si>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</si>
  <si>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</si>
  <si>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</si>
  <si>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</si>
  <si>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</si>
  <si>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</si>
  <si>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</si>
  <si>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</si>
  <si>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</si>
  <si>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</si>
  <si>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</si>
  <si>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</si>
  <si>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</si>
  <si>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</si>
  <si>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</si>
  <si>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</si>
  <si>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</si>
  <si>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</si>
  <si>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</si>
  <si>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</si>
  <si>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</si>
  <si>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</si>
  <si>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</si>
  <si>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</si>
  <si>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</si>
  <si>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</si>
  <si>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</si>
  <si>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</si>
  <si>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</si>
  <si>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</si>
  <si>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</si>
  <si>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</si>
  <si>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</si>
  <si>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</si>
  <si>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</si>
  <si>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</si>
  <si>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</si>
  <si>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</si>
  <si>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</si>
  <si>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</si>
  <si>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</si>
  <si>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</si>
  <si>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</si>
  <si>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</si>
  <si>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</si>
  <si>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</si>
  <si>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</si>
  <si>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</si>
  <si>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</si>
  <si>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</si>
  <si>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</si>
  <si>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</si>
  <si>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</si>
  <si>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</si>
  <si>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</si>
  <si>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</si>
  <si>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</si>
  <si>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</si>
  <si>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</si>
  <si>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</si>
  <si>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</si>
  <si>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</si>
  <si>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</si>
  <si>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</si>
  <si>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</si>
  <si>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</si>
  <si>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</si>
  <si>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</si>
  <si>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</si>
  <si>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</si>
  <si>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</si>
  <si>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</si>
  <si>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</si>
  <si>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</si>
  <si>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</si>
  <si>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</si>
  <si>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</si>
  <si>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</si>
  <si>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</si>
  <si>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</si>
  <si>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</si>
  <si>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</si>
  <si>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</si>
  <si>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</si>
  <si>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</si>
  <si>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</si>
  <si>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</si>
  <si>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</si>
  <si>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</si>
  <si>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</si>
  <si>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</si>
  <si>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</si>
  <si>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</si>
  <si>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</si>
  <si>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</si>
  <si>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</si>
  <si>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</si>
  <si>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</si>
  <si>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</si>
  <si>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</si>
  <si>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</si>
  <si>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</si>
  <si>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</si>
  <si>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</si>
  <si>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</si>
  <si>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</si>
  <si>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</si>
  <si>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</si>
  <si>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</si>
  <si>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</si>
  <si>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</si>
  <si>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</si>
  <si>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</si>
  <si>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</si>
  <si>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</si>
  <si>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</si>
  <si>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</si>
  <si>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</si>
  <si>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</si>
  <si>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</si>
  <si>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</si>
  <si>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</si>
  <si>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</si>
  <si>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</si>
  <si>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</si>
  <si>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</si>
  <si>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</si>
  <si>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</si>
  <si>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</si>
  <si>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</si>
  <si>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</si>
  <si>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</si>
  <si>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</si>
  <si>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</si>
  <si>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</si>
  <si>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</si>
  <si>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</si>
  <si>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</si>
  <si>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</si>
  <si>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</si>
  <si>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</si>
  <si>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</si>
  <si>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</si>
  <si>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</si>
  <si>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</si>
  <si>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</si>
  <si>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</si>
  <si>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</si>
  <si>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</si>
  <si>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</si>
  <si>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</si>
  <si>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</si>
  <si>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</si>
  <si>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</si>
  <si>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</si>
  <si>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</si>
  <si>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</si>
  <si>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</si>
  <si>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</si>
  <si>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</si>
  <si>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</si>
  <si>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</si>
  <si>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</si>
  <si>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</si>
  <si>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</si>
  <si>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</si>
  <si>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</si>
  <si>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</si>
  <si>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</si>
  <si>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</si>
  <si>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</si>
  <si>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</si>
  <si>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</si>
  <si>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</si>
  <si>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</si>
  <si>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</si>
  <si>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</si>
  <si>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</si>
  <si>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</si>
  <si>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</si>
  <si>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</si>
  <si>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</si>
  <si>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</si>
  <si>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</si>
  <si>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</si>
  <si>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</si>
  <si>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</si>
  <si>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</si>
  <si>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</si>
  <si>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</si>
  <si>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</si>
  <si>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</si>
  <si>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</si>
  <si>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</si>
  <si>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</si>
  <si>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</si>
  <si>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</si>
  <si>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</si>
  <si>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</si>
  <si>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</si>
  <si>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</si>
  <si>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</si>
  <si>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</si>
  <si>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</si>
  <si>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</si>
  <si>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</si>
  <si>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</si>
  <si>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</si>
  <si>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</si>
  <si>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</si>
  <si>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</si>
  <si>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</si>
  <si>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</si>
  <si>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</si>
  <si>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</si>
  <si>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</si>
  <si>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</si>
  <si>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</si>
  <si>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</si>
  <si>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</si>
  <si>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</si>
  <si>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</si>
  <si>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</si>
  <si>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</si>
  <si>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</si>
  <si>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</si>
  <si>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</si>
  <si>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</si>
  <si>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</si>
  <si>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</si>
  <si>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</si>
  <si>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</si>
  <si>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</si>
  <si>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</si>
  <si>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</si>
  <si>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</si>
  <si>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</si>
  <si>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</si>
  <si>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</si>
  <si>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</si>
  <si>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</si>
  <si>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</si>
  <si>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</si>
  <si>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</si>
  <si>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</si>
  <si>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</si>
  <si>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</si>
  <si>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</si>
  <si>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</si>
  <si>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</si>
  <si>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</si>
  <si>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</si>
  <si>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</si>
  <si>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</si>
  <si>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</si>
  <si>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</si>
  <si>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</si>
  <si>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</si>
  <si>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</si>
  <si>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</si>
  <si>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</si>
  <si>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</si>
  <si>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</si>
  <si>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</si>
  <si>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</si>
  <si>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</si>
  <si>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</si>
  <si>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</si>
  <si>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</si>
  <si>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</si>
  <si>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</si>
  <si>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</si>
  <si>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</si>
  <si>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</si>
  <si>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</si>
  <si>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</si>
  <si>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</si>
  <si>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</si>
  <si>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</si>
  <si>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</si>
  <si>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</si>
  <si>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</si>
  <si>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</si>
  <si>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</si>
  <si>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</si>
  <si>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</si>
  <si>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</si>
  <si>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</si>
  <si>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</si>
  <si>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</si>
  <si>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</si>
  <si>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</si>
  <si>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</si>
  <si>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</si>
  <si>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</si>
  <si>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</si>
  <si>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</si>
  <si>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</si>
  <si>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</si>
  <si>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</si>
  <si>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</si>
  <si>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</si>
  <si>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</si>
  <si>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</si>
  <si>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</si>
  <si>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</si>
  <si>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</si>
  <si>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</si>
  <si>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</si>
  <si>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</si>
  <si>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</si>
  <si>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</si>
  <si>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</si>
  <si>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</si>
  <si>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</si>
  <si>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</si>
  <si>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</si>
  <si>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</si>
  <si>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</si>
  <si>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</si>
  <si>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</si>
  <si>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</si>
  <si>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</si>
  <si>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</si>
  <si>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</si>
  <si>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</si>
  <si>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</si>
  <si>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</si>
  <si>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</si>
  <si>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</si>
  <si>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</si>
  <si>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</si>
  <si>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</si>
  <si>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</si>
  <si>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</si>
  <si>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</si>
  <si>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</si>
  <si>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</si>
  <si>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</si>
  <si>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</si>
  <si>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</si>
  <si>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</si>
  <si>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</si>
  <si>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</si>
  <si>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</si>
  <si>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</si>
  <si>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</si>
  <si>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</si>
  <si>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</si>
  <si>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</si>
  <si>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</si>
  <si>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</si>
  <si>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</si>
  <si>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</si>
  <si>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</si>
  <si>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</si>
  <si>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</si>
  <si>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</si>
  <si>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</si>
  <si>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</si>
  <si>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</si>
  <si>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</si>
  <si>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</si>
  <si>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</si>
  <si>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</si>
  <si>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</si>
  <si>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</si>
  <si>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</si>
  <si>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</si>
  <si>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</si>
  <si>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</si>
  <si>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</si>
  <si>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</si>
  <si>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</si>
  <si>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</si>
  <si>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</si>
  <si>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</si>
  <si>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</si>
  <si>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</si>
  <si>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</si>
  <si>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</si>
  <si>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</si>
  <si>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</si>
  <si>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</si>
  <si>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</si>
  <si>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</si>
  <si>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</si>
  <si>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</si>
  <si>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</si>
  <si>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</si>
  <si>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</si>
  <si>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</si>
  <si>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</si>
  <si>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</si>
  <si>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</si>
  <si>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</si>
  <si>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</si>
  <si>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</si>
  <si>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</si>
  <si>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</si>
  <si>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</si>
  <si>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</si>
  <si>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</si>
  <si>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</si>
  <si>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</si>
  <si>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</si>
  <si>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</si>
  <si>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</si>
  <si>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</si>
  <si>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</si>
  <si>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</si>
  <si>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</si>
  <si>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</si>
  <si>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</si>
  <si>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</si>
  <si>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</si>
  <si>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</si>
  <si>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</si>
  <si>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</si>
  <si>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</si>
  <si>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</si>
  <si>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</si>
  <si>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</si>
  <si>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</si>
  <si>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</si>
  <si>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</si>
  <si>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</si>
  <si>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</si>
  <si>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</si>
  <si>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</si>
  <si>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</si>
  <si>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</si>
  <si>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</si>
  <si>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</si>
  <si>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</si>
  <si>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</si>
  <si>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</si>
  <si>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</si>
  <si>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</si>
  <si>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</si>
  <si>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</si>
  <si>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</si>
  <si>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</si>
  <si>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</si>
  <si>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</si>
  <si>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</si>
  <si>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</si>
  <si>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</si>
  <si>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</si>
  <si>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</si>
  <si>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</si>
  <si>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</si>
  <si>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</si>
  <si>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</si>
  <si>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</si>
  <si>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</si>
  <si>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</si>
  <si>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</si>
  <si>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</si>
  <si>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</si>
  <si>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</si>
  <si>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</si>
  <si>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</si>
  <si>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</si>
  <si>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</si>
  <si>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</si>
  <si>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</si>
  <si>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</si>
  <si>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</si>
  <si>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</si>
  <si>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</si>
  <si>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</si>
  <si>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</si>
  <si>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</si>
  <si>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</si>
  <si>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</si>
  <si>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</si>
  <si>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</si>
  <si>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</si>
  <si>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</si>
  <si>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</si>
  <si>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</si>
  <si>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</si>
  <si>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</si>
  <si>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</si>
  <si>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</si>
  <si>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</si>
  <si>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</si>
  <si>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</si>
  <si>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</si>
  <si>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</si>
  <si>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</si>
  <si>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</si>
  <si>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</si>
  <si>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</si>
  <si>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</si>
  <si>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</si>
  <si>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</si>
  <si>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</si>
  <si>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</si>
  <si>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</si>
  <si>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</si>
  <si>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</si>
  <si>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</si>
  <si>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</si>
  <si>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</si>
  <si>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</si>
  <si>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</si>
  <si>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</si>
  <si>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</si>
  <si>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</si>
  <si>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</si>
  <si>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</si>
  <si>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</si>
  <si>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</si>
  <si>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</si>
  <si>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</si>
  <si>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</si>
  <si>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</si>
  <si>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</si>
  <si>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</si>
  <si>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</si>
  <si>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</si>
  <si>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</si>
  <si>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</si>
  <si>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</si>
  <si>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</si>
  <si>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</si>
  <si>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</si>
  <si>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</si>
  <si>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</si>
  <si>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</si>
  <si>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</si>
  <si>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</si>
  <si>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</si>
  <si>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</si>
  <si>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</si>
  <si>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</si>
  <si>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</si>
  <si>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</si>
  <si>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</si>
  <si>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</si>
  <si>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</si>
  <si>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</si>
  <si>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</si>
  <si>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</si>
  <si>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</si>
  <si>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</si>
  <si>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</si>
  <si>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</si>
  <si>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</si>
  <si>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</si>
  <si>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</si>
  <si>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</si>
  <si>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</si>
  <si>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</si>
  <si>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</si>
  <si>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</si>
  <si>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</si>
  <si>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</si>
  <si>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</si>
  <si>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</si>
  <si>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</si>
  <si>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</si>
  <si>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</si>
  <si>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</si>
  <si>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</si>
  <si>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</si>
  <si>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</si>
  <si>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</si>
  <si>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</si>
  <si>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</si>
  <si>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</si>
  <si>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</si>
  <si>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</si>
  <si>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</si>
  <si>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</si>
  <si>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</si>
  <si>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</si>
  <si>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</si>
  <si>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</si>
  <si>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</si>
  <si>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</si>
  <si>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</si>
  <si>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</si>
  <si>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</si>
  <si>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</si>
  <si>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</si>
  <si>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</si>
  <si>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</si>
  <si>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</si>
  <si>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</si>
  <si>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</si>
  <si>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</si>
  <si>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</si>
  <si>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</si>
  <si>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</si>
  <si>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</si>
  <si>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</si>
  <si>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</si>
  <si>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</si>
  <si>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</si>
  <si>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</si>
  <si>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</si>
  <si>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</si>
  <si>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</si>
  <si>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</si>
  <si>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</si>
  <si>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</si>
  <si>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</si>
  <si>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</si>
  <si>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</si>
  <si>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</si>
  <si>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</si>
  <si>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</si>
  <si>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</si>
  <si>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</si>
  <si>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</si>
  <si>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</si>
  <si>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</si>
  <si>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</si>
  <si>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</si>
  <si>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</si>
  <si>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</si>
  <si>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</si>
  <si>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</si>
  <si>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</si>
  <si>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</si>
  <si>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</si>
  <si>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</si>
  <si>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</si>
  <si>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</si>
  <si>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</si>
  <si>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</si>
  <si>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</si>
  <si>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</si>
  <si>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</si>
  <si>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</si>
  <si>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</si>
  <si>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</si>
  <si>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</si>
  <si>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</si>
  <si>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</si>
  <si>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</si>
  <si>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</si>
  <si>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</si>
  <si>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</si>
  <si>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</si>
  <si>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</si>
  <si>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</si>
  <si>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</si>
  <si>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</si>
  <si>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</si>
  <si>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</si>
  <si>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</si>
  <si>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</si>
  <si>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</si>
  <si>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</si>
  <si>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</si>
  <si>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</si>
  <si>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</si>
  <si>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</si>
  <si>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</si>
  <si>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</si>
  <si>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</si>
  <si>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</si>
  <si>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</si>
  <si>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</si>
  <si>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</si>
  <si>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</si>
  <si>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</si>
  <si>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</si>
  <si>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</si>
  <si>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</si>
  <si>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</si>
  <si>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</si>
  <si>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</si>
  <si>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</si>
  <si>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</si>
  <si>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</si>
  <si>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</si>
  <si>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</si>
  <si>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</si>
  <si>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</si>
  <si>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</si>
  <si>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</si>
  <si>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</si>
  <si>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</si>
  <si>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</si>
  <si>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</si>
  <si>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</si>
  <si>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</si>
  <si>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</si>
  <si>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</si>
  <si>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</si>
  <si>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</si>
  <si>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</si>
  <si>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</si>
  <si>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</si>
  <si>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</si>
  <si>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</si>
  <si>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</si>
  <si>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</si>
  <si>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</si>
  <si>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</si>
  <si>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</si>
  <si>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</si>
  <si>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</si>
  <si>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</si>
  <si>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</si>
  <si>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</si>
  <si>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</si>
  <si>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</si>
  <si>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</si>
  <si>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</si>
  <si>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</si>
  <si>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</si>
  <si>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</si>
  <si>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</si>
  <si>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</si>
  <si>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</si>
  <si>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</si>
  <si>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</si>
  <si>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</si>
  <si>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</si>
  <si>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</si>
  <si>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</si>
  <si>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</si>
  <si>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</si>
  <si>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</si>
  <si>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</si>
  <si>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</si>
  <si>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</si>
  <si>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</si>
  <si>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</si>
  <si>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</si>
  <si>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</si>
  <si>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</si>
  <si>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</si>
  <si>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</si>
  <si>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</si>
  <si>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</si>
  <si>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</si>
  <si>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</si>
  <si>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</si>
  <si>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</si>
  <si>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</si>
  <si>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</si>
  <si>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</si>
  <si>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</si>
  <si>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</si>
  <si>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</si>
  <si>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</si>
  <si>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</si>
  <si>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</si>
  <si>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</si>
  <si>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</si>
  <si>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</si>
  <si>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</si>
  <si>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</si>
  <si>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</si>
  <si>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</si>
  <si>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</si>
  <si>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</si>
  <si>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</si>
  <si>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</si>
  <si>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</si>
  <si>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</si>
  <si>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</si>
  <si>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</si>
  <si>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</si>
  <si>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</si>
  <si>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</si>
  <si>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</si>
  <si>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</si>
  <si>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</si>
  <si>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</si>
  <si>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</si>
  <si>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</si>
  <si>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</si>
  <si>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</si>
  <si>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</si>
  <si>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</si>
  <si>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</si>
  <si>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</si>
  <si>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</si>
  <si>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</si>
  <si>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</si>
  <si>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</si>
  <si>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</si>
  <si>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</si>
  <si>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</si>
  <si>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</si>
  <si>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</si>
  <si>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</si>
  <si>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</si>
  <si>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</si>
  <si>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</si>
  <si>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</si>
  <si>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</si>
  <si>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</si>
  <si>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</si>
  <si>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</si>
  <si>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</si>
  <si>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</si>
  <si>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</si>
  <si>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</si>
  <si>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</si>
  <si>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</si>
  <si>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</si>
  <si>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</si>
  <si>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</si>
  <si>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</si>
  <si>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</si>
  <si>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</si>
  <si>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</si>
  <si>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</si>
  <si>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</si>
  <si>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</si>
  <si>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</si>
  <si>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</si>
  <si>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</si>
  <si>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</si>
  <si>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</si>
  <si>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</si>
  <si>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</si>
  <si>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</si>
  <si>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</si>
  <si>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</si>
  <si>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</si>
  <si>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</si>
  <si>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</si>
  <si>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</si>
  <si>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</si>
  <si>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</si>
  <si>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</si>
  <si>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</si>
  <si>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</si>
  <si>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</si>
  <si>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</si>
  <si>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</si>
  <si>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</si>
  <si>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</si>
  <si>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</si>
  <si>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</si>
  <si>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</si>
  <si>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</si>
  <si>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</si>
  <si>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</si>
  <si>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</si>
  <si>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</si>
  <si>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</si>
  <si>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</si>
  <si>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</si>
  <si>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</si>
  <si>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</si>
  <si>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</si>
  <si>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</si>
  <si>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</si>
  <si>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</si>
  <si>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</si>
  <si>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</si>
  <si>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</si>
  <si>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</si>
  <si>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</si>
  <si>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</si>
  <si>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</si>
  <si>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</si>
  <si>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</si>
  <si>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</si>
  <si>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</si>
  <si>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</si>
  <si>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</si>
  <si>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</si>
  <si>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</si>
  <si>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</si>
  <si>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</si>
  <si>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</si>
  <si>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</si>
  <si>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</si>
  <si>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</si>
  <si>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</si>
  <si>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</si>
  <si>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</si>
  <si>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</si>
  <si>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</si>
  <si>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</si>
  <si>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</si>
  <si>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</si>
  <si>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</si>
  <si>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</si>
  <si>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</si>
  <si>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</si>
  <si>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</si>
  <si>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</si>
  <si>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</si>
  <si>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</si>
  <si>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</si>
  <si>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</si>
  <si>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</si>
  <si>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</si>
  <si>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</si>
  <si>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</si>
  <si>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</si>
  <si>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</si>
  <si>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</si>
  <si>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</si>
  <si>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</si>
  <si>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</si>
  <si>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</si>
  <si>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</si>
  <si>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</si>
  <si>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</si>
  <si>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</si>
  <si>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</si>
  <si>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</si>
  <si>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</si>
  <si>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</si>
  <si>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</si>
  <si>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</si>
  <si>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</si>
  <si>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</si>
  <si>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</si>
  <si>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</si>
  <si>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</si>
  <si>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</si>
  <si>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</si>
  <si>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</si>
  <si>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</si>
  <si>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</si>
  <si>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</si>
  <si>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</si>
  <si>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</si>
  <si>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</si>
  <si>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</si>
  <si>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</si>
  <si>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</si>
  <si>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</si>
  <si>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</si>
  <si>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</si>
  <si>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</si>
  <si>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</si>
  <si>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</si>
  <si>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</si>
  <si>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</si>
  <si>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</si>
  <si>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</si>
  <si>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</si>
  <si>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</si>
  <si>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</si>
  <si>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</si>
  <si>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</si>
  <si>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</si>
  <si>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</si>
  <si>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</si>
  <si>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</si>
  <si>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</si>
  <si>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</si>
  <si>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</si>
  <si>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</si>
  <si>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</si>
  <si>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</si>
  <si>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</si>
  <si>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</si>
  <si>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</si>
  <si>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</si>
  <si>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</si>
  <si>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</si>
  <si>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</si>
  <si>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</si>
  <si>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</si>
  <si>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</si>
  <si>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</si>
  <si>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</si>
  <si>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</si>
  <si>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</si>
  <si>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</si>
  <si>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</si>
  <si>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</si>
  <si>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</si>
  <si>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</si>
  <si>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</si>
  <si>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</si>
  <si>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</si>
  <si>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</si>
  <si>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</si>
  <si>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</si>
  <si>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</si>
  <si>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</si>
  <si>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</si>
  <si>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</si>
  <si>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</si>
  <si>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</si>
  <si>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</si>
  <si>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</si>
  <si>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</si>
  <si>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</si>
  <si>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</si>
  <si>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</si>
  <si>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</si>
  <si>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</si>
  <si>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</si>
  <si>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</si>
  <si>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</si>
  <si>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</si>
  <si>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</si>
  <si>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</si>
  <si>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</si>
  <si>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</si>
  <si>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</si>
  <si>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</si>
  <si>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</si>
  <si>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</si>
  <si>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</si>
  <si>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</si>
  <si>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</si>
  <si>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</si>
  <si>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</si>
  <si>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</si>
  <si>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</si>
  <si>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</si>
  <si>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</si>
  <si>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</si>
  <si>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</si>
  <si>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</si>
  <si>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</si>
  <si>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</si>
  <si>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</si>
  <si>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</si>
  <si>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</si>
  <si>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</si>
  <si>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</si>
  <si>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</si>
  <si>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</si>
  <si>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</si>
  <si>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</si>
  <si>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</si>
  <si>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</si>
  <si>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</si>
  <si>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</si>
  <si>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</si>
  <si>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</si>
  <si>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</si>
  <si>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</si>
  <si>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</si>
  <si>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</si>
  <si>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</si>
  <si>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</si>
  <si>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</si>
  <si>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</si>
  <si>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</si>
  <si>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</si>
  <si>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</si>
  <si>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</si>
  <si>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</si>
  <si>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</si>
  <si>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</si>
  <si>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</si>
  <si>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</si>
  <si>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</si>
  <si>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</si>
  <si>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</si>
  <si>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</si>
  <si>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</si>
  <si>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</si>
  <si>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</si>
  <si>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</si>
  <si>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</si>
  <si>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</si>
  <si>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</si>
  <si>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</si>
  <si>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</si>
  <si>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</si>
  <si>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</si>
  <si>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</si>
  <si>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</si>
  <si>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</si>
  <si>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</si>
  <si>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</si>
  <si>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</si>
  <si>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</si>
  <si>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</si>
  <si>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</si>
  <si>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</si>
  <si>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</si>
  <si>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</si>
  <si>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</si>
  <si>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</si>
  <si>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</si>
  <si>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</si>
  <si>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</si>
  <si>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</si>
  <si>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</si>
  <si>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</si>
  <si>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</si>
  <si>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</si>
  <si>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</si>
  <si>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</si>
  <si>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</si>
  <si>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</si>
  <si>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</si>
  <si>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</si>
  <si>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</si>
  <si>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</si>
  <si>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</si>
  <si>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</si>
  <si>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</si>
  <si>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</si>
  <si>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</si>
  <si>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</si>
  <si>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</si>
  <si>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</si>
  <si>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</si>
  <si>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</si>
  <si>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</si>
  <si>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</si>
  <si>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</si>
  <si>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</si>
  <si>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</si>
  <si>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</si>
  <si>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</si>
  <si>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</si>
  <si>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</si>
  <si>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</si>
  <si>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</si>
  <si>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</si>
  <si>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</si>
  <si>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</si>
  <si>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</si>
  <si>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</si>
  <si>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</si>
  <si>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</si>
  <si>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</si>
  <si>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</si>
  <si>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</si>
  <si>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</si>
  <si>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</si>
  <si>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</si>
  <si>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</si>
  <si>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</si>
  <si>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</si>
  <si>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</si>
  <si>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</si>
  <si>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</si>
  <si>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</si>
  <si>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</si>
  <si>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</si>
  <si>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</si>
  <si>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</si>
  <si>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</si>
  <si>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</si>
  <si>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</si>
  <si>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</si>
  <si>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</si>
  <si>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</si>
  <si>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</si>
  <si>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</si>
  <si>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</si>
  <si>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</si>
  <si>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</si>
  <si>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</si>
  <si>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</si>
  <si>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</si>
  <si>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</si>
  <si>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</si>
  <si>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</si>
  <si>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</si>
  <si>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</si>
  <si>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</si>
  <si>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</si>
  <si>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</si>
  <si>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</si>
  <si>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</si>
  <si>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</si>
  <si>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</si>
  <si>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</si>
  <si>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</si>
  <si>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</si>
  <si>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</si>
  <si>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</si>
  <si>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</si>
  <si>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</si>
  <si>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</si>
  <si>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</si>
  <si>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</si>
  <si>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</si>
  <si>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</si>
  <si>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</si>
  <si>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</si>
  <si>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</si>
  <si>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</si>
  <si>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</si>
  <si>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</si>
  <si>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</si>
  <si>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</si>
  <si>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</si>
  <si>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</si>
  <si>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</si>
  <si>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</si>
  <si>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</si>
  <si>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</si>
  <si>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</si>
  <si>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</si>
  <si>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</si>
  <si>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</si>
  <si>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</si>
  <si>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</si>
  <si>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</si>
  <si>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</si>
  <si>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</si>
  <si>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</si>
  <si>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</si>
  <si>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</si>
  <si>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</si>
  <si>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</si>
  <si>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</si>
  <si>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</si>
  <si>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</si>
  <si>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</si>
  <si>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</si>
  <si>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</si>
  <si>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</si>
  <si>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</si>
  <si>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</si>
  <si>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</si>
  <si>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</si>
  <si>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</si>
  <si>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</si>
  <si>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</si>
  <si>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</si>
  <si>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</si>
  <si>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</si>
  <si>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</si>
  <si>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</si>
  <si>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</si>
  <si>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</si>
  <si>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</si>
  <si>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</si>
  <si>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</si>
  <si>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</si>
  <si>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</si>
  <si>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</si>
  <si>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</si>
  <si>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</si>
  <si>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</si>
  <si>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</si>
  <si>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</si>
  <si>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</si>
  <si>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</si>
  <si>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</si>
  <si>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</si>
  <si>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</si>
  <si>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</si>
  <si>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</si>
  <si>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</si>
  <si>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</si>
  <si>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</si>
  <si>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</si>
  <si>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</si>
  <si>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</si>
  <si>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</si>
  <si>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</si>
  <si>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</si>
  <si>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</si>
  <si>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</si>
  <si>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</si>
  <si>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</si>
  <si>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</si>
  <si>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</si>
  <si>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</si>
  <si>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</si>
  <si>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</si>
  <si>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</si>
  <si>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</si>
  <si>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</si>
  <si>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</si>
  <si>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</si>
  <si>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</si>
  <si>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</si>
  <si>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</si>
  <si>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</si>
  <si>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</si>
  <si>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</si>
  <si>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</si>
  <si>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</si>
  <si>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</si>
  <si>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</si>
  <si>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</si>
  <si>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</si>
  <si>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</si>
  <si>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</si>
  <si>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</si>
  <si>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</si>
  <si>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</si>
  <si>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</si>
  <si>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</si>
  <si>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</si>
  <si>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</si>
  <si>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</si>
  <si>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</si>
  <si>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</si>
  <si>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</si>
  <si>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</si>
  <si>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</si>
  <si>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</si>
  <si>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</si>
  <si>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</si>
  <si>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</si>
  <si>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</si>
  <si>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</si>
  <si>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</si>
  <si>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</si>
  <si>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</si>
  <si>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</si>
  <si>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</si>
  <si>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</si>
  <si>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</si>
  <si>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</si>
  <si>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</si>
  <si>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</si>
  <si>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</si>
  <si>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</si>
  <si>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</si>
  <si>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</si>
  <si>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</si>
  <si>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</si>
  <si>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</si>
  <si>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</si>
  <si>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</si>
  <si>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</si>
  <si>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</si>
  <si>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</si>
  <si>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</si>
  <si>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</si>
  <si>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</si>
  <si>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</si>
  <si>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</si>
  <si>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</si>
  <si>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</si>
  <si>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</si>
  <si>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</si>
  <si>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</si>
  <si>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</si>
  <si>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</si>
  <si>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</si>
  <si>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</si>
  <si>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</si>
  <si>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</si>
  <si>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</si>
  <si>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</si>
  <si>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</si>
  <si>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</si>
  <si>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</si>
  <si>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</si>
  <si>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</si>
  <si>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</si>
  <si>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</si>
  <si>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</si>
  <si>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</si>
  <si>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</si>
  <si>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</si>
  <si>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</si>
  <si>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</si>
  <si>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</si>
  <si>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</si>
  <si>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</si>
  <si>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</si>
  <si>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</si>
  <si>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</si>
  <si>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</si>
  <si>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</si>
  <si>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</si>
  <si>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</si>
  <si>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</si>
  <si>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</si>
  <si>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</si>
  <si>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</si>
  <si>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</si>
  <si>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</si>
  <si>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</si>
  <si>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</si>
  <si>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</si>
  <si>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</si>
  <si>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</si>
  <si>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</si>
  <si>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</si>
  <si>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</si>
  <si>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</si>
  <si>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</si>
  <si>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</si>
  <si>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</si>
  <si>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</si>
  <si>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</si>
  <si>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</si>
  <si>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</si>
  <si>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</si>
  <si>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</si>
  <si>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</si>
  <si>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</si>
  <si>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</si>
  <si>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</si>
  <si>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</si>
  <si>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</si>
  <si>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</si>
  <si>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</si>
  <si>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</si>
  <si>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</si>
  <si>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</si>
  <si>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</si>
  <si>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</si>
  <si>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</si>
  <si>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</si>
  <si>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</si>
  <si>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</si>
  <si>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</si>
  <si>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</si>
  <si>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</si>
  <si>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</si>
  <si>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</si>
  <si>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</si>
  <si>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</si>
  <si>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</si>
  <si>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</si>
  <si>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</si>
  <si>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</si>
  <si>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</si>
  <si>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</si>
  <si>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</si>
  <si>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</si>
  <si>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</si>
  <si>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</si>
  <si>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</si>
  <si>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</si>
  <si>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</si>
  <si>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</si>
  <si>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</si>
  <si>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</si>
  <si>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</si>
  <si>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</si>
  <si>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</si>
  <si>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</si>
  <si>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</si>
  <si>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</si>
  <si>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</si>
  <si>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</si>
  <si>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</si>
  <si>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</si>
  <si>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</si>
  <si>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</si>
  <si>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</si>
  <si>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</si>
  <si>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</si>
  <si>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</si>
  <si>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</si>
  <si>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</si>
  <si>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</si>
  <si>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</si>
  <si>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</si>
  <si>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</si>
  <si>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</si>
  <si>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</si>
  <si>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</si>
  <si>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</si>
  <si>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</si>
  <si>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</si>
  <si>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</si>
  <si>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</si>
  <si>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</si>
  <si>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</si>
  <si>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</si>
  <si>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</si>
  <si>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</si>
  <si>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</si>
  <si>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</si>
  <si>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</si>
  <si>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</si>
  <si>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</si>
  <si>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</si>
  <si>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</si>
  <si>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</si>
  <si>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</si>
  <si>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</si>
  <si>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</si>
  <si>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</si>
  <si>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</si>
  <si>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</si>
  <si>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</si>
  <si>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</si>
  <si>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</si>
  <si>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</si>
  <si>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</si>
  <si>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</si>
  <si>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</si>
  <si>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</si>
  <si>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</si>
  <si>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</si>
  <si>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</si>
  <si>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</si>
  <si>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</si>
  <si>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</si>
  <si>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</si>
  <si>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</si>
  <si>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</si>
  <si>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</si>
  <si>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</si>
  <si>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</si>
  <si>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</si>
  <si>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</si>
  <si>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</si>
  <si>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</si>
  <si>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</si>
  <si>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</si>
  <si>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</si>
  <si>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</si>
  <si>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</si>
  <si>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</si>
  <si>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</si>
  <si>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</si>
  <si>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</si>
  <si>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</si>
  <si>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</si>
  <si>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</si>
  <si>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</si>
  <si>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</si>
  <si>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</si>
  <si>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</si>
  <si>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</si>
  <si>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</si>
  <si>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</si>
  <si>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</si>
  <si>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</si>
  <si>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</si>
  <si>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</si>
  <si>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</si>
  <si>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</si>
  <si>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</si>
  <si>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</si>
  <si>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</si>
  <si>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</si>
  <si>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</si>
  <si>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</si>
  <si>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</si>
  <si>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</si>
  <si>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</si>
  <si>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</si>
  <si>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</si>
  <si>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</si>
  <si>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</si>
  <si>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</si>
  <si>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</si>
  <si>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</si>
  <si>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</si>
  <si>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</si>
  <si>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</si>
  <si>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</si>
  <si>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</si>
  <si>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</si>
  <si>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</si>
  <si>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</si>
  <si>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</si>
  <si>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</si>
  <si>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</si>
  <si>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</si>
  <si>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</si>
  <si>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</si>
  <si>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</si>
  <si>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</si>
  <si>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</si>
  <si>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</si>
  <si>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</si>
  <si>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</si>
  <si>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</si>
  <si>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</si>
  <si>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</si>
  <si>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</si>
  <si>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</si>
  <si>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</si>
  <si>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</si>
  <si>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</si>
  <si>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</si>
  <si>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</si>
  <si>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</si>
  <si>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</si>
  <si>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</si>
  <si>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</si>
  <si>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</si>
  <si>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</si>
  <si>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</si>
  <si>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</si>
  <si>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</si>
  <si>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</si>
  <si>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</si>
  <si>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</si>
  <si>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</si>
  <si>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</si>
  <si>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</si>
  <si>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</si>
  <si>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</si>
  <si>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</si>
  <si>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</si>
  <si>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</si>
  <si>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</si>
  <si>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</si>
  <si>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</si>
  <si>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</si>
  <si>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</si>
  <si>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</si>
  <si>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</si>
  <si>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</si>
  <si>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</si>
  <si>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</si>
  <si>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</si>
  <si>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</si>
  <si>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</si>
  <si>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</si>
  <si>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</si>
  <si>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</si>
  <si>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</si>
  <si>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</si>
  <si>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</si>
  <si>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</si>
  <si>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</si>
  <si>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</si>
  <si>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</si>
  <si>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</si>
  <si>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</si>
  <si>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</si>
  <si>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</si>
  <si>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</si>
  <si>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</si>
  <si>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</si>
  <si>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</si>
  <si>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</si>
  <si>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</si>
  <si>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</si>
  <si>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</si>
  <si>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</si>
  <si>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</si>
  <si>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</si>
  <si>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</si>
  <si>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</si>
  <si>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</si>
  <si>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</si>
  <si>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</si>
  <si>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</si>
  <si>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</si>
  <si>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</si>
  <si>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</si>
  <si>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</si>
  <si>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</si>
  <si>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</si>
  <si>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</si>
  <si>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</si>
  <si>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</si>
  <si>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</si>
  <si>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</si>
  <si>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</si>
  <si>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</si>
  <si>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</si>
  <si>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</si>
  <si>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</si>
  <si>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</si>
  <si>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</si>
  <si>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</si>
  <si>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</si>
  <si>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</si>
  <si>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</si>
  <si>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</si>
  <si>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</si>
  <si>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</si>
  <si>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</si>
  <si>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</si>
  <si>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</si>
  <si>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</si>
  <si>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</si>
  <si>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</si>
  <si>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</si>
  <si>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</si>
  <si>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</si>
  <si>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</si>
  <si>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</si>
  <si>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</si>
  <si>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</si>
  <si>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</si>
  <si>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</si>
  <si>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</si>
  <si>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</si>
  <si>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</si>
  <si>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</si>
  <si>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</si>
  <si>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</si>
  <si>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</si>
  <si>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</si>
  <si>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</si>
  <si>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</si>
  <si>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</si>
  <si>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</si>
  <si>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</si>
  <si>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</si>
  <si>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</si>
  <si>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</si>
  <si>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</si>
  <si>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</si>
  <si>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</si>
  <si>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</si>
  <si>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</si>
  <si>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</si>
  <si>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</si>
  <si>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</si>
  <si>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</si>
  <si>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</si>
  <si>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</si>
  <si>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</si>
  <si>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</si>
  <si>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</si>
  <si>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</si>
  <si>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</si>
  <si>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</si>
  <si>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</si>
  <si>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</si>
  <si>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</si>
  <si>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</si>
  <si>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</si>
  <si>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</si>
  <si>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</si>
  <si>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</si>
  <si>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</si>
  <si>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</si>
  <si>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</si>
  <si>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</si>
  <si>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</si>
  <si>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</si>
  <si>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</si>
  <si>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</si>
  <si>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</si>
  <si>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</si>
  <si>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</si>
  <si>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</si>
  <si>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</si>
  <si>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</si>
  <si>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</si>
  <si>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</si>
  <si>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</si>
  <si>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</si>
  <si>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</si>
  <si>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</si>
  <si>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</si>
  <si>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</si>
  <si>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</si>
  <si>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</si>
  <si>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</si>
  <si>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</si>
  <si>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</si>
  <si>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</si>
  <si>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</si>
  <si>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</si>
  <si>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</si>
  <si>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</si>
  <si>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</si>
  <si>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</si>
  <si>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</si>
  <si>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</si>
  <si>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</si>
  <si>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</si>
  <si>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</si>
  <si>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</si>
  <si>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</si>
  <si>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</si>
  <si>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</si>
  <si>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</si>
  <si>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</si>
  <si>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</si>
  <si>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</si>
  <si>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</si>
  <si>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</si>
  <si>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</si>
  <si>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</si>
  <si>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</si>
  <si>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</si>
  <si>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</si>
  <si>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</si>
  <si>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</si>
  <si>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</si>
  <si>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</si>
  <si>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</si>
  <si>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</si>
  <si>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</si>
  <si>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</si>
  <si>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</si>
  <si>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</si>
  <si>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</si>
  <si>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</si>
  <si>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</si>
  <si>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</si>
  <si>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</si>
  <si>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</si>
  <si>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</si>
  <si>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</si>
  <si>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</si>
  <si>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</si>
  <si>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</si>
  <si>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</si>
  <si>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</si>
  <si>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</si>
  <si>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</si>
  <si>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</si>
  <si>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</si>
  <si>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</si>
  <si>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</si>
  <si>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</si>
  <si>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</si>
  <si>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</si>
  <si>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</si>
  <si>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</si>
  <si>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</si>
  <si>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</si>
  <si>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</si>
  <si>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</si>
  <si>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</si>
  <si>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</si>
  <si>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</si>
  <si>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</si>
  <si>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</si>
  <si>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</si>
  <si>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</si>
  <si>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</si>
  <si>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</si>
  <si>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</si>
  <si>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</si>
  <si>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</si>
  <si>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</si>
  <si>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</si>
  <si>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</si>
  <si>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</si>
  <si>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</si>
  <si>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</si>
  <si>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</si>
  <si>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</si>
  <si>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</si>
  <si>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</si>
  <si>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</si>
  <si>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</si>
  <si>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</si>
  <si>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</si>
  <si>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</si>
  <si>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</si>
  <si>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</si>
  <si>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</si>
  <si>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</si>
  <si>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</si>
  <si>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</si>
  <si>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</si>
  <si>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</si>
  <si>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</si>
  <si>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</si>
  <si>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</si>
  <si>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</si>
  <si>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</si>
  <si>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</si>
  <si>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</si>
  <si>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</si>
  <si>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</si>
  <si>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</si>
  <si>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</si>
  <si>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</si>
  <si>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</si>
  <si>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</si>
  <si>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</si>
  <si>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</si>
  <si>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</si>
  <si>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</si>
  <si>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</si>
  <si>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</si>
  <si>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</si>
  <si>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</si>
  <si>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</si>
  <si>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</si>
  <si>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</si>
  <si>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</si>
  <si>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</si>
  <si>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</si>
  <si>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</si>
  <si>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</si>
  <si>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</si>
  <si>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</si>
  <si>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</si>
  <si>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</si>
  <si>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</si>
  <si>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</si>
  <si>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</si>
  <si>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</si>
  <si>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</si>
  <si>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</si>
  <si>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</si>
  <si>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</si>
  <si>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</si>
  <si>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</si>
  <si>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</si>
  <si>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</si>
  <si>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</si>
  <si>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</si>
  <si>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</si>
  <si>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</si>
  <si>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</si>
  <si>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</si>
  <si>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</si>
  <si>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</si>
  <si>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</si>
  <si>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</si>
  <si>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</si>
  <si>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</si>
  <si>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</si>
  <si>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</si>
  <si>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</si>
  <si>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</si>
  <si>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</si>
  <si>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</si>
  <si>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</si>
  <si>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</si>
  <si>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</si>
  <si>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</si>
  <si>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</si>
  <si>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</si>
  <si>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</si>
  <si>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</si>
  <si>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</si>
  <si>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</si>
  <si>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</si>
  <si>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</si>
  <si>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</si>
  <si>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</si>
  <si>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</si>
  <si>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</si>
  <si>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</si>
  <si>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</si>
  <si>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</si>
  <si>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</si>
  <si>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</si>
  <si>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</si>
  <si>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</si>
  <si>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</si>
  <si>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</si>
  <si>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</si>
  <si>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</si>
  <si>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</si>
  <si>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</si>
  <si>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</si>
  <si>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</si>
  <si>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</si>
  <si>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</si>
  <si>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</si>
  <si>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</si>
  <si>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</si>
  <si>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</si>
  <si>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</si>
  <si>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</si>
  <si>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</si>
  <si>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</si>
  <si>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</si>
  <si>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</si>
  <si>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</si>
  <si>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</si>
  <si>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</si>
  <si>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</si>
  <si>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</si>
  <si>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</si>
  <si>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</si>
  <si>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</si>
  <si>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</si>
  <si>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</si>
  <si>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</si>
  <si>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</si>
  <si>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</si>
  <si>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</si>
  <si>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</si>
  <si>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</si>
  <si>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</si>
  <si>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</si>
  <si>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</si>
  <si>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</si>
  <si>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</si>
  <si>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</si>
  <si>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</si>
  <si>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</si>
  <si>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</si>
  <si>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</si>
  <si>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</si>
  <si>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</si>
  <si>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</si>
  <si>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</si>
  <si>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</si>
  <si>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</si>
  <si>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</si>
  <si>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</si>
  <si>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</si>
  <si>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</si>
  <si>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</si>
  <si>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</si>
  <si>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</si>
  <si>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</si>
  <si>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</si>
  <si>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</si>
  <si>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</si>
  <si>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</si>
  <si>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</si>
  <si>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</si>
  <si>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</si>
  <si>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</si>
  <si>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</si>
  <si>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</si>
  <si>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</si>
  <si>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</si>
  <si>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</si>
  <si>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</si>
  <si>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</si>
  <si>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</si>
  <si>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</si>
  <si>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</si>
  <si>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</si>
  <si>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</si>
  <si>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</si>
  <si>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</si>
  <si>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</si>
  <si>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</si>
  <si>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</si>
  <si>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</si>
  <si>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</si>
  <si>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</si>
  <si>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</si>
  <si>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</si>
  <si>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</si>
  <si>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</si>
  <si>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</si>
  <si>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</si>
  <si>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</si>
  <si>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</si>
  <si>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</si>
  <si>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</si>
  <si>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</si>
  <si>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</si>
  <si>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</si>
  <si>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</si>
  <si>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</si>
  <si>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</si>
  <si>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</si>
  <si>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</si>
  <si>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</si>
  <si>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</si>
  <si>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</si>
  <si>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</si>
  <si>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</si>
  <si>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</si>
  <si>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</si>
  <si>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</si>
  <si>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</si>
  <si>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</si>
  <si>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</si>
  <si>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</si>
  <si>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</si>
  <si>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</si>
  <si>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</si>
  <si>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</si>
  <si>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</si>
  <si>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</si>
  <si>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</si>
  <si>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</si>
  <si>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</si>
  <si>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</si>
  <si>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</si>
  <si>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</si>
  <si>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</si>
  <si>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</si>
  <si>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</si>
  <si>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</si>
  <si>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</si>
  <si>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</si>
  <si>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</si>
  <si>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</si>
  <si>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</si>
  <si>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</si>
  <si>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</si>
  <si>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</si>
  <si>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</si>
  <si>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</si>
  <si>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</si>
  <si>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</si>
  <si>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</si>
  <si>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</si>
  <si>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</si>
  <si>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</si>
  <si>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</si>
  <si>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</si>
  <si>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</si>
  <si>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</si>
  <si>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</si>
  <si>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</si>
  <si>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</si>
  <si>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</si>
  <si>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</si>
  <si>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</si>
  <si>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</si>
  <si>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</si>
  <si>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</si>
  <si>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</si>
  <si>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</si>
  <si>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</si>
  <si>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</si>
  <si>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</si>
  <si>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</si>
  <si>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</si>
  <si>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</si>
  <si>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</si>
  <si>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</si>
  <si>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</si>
  <si>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</si>
  <si>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</si>
  <si>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</si>
  <si>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</si>
  <si>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</si>
  <si>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</si>
  <si>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</si>
  <si>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</si>
  <si>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</si>
  <si>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</si>
  <si>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</si>
  <si>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</si>
  <si>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</si>
  <si>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</si>
  <si>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</si>
  <si>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</si>
  <si>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</si>
  <si>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</si>
  <si>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</si>
  <si>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</si>
  <si>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</si>
  <si>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</si>
  <si>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</si>
  <si>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</si>
  <si>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</si>
  <si>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</si>
  <si>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</si>
  <si>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</si>
  <si>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</si>
  <si>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</si>
  <si>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</si>
  <si>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</si>
  <si>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</si>
  <si>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</si>
  <si>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</si>
  <si>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</si>
  <si>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</si>
  <si>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</si>
  <si>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</si>
  <si>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</si>
  <si>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</si>
  <si>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</si>
  <si>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</si>
  <si>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</si>
  <si>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</si>
  <si>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</si>
  <si>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</si>
  <si>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</si>
  <si>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</si>
  <si>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</si>
  <si>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</si>
  <si>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</si>
  <si>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</si>
  <si>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</si>
  <si>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</si>
  <si>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</si>
  <si>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</si>
  <si>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</si>
  <si>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</si>
  <si>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</si>
  <si>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</si>
  <si>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</si>
  <si>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</si>
  <si>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</si>
  <si>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</si>
  <si>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</si>
  <si>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</si>
  <si>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</si>
  <si>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</si>
  <si>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</si>
  <si>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</si>
  <si>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</si>
  <si>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</si>
  <si>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</si>
  <si>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</si>
  <si>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</si>
  <si>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</si>
  <si>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</si>
  <si>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</si>
  <si>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</si>
  <si>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</si>
  <si>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</si>
  <si>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</si>
  <si>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</si>
  <si>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</si>
  <si>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</si>
  <si>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</si>
  <si>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</si>
  <si>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</si>
  <si>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</si>
  <si>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</si>
  <si>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</si>
  <si>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</si>
  <si>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</si>
  <si>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</si>
  <si>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</si>
  <si>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</si>
  <si>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</si>
  <si>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</si>
  <si>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</si>
  <si>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</si>
  <si>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</si>
  <si>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</si>
  <si>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</si>
  <si>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</si>
  <si>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</si>
  <si>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</si>
  <si>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</si>
  <si>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</si>
  <si>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</si>
  <si>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</si>
  <si>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</si>
  <si>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</si>
  <si>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</si>
  <si>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</si>
  <si>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</si>
  <si>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</si>
  <si>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</si>
  <si>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</si>
  <si>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</si>
  <si>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</si>
  <si>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</si>
  <si>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</si>
  <si>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</si>
  <si>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</si>
  <si>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</si>
  <si>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</si>
  <si>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</si>
  <si>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</si>
  <si>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</si>
  <si>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</si>
  <si>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</si>
  <si>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</si>
  <si>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</si>
  <si>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</si>
  <si>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</si>
  <si>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</si>
  <si>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</si>
  <si>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</si>
  <si>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</si>
  <si>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</si>
  <si>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</si>
  <si>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</si>
  <si>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</si>
  <si>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</si>
  <si>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</si>
  <si>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</si>
  <si>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</si>
  <si>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</si>
  <si>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</si>
  <si>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</si>
  <si>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</si>
  <si>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</si>
  <si>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</si>
  <si>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</si>
  <si>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</si>
  <si>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</si>
  <si>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</si>
  <si>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</si>
  <si>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</si>
  <si>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</si>
  <si>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</si>
  <si>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</si>
  <si>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</si>
  <si>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</si>
  <si>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</si>
  <si>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</si>
  <si>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</si>
  <si>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</si>
  <si>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</si>
  <si>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</si>
  <si>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</si>
  <si>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</si>
  <si>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</si>
  <si>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</si>
  <si>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</si>
  <si>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</si>
  <si>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</si>
  <si>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</si>
  <si>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</si>
  <si>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</si>
  <si>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</si>
  <si>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</si>
  <si>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</si>
  <si>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</si>
  <si>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</si>
  <si>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</si>
  <si>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</si>
  <si>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</si>
  <si>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</si>
  <si>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</si>
  <si>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</si>
  <si>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</si>
  <si>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</si>
  <si>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</si>
  <si>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</si>
  <si>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</si>
  <si>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</si>
  <si>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</si>
  <si>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</si>
  <si>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</si>
  <si>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</si>
  <si>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</si>
  <si>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</si>
  <si>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</si>
  <si>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</si>
  <si>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</si>
  <si>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</si>
  <si>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</si>
  <si>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</si>
  <si>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</si>
  <si>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</si>
  <si>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</si>
  <si>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</si>
  <si>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</si>
  <si>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</si>
  <si>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</si>
  <si>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</si>
  <si>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</si>
  <si>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</si>
  <si>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</si>
  <si>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</si>
  <si>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</si>
  <si>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</si>
  <si>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</si>
  <si>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</si>
  <si>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</si>
  <si>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</si>
  <si>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</si>
  <si>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</si>
  <si>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</si>
  <si>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</si>
  <si>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</si>
  <si>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</si>
  <si>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</si>
  <si>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</si>
  <si>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</si>
  <si>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</si>
  <si>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</si>
  <si>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</si>
  <si>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</si>
  <si>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</si>
  <si>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</si>
  <si>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</si>
  <si>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</si>
  <si>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</si>
  <si>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</si>
  <si>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</si>
  <si>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</si>
  <si>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</si>
  <si>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</si>
  <si>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</si>
  <si>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</si>
  <si>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</si>
  <si>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</si>
  <si>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</si>
  <si>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</si>
  <si>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</si>
  <si>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</si>
  <si>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</si>
  <si>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</si>
  <si>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</si>
  <si>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</si>
  <si>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</si>
  <si>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</si>
  <si>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</si>
  <si>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</si>
  <si>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</si>
  <si>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</si>
  <si>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</si>
  <si>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</si>
  <si>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</si>
  <si>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</si>
  <si>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</si>
  <si>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</si>
  <si>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</si>
  <si>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</si>
  <si>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</si>
  <si>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</si>
  <si>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</si>
  <si>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</si>
  <si>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</si>
  <si>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</si>
  <si>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</si>
  <si>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</si>
  <si>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</si>
  <si>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</si>
  <si>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</si>
  <si>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</si>
  <si>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</si>
  <si>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</si>
  <si>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</si>
  <si>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</si>
  <si>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</si>
  <si>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</si>
  <si>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</si>
  <si>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</si>
  <si>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</si>
  <si>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</si>
  <si>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</si>
  <si>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</si>
  <si>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</si>
  <si>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</si>
  <si>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</si>
  <si>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</si>
  <si>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</si>
  <si>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</si>
  <si>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</si>
  <si>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</si>
  <si>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</si>
  <si>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</si>
  <si>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</si>
  <si>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</si>
  <si>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</si>
  <si>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</si>
  <si>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</si>
  <si>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</si>
  <si>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</si>
  <si>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</si>
  <si>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</si>
  <si>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</si>
  <si>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</si>
  <si>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</si>
  <si>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</si>
  <si>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</si>
  <si>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</si>
  <si>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</si>
  <si>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</si>
  <si>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</si>
  <si>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</si>
  <si>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</si>
  <si>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</si>
  <si>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</si>
  <si>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</si>
  <si>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</si>
  <si>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</si>
  <si>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</si>
  <si>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</si>
  <si>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</si>
  <si>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</si>
  <si>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</si>
  <si>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</si>
  <si>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</si>
  <si>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</si>
  <si>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</si>
  <si>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</si>
  <si>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</si>
  <si>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</si>
  <si>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</si>
  <si>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</si>
  <si>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</si>
  <si>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</si>
  <si>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</si>
  <si>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</si>
  <si>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</si>
  <si>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</si>
  <si>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</si>
  <si>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</si>
  <si>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</si>
  <si>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</si>
  <si>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</si>
  <si>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</si>
  <si>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</si>
  <si>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</si>
  <si>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</si>
  <si>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</si>
  <si>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</si>
  <si>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</si>
  <si>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</si>
  <si>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</si>
  <si>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</si>
  <si>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</si>
  <si>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</si>
  <si>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</si>
  <si>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</si>
  <si>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</si>
  <si>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</si>
  <si>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</si>
  <si>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</si>
  <si>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</si>
  <si>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</si>
  <si>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</si>
  <si>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</si>
  <si>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</si>
  <si>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</si>
  <si>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</si>
  <si>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</si>
  <si>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</si>
  <si>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</si>
  <si>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</si>
  <si>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</si>
  <si>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</si>
  <si>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</si>
  <si>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</si>
  <si>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</si>
  <si>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</si>
  <si>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</si>
  <si>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</si>
  <si>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</si>
  <si>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</si>
  <si>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</si>
  <si>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</si>
  <si>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</si>
  <si>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</si>
  <si>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</si>
  <si>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</si>
  <si>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</si>
  <si>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</si>
  <si>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</si>
  <si>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</si>
  <si>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</si>
  <si>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</si>
  <si>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</si>
  <si>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</si>
  <si>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</si>
  <si>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</si>
  <si>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</si>
  <si>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</si>
  <si>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</si>
  <si>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</si>
  <si>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</si>
  <si>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</si>
  <si>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</si>
  <si>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</si>
  <si>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</si>
  <si>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</si>
  <si>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</si>
  <si>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</si>
  <si>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</si>
  <si>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</si>
  <si>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</si>
  <si>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</si>
  <si>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</si>
  <si>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</si>
  <si>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</si>
  <si>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</si>
  <si>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</si>
  <si>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</si>
  <si>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</si>
  <si>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</si>
  <si>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</si>
  <si>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</si>
  <si>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</si>
  <si>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</si>
  <si>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</si>
  <si>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</si>
  <si>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</si>
  <si>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</si>
  <si>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</si>
  <si>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</si>
  <si>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</si>
  <si>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</si>
  <si>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</si>
  <si>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</si>
  <si>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</si>
  <si>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</si>
  <si>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</si>
  <si>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</si>
  <si>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</si>
  <si>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</si>
  <si>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</si>
  <si>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</si>
  <si>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</si>
  <si>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</si>
  <si>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</si>
  <si>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</si>
  <si>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</si>
  <si>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</si>
  <si>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</si>
  <si>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</si>
  <si>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</si>
  <si>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</si>
  <si>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</si>
  <si>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</si>
  <si>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</si>
  <si>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</si>
  <si>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</si>
  <si>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</si>
  <si>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</si>
  <si>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</si>
  <si>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</si>
  <si>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</si>
  <si>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</si>
  <si>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</si>
  <si>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</si>
  <si>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</si>
  <si>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</si>
  <si>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</si>
  <si>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</si>
  <si>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</si>
  <si>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</si>
  <si>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</si>
  <si>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</si>
  <si>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</si>
  <si>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</si>
  <si>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</si>
  <si>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</si>
  <si>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</si>
  <si>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</si>
  <si>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</si>
  <si>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</si>
  <si>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</si>
  <si>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</si>
  <si>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</si>
  <si>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</si>
  <si>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</si>
  <si>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</si>
  <si>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</si>
  <si>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</si>
  <si>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</si>
  <si>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</si>
  <si>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</si>
  <si>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</si>
  <si>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</si>
  <si>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</si>
  <si>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</si>
  <si>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</si>
  <si>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</si>
  <si>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</si>
  <si>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</si>
  <si>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</si>
  <si>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</si>
  <si>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</si>
  <si>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</si>
  <si>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</si>
  <si>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</si>
  <si>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</si>
  <si>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</si>
  <si>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</si>
  <si>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</si>
  <si>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</si>
  <si>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</si>
  <si>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</si>
  <si>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</si>
  <si>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</si>
  <si>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</si>
  <si>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</si>
  <si>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</si>
  <si>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</si>
  <si>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</si>
  <si>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</si>
  <si>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</si>
  <si>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</si>
  <si>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</si>
  <si>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</si>
  <si>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</si>
  <si>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</si>
  <si>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</si>
  <si>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</si>
  <si>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</si>
  <si>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</si>
  <si>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</si>
  <si>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</si>
  <si>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</si>
  <si>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</si>
  <si>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</si>
  <si>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</si>
  <si>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</si>
  <si>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</si>
  <si>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</si>
  <si>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</si>
  <si>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</si>
  <si>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</si>
  <si>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</si>
  <si>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</si>
  <si>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</si>
  <si>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</si>
  <si>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</si>
  <si>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</si>
  <si>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</si>
  <si>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</si>
  <si>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</si>
  <si>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</si>
  <si>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</si>
  <si>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</si>
  <si>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</si>
  <si>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</si>
  <si>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</si>
  <si>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</si>
  <si>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</si>
  <si>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</si>
  <si>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</si>
  <si>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</si>
  <si>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</si>
  <si>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</si>
  <si>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</si>
  <si>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</si>
  <si>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</si>
  <si>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</si>
  <si>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</si>
  <si>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</si>
  <si>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</si>
  <si>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</si>
  <si>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</si>
  <si>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</si>
  <si>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</si>
  <si>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</si>
  <si>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</si>
  <si>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</si>
  <si>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</si>
  <si>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</si>
  <si>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</si>
  <si>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</si>
  <si>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</si>
  <si>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</si>
  <si>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</si>
  <si>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</si>
  <si>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</si>
  <si>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</si>
  <si>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</si>
  <si>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</si>
  <si>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</si>
  <si>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</si>
  <si>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</si>
  <si>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</si>
  <si>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</si>
  <si>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</si>
  <si>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</si>
  <si>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</si>
  <si>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</si>
  <si>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</si>
  <si>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</si>
  <si>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</si>
  <si>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</si>
  <si>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</si>
  <si>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</si>
  <si>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</si>
  <si>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</si>
  <si>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</si>
  <si>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</si>
  <si>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</si>
  <si>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</si>
  <si>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</si>
  <si>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</si>
  <si>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</si>
  <si>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</si>
  <si>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</si>
  <si>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</si>
  <si>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</si>
  <si>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</si>
  <si>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</si>
  <si>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</si>
  <si>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</si>
  <si>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</si>
  <si>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</si>
  <si>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</si>
  <si>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</si>
  <si>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</si>
  <si>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</si>
  <si>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</si>
  <si>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</si>
  <si>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</si>
  <si>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</si>
  <si>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</si>
  <si>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</si>
  <si>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</si>
  <si>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</si>
  <si>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</si>
  <si>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</si>
  <si>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</si>
  <si>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</si>
  <si>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</si>
  <si>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</si>
  <si>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</si>
  <si>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</si>
  <si>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</si>
  <si>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</si>
  <si>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</si>
  <si>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</si>
  <si>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</si>
  <si>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</si>
  <si>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</si>
  <si>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</si>
  <si>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</si>
  <si>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</si>
  <si>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</si>
  <si>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</si>
  <si>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</si>
  <si>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</si>
  <si>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</si>
  <si>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</si>
  <si>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</si>
  <si>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</si>
  <si>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</si>
  <si>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</si>
  <si>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</si>
  <si>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</si>
  <si>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</si>
  <si>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</si>
  <si>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</si>
  <si>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</si>
  <si>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</si>
  <si>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</si>
  <si>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</si>
  <si>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</si>
  <si>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</si>
  <si>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</si>
  <si>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</si>
  <si>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</si>
  <si>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</si>
  <si>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</si>
  <si>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</si>
  <si>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</si>
  <si>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</si>
  <si>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</si>
  <si>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</si>
  <si>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</si>
  <si>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</si>
  <si>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</si>
  <si>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</si>
  <si>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</si>
  <si>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</si>
  <si>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</si>
  <si>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</si>
  <si>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</si>
  <si>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</si>
  <si>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</si>
  <si>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</si>
  <si>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</si>
  <si>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</si>
  <si>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</si>
  <si>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</si>
  <si>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</si>
  <si>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</si>
  <si>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</si>
  <si>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</si>
  <si>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</si>
  <si>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</si>
  <si>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</si>
  <si>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</si>
  <si>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</si>
  <si>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</si>
  <si>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</si>
  <si>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</si>
  <si>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</si>
  <si>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</si>
  <si>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</si>
  <si>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</si>
  <si>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</si>
  <si>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</si>
  <si>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</si>
  <si>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</si>
  <si>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</si>
  <si>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</si>
  <si>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</si>
  <si>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</si>
  <si>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</si>
  <si>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</si>
  <si>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</si>
  <si>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</si>
  <si>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</si>
  <si>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</si>
  <si>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</si>
  <si>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</si>
  <si>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</si>
  <si>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</si>
  <si>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</si>
  <si>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</si>
  <si>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</si>
  <si>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</si>
  <si>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</si>
  <si>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</si>
  <si>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</si>
  <si>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</si>
  <si>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</si>
  <si>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</si>
  <si>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</si>
  <si>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</si>
  <si>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</si>
  <si>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</si>
  <si>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</si>
  <si>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</si>
  <si>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</si>
  <si>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</si>
  <si>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</si>
  <si>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</si>
  <si>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</si>
  <si>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</si>
  <si>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</si>
  <si>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</si>
  <si>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</si>
  <si>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</si>
  <si>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</si>
  <si>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</si>
  <si>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</si>
  <si>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</si>
  <si>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</si>
  <si>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</si>
  <si>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</si>
  <si>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</si>
  <si>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</si>
  <si>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</si>
  <si>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</si>
  <si>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</si>
  <si>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</si>
  <si>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</si>
  <si>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</si>
  <si>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</si>
  <si>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</si>
  <si>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</si>
  <si>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</si>
  <si>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</si>
  <si>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</si>
  <si>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</si>
  <si>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</si>
  <si>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</si>
  <si>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</si>
  <si>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</si>
  <si>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</si>
  <si>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</si>
  <si>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</si>
  <si>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</si>
  <si>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</si>
  <si>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</si>
  <si>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</si>
  <si>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</si>
  <si>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</si>
  <si>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</si>
  <si>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</si>
  <si>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</si>
  <si>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</si>
  <si>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</si>
  <si>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</si>
  <si>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</si>
  <si>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</si>
  <si>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</si>
  <si>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</si>
  <si>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</si>
  <si>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</si>
  <si>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</si>
  <si>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</si>
  <si>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</si>
  <si>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</si>
  <si>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</si>
  <si>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</si>
  <si>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</si>
  <si>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</si>
  <si>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</si>
  <si>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</si>
  <si>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</si>
  <si>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</si>
  <si>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</si>
  <si>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</si>
  <si>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</si>
  <si>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</si>
  <si>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</si>
  <si>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</si>
  <si>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</si>
  <si>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</si>
  <si>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</si>
  <si>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</si>
  <si>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</si>
  <si>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</si>
  <si>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</si>
  <si>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</si>
  <si>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</si>
  <si>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</si>
  <si>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</si>
  <si>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</si>
  <si>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</si>
  <si>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</si>
  <si>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</si>
  <si>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</si>
  <si>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</si>
  <si>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</si>
  <si>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</si>
  <si>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</si>
  <si>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</si>
  <si>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</si>
  <si>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</si>
  <si>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</si>
  <si>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</si>
  <si>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</si>
  <si>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</si>
  <si>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</si>
  <si>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</si>
  <si>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</si>
  <si>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</si>
  <si>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</si>
  <si>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</si>
  <si>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</si>
  <si>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</si>
  <si>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</si>
  <si>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</si>
  <si>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</si>
  <si>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</si>
  <si>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</si>
  <si>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</si>
  <si>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</si>
  <si>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</si>
  <si>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</si>
  <si>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</si>
  <si>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</si>
  <si>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</si>
  <si>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</si>
  <si>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</si>
  <si>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</si>
  <si>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</si>
  <si>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</si>
  <si>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</si>
  <si>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</si>
  <si>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</si>
  <si>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</si>
  <si>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</si>
  <si>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</si>
  <si>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</si>
  <si>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</si>
  <si>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</si>
  <si>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</si>
  <si>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</si>
  <si>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</si>
  <si>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</si>
  <si>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</si>
  <si>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</si>
  <si>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</si>
  <si>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</si>
  <si>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</si>
  <si>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</si>
  <si>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</si>
  <si>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</si>
  <si>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</si>
  <si>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</si>
  <si>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</si>
  <si>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</si>
  <si>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</si>
  <si>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</si>
  <si>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</si>
  <si>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</si>
  <si>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</si>
  <si>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</si>
  <si>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</si>
  <si>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</si>
  <si>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</si>
  <si>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</si>
  <si>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</si>
  <si>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</si>
  <si>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</si>
  <si>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</si>
  <si>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</si>
  <si>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</si>
  <si>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</si>
  <si>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</si>
  <si>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</si>
  <si>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</si>
  <si>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</si>
  <si>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</si>
  <si>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</si>
  <si>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</si>
  <si>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</si>
  <si>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</si>
  <si>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</si>
  <si>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</si>
  <si>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</si>
  <si>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</si>
  <si>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</si>
  <si>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</si>
  <si>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</si>
  <si>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</si>
  <si>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</si>
  <si>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</si>
  <si>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</si>
  <si>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</si>
  <si>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</si>
  <si>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</si>
  <si>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</si>
  <si>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</si>
  <si>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</si>
  <si>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</si>
  <si>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</si>
  <si>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</si>
  <si>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</si>
  <si>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</si>
  <si>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</si>
  <si>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</si>
  <si>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</si>
  <si>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</si>
  <si>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</si>
  <si>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</si>
  <si>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</si>
  <si>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</si>
  <si>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</si>
  <si>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</si>
  <si>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</si>
  <si>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</si>
  <si>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</si>
  <si>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</si>
  <si>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</si>
  <si>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</si>
  <si>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</si>
  <si>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</si>
  <si>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</si>
  <si>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</si>
  <si>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</si>
  <si>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</si>
  <si>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</si>
  <si>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</si>
  <si>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</si>
  <si>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</si>
  <si>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</si>
  <si>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</si>
  <si>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</si>
  <si>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</si>
  <si>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</si>
  <si>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</si>
  <si>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</si>
  <si>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</si>
  <si>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</si>
  <si>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</si>
  <si>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</si>
  <si>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</si>
  <si>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</si>
  <si>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</si>
  <si>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</si>
  <si>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</si>
  <si>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</si>
  <si>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</si>
  <si>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</si>
  <si>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</si>
  <si>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</si>
  <si>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</si>
  <si>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</si>
  <si>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</si>
  <si>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</si>
  <si>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</si>
  <si>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</si>
  <si>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</si>
  <si>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</si>
  <si>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</si>
  <si>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</si>
  <si>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</si>
  <si>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</si>
  <si>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</si>
  <si>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</si>
  <si>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</si>
  <si>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</si>
  <si>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</si>
  <si>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</si>
  <si>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</si>
  <si>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</si>
  <si>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</si>
  <si>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</si>
  <si>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</si>
  <si>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</si>
  <si>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</si>
  <si>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</si>
  <si>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</si>
  <si>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</si>
  <si>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</si>
  <si>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</si>
  <si>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</si>
  <si>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</si>
  <si>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</si>
  <si>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</si>
  <si>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</si>
  <si>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</si>
  <si>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</si>
  <si>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</si>
  <si>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</si>
  <si>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</si>
  <si>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</si>
  <si>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</si>
  <si>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</si>
  <si>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</si>
  <si>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</si>
  <si>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</si>
  <si>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</si>
  <si>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</si>
  <si>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</si>
  <si>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</si>
  <si>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</si>
  <si>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</si>
  <si>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</si>
  <si>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</si>
  <si>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</si>
  <si>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</si>
  <si>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</si>
  <si>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</si>
  <si>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</si>
  <si>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</si>
  <si>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</si>
  <si>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</si>
  <si>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</si>
  <si>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</si>
  <si>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</si>
  <si>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</si>
  <si>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</si>
  <si>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</si>
  <si>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</si>
  <si>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</si>
  <si>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</si>
  <si>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</si>
  <si>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</si>
  <si>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</si>
  <si>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</si>
  <si>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</si>
  <si>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</si>
  <si>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</si>
  <si>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</si>
  <si>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</si>
  <si>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</si>
  <si>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</si>
  <si>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</si>
  <si>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</si>
  <si>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</si>
  <si>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</si>
  <si>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</si>
  <si>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</si>
  <si>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</si>
  <si>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</si>
  <si>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</si>
  <si>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</si>
  <si>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</si>
  <si>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</si>
  <si>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</si>
  <si>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</si>
  <si>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</si>
  <si>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</si>
  <si>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</si>
  <si>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</si>
  <si>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</si>
  <si>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</si>
  <si>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</si>
  <si>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</si>
  <si>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</si>
  <si>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</si>
  <si>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</si>
  <si>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</si>
  <si>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</si>
  <si>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</si>
  <si>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</si>
  <si>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</si>
  <si>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</si>
  <si>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</si>
  <si>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</si>
  <si>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</si>
  <si>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</si>
  <si>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</si>
  <si>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</si>
  <si>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</si>
  <si>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</si>
  <si>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</si>
  <si>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</si>
  <si>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</si>
  <si>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</si>
  <si>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</si>
  <si>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</si>
  <si>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</si>
  <si>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</si>
  <si>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</si>
  <si>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</si>
  <si>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</si>
  <si>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</si>
  <si>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</si>
  <si>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</si>
  <si>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</si>
  <si>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</si>
  <si>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</si>
  <si>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</si>
  <si>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</si>
  <si>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</si>
  <si>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</si>
  <si>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</si>
  <si>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</si>
  <si>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</si>
  <si>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</si>
  <si>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</si>
  <si>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</si>
  <si>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</si>
  <si>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</si>
  <si>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</si>
  <si>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</si>
  <si>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</si>
  <si>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</si>
  <si>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</si>
  <si>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</si>
  <si>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</si>
  <si>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</si>
  <si>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</si>
  <si>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</si>
  <si>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</si>
  <si>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</si>
  <si>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</si>
  <si>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</si>
  <si>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</si>
  <si>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</si>
  <si>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</si>
  <si>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</si>
  <si>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</si>
  <si>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</si>
  <si>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</si>
  <si>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</si>
  <si>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</si>
  <si>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</si>
  <si>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</si>
  <si>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</si>
  <si>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</si>
  <si>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</si>
  <si>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</si>
  <si>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</si>
  <si>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</si>
  <si>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</si>
  <si>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</si>
  <si>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</si>
  <si>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</si>
  <si>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</si>
  <si>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</si>
  <si>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</si>
  <si>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</si>
  <si>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</si>
  <si>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</si>
  <si>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</si>
  <si>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</si>
  <si>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</si>
  <si>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</si>
  <si>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</si>
  <si>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</si>
  <si>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</si>
  <si>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</si>
  <si>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</si>
  <si>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</si>
  <si>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</si>
  <si>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</si>
  <si>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</si>
  <si>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</si>
  <si>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</si>
  <si>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</si>
  <si>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</si>
  <si>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</si>
  <si>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</si>
  <si>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</si>
  <si>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</si>
  <si>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</si>
  <si>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</si>
  <si>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</si>
  <si>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</si>
  <si>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</si>
  <si>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</si>
  <si>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</si>
  <si>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</si>
  <si>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</si>
  <si>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</si>
  <si>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</si>
  <si>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</si>
  <si>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</si>
  <si>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</si>
  <si>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</si>
  <si>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</si>
  <si>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</si>
  <si>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</si>
  <si>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</si>
  <si>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</si>
  <si>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</si>
  <si>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</si>
  <si>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</si>
  <si>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</si>
  <si>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</si>
  <si>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</si>
  <si>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</si>
  <si>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</si>
  <si>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</si>
  <si>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</si>
  <si>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</si>
  <si>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</si>
  <si>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</si>
  <si>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</si>
  <si>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</si>
  <si>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</si>
  <si>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</si>
  <si>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</si>
  <si>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</si>
  <si>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</si>
  <si>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</si>
  <si>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</si>
  <si>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</si>
  <si>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</si>
  <si>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</si>
  <si>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</si>
  <si>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</si>
  <si>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</si>
  <si>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</si>
  <si>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</si>
  <si>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</si>
  <si>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</si>
  <si>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</si>
  <si>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</si>
  <si>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</si>
  <si>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</si>
  <si>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</si>
  <si>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</si>
  <si>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</si>
  <si>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</si>
  <si>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</si>
  <si>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</si>
  <si>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</si>
  <si>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</si>
  <si>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</si>
  <si>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</si>
  <si>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</si>
  <si>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</si>
  <si>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</si>
  <si>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</si>
  <si>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</si>
  <si>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</si>
  <si>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</si>
  <si>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</si>
  <si>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</si>
  <si>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</si>
  <si>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</si>
  <si>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</si>
  <si>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</si>
  <si>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</si>
  <si>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</si>
  <si>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</si>
  <si>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</si>
  <si>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</si>
  <si>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</si>
  <si>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</si>
  <si>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</si>
  <si>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</si>
  <si>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</si>
  <si>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</si>
  <si>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</si>
  <si>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</si>
  <si>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</si>
  <si>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</si>
  <si>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</si>
  <si>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</si>
  <si>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</si>
  <si>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</si>
  <si>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</si>
  <si>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</si>
  <si>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</si>
  <si>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</si>
  <si>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</si>
  <si>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</si>
  <si>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</si>
  <si>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</si>
  <si>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</si>
  <si>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</si>
  <si>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</si>
  <si>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</si>
  <si>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</si>
  <si>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</si>
  <si>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</si>
  <si>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</si>
  <si>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</si>
  <si>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</si>
  <si>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</si>
  <si>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</si>
  <si>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</si>
  <si>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</si>
  <si>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</si>
  <si>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</si>
  <si>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</si>
  <si>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</si>
  <si>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</si>
  <si>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</si>
  <si>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</si>
  <si>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</si>
  <si>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</si>
  <si>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</si>
  <si>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</si>
  <si>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</si>
  <si>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</si>
  <si>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</si>
  <si>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</si>
  <si>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</si>
  <si>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</si>
  <si>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</si>
  <si>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</si>
  <si>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</si>
  <si>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</si>
  <si>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</si>
  <si>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</si>
  <si>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</si>
  <si>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</si>
  <si>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</si>
  <si>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</si>
  <si>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</si>
  <si>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</si>
  <si>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</si>
  <si>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</si>
  <si>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</si>
  <si>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</si>
  <si>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</si>
  <si>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</si>
  <si>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</si>
  <si>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</si>
  <si>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</si>
  <si>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</si>
  <si>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</si>
  <si>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</si>
  <si>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</si>
  <si>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</si>
  <si>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</si>
  <si>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</si>
  <si>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</si>
  <si>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</si>
  <si>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</si>
  <si>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</si>
  <si>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</si>
  <si>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</si>
  <si>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</si>
  <si>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</si>
  <si>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</si>
  <si>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</si>
  <si>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</si>
  <si>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</si>
  <si>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</si>
  <si>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</si>
  <si>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</si>
  <si>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</si>
  <si>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</si>
  <si>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</si>
  <si>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</si>
  <si>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</si>
  <si>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</si>
  <si>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</si>
  <si>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</si>
  <si>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</si>
  <si>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</si>
  <si>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</si>
  <si>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</si>
  <si>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</si>
  <si>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</si>
  <si>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</si>
  <si>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</si>
  <si>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</si>
  <si>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</si>
  <si>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</si>
  <si>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</si>
  <si>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</si>
  <si>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</si>
  <si>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</si>
  <si>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</si>
  <si>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</si>
  <si>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</si>
  <si>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</si>
  <si>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</si>
  <si>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</si>
  <si>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</si>
  <si>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</si>
  <si>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</si>
  <si>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</si>
  <si>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</si>
  <si>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</si>
  <si>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</si>
  <si>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</si>
  <si>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</si>
  <si>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</si>
  <si>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</si>
  <si>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</si>
  <si>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</si>
  <si>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</si>
  <si>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</si>
  <si>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</si>
  <si>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</si>
  <si>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</si>
  <si>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</si>
  <si>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</si>
  <si>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</si>
  <si>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</si>
  <si>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</si>
  <si>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</si>
  <si>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</si>
  <si>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</si>
  <si>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</si>
  <si>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</si>
  <si>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</si>
  <si>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</si>
  <si>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</si>
  <si>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</si>
  <si>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</si>
  <si>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</si>
  <si>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</si>
  <si>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</si>
  <si>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</si>
  <si>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</si>
  <si>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</si>
  <si>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</si>
  <si>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</si>
  <si>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</si>
  <si>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</si>
  <si>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</si>
  <si>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</si>
  <si>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</si>
  <si>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</si>
  <si>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</si>
  <si>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</si>
  <si>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</si>
  <si>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</si>
  <si>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</si>
  <si>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</si>
  <si>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</si>
  <si>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</si>
  <si>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</si>
  <si>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</si>
  <si>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</si>
  <si>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</si>
  <si>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</si>
  <si>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</si>
  <si>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</si>
  <si>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</si>
  <si>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</si>
  <si>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</si>
  <si>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</si>
  <si>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</si>
  <si>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</si>
  <si>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</si>
  <si>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</si>
  <si>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</si>
  <si>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</si>
  <si>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</si>
  <si>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</si>
  <si>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</si>
  <si>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</si>
  <si>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</si>
  <si>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</si>
  <si>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</si>
  <si>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</si>
  <si>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</si>
  <si>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</si>
  <si>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</si>
  <si>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</si>
  <si>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</si>
  <si>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</si>
  <si>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</si>
  <si>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</si>
  <si>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</si>
  <si>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</si>
  <si>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</si>
  <si>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</si>
  <si>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</si>
  <si>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</si>
  <si>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</si>
  <si>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</si>
  <si>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</si>
  <si>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</si>
  <si>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</si>
  <si>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</si>
  <si>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</si>
  <si>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</si>
  <si>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</si>
  <si>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</si>
  <si>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</si>
  <si>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</si>
  <si>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</si>
  <si>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</si>
  <si>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</si>
  <si>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</si>
  <si>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</si>
  <si>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</si>
  <si>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</si>
  <si>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</si>
  <si>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</si>
  <si>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</si>
  <si>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</si>
  <si>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</si>
  <si>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</si>
  <si>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</si>
  <si>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</si>
  <si>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</si>
  <si>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</si>
  <si>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</si>
  <si>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</si>
  <si>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</si>
  <si>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</si>
  <si>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</si>
  <si>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</si>
  <si>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</si>
  <si>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</si>
  <si>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</si>
  <si>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</si>
  <si>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</si>
  <si>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</si>
  <si>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</si>
  <si>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</si>
  <si>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</si>
  <si>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</si>
  <si>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</si>
  <si>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</si>
  <si>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</si>
  <si>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</si>
  <si>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</si>
  <si>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</si>
  <si>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</si>
  <si>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</si>
  <si>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</si>
  <si>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</si>
  <si>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</si>
  <si>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</si>
  <si>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</si>
  <si>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</si>
  <si>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</si>
  <si>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</si>
  <si>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</si>
  <si>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</si>
  <si>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</si>
  <si>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</si>
  <si>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</si>
  <si>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</si>
  <si>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</si>
  <si>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</si>
  <si>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</si>
  <si>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</si>
  <si>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</si>
  <si>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</si>
  <si>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</si>
  <si>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</si>
  <si>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</si>
  <si>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</si>
  <si>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</si>
  <si>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</si>
  <si>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</si>
  <si>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</si>
  <si>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</si>
  <si>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</si>
  <si>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</si>
  <si>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</si>
  <si>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</si>
  <si>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</si>
  <si>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</si>
  <si>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</si>
  <si>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</si>
  <si>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</si>
  <si>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</si>
  <si>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</si>
  <si>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</si>
  <si>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</si>
  <si>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</si>
  <si>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</si>
  <si>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</si>
  <si>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</si>
  <si>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</si>
  <si>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</si>
  <si>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</si>
  <si>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</si>
  <si>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</si>
  <si>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</si>
  <si>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</si>
  <si>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</si>
  <si>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</si>
  <si>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</si>
  <si>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</si>
  <si>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</si>
  <si>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</si>
  <si>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</si>
  <si>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</si>
  <si>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</si>
  <si>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</si>
  <si>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</si>
  <si>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</si>
  <si>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</si>
  <si>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</si>
  <si>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</si>
  <si>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</si>
  <si>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</si>
  <si>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</si>
  <si>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</si>
  <si>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</si>
  <si>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</si>
  <si>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</si>
  <si>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</si>
  <si>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</si>
  <si>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</si>
  <si>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</si>
  <si>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</si>
  <si>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</si>
  <si>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</si>
  <si>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</si>
  <si>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</si>
  <si>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</si>
  <si>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</si>
  <si>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</si>
  <si>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</si>
  <si>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</si>
  <si>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</si>
  <si>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</si>
  <si>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</si>
  <si>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</si>
  <si>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</si>
  <si>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</si>
  <si>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</si>
  <si>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</si>
  <si>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</si>
  <si>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</si>
  <si>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</si>
  <si>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</si>
  <si>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</si>
  <si>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</si>
  <si>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</si>
  <si>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</si>
  <si>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</si>
  <si>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</si>
  <si>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</si>
  <si>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</si>
  <si>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</si>
  <si>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</si>
  <si>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</si>
  <si>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</si>
  <si>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</si>
  <si>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</si>
  <si>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</si>
  <si>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</si>
  <si>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</si>
  <si>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</si>
  <si>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</si>
  <si>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</si>
  <si>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</si>
  <si>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</si>
  <si>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</si>
  <si>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</si>
  <si>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</si>
  <si>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</si>
  <si>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</si>
  <si>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</si>
  <si>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</si>
  <si>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</si>
  <si>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</si>
  <si>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</si>
  <si>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</si>
  <si>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</si>
  <si>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</si>
  <si>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</si>
  <si>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</si>
  <si>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</si>
  <si>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</si>
  <si>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</si>
  <si>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</si>
  <si>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</si>
  <si>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</si>
  <si>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</si>
  <si>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</si>
  <si>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</si>
  <si>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</si>
  <si>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</si>
  <si>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</si>
  <si>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</si>
  <si>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</si>
  <si>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</si>
  <si>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</si>
  <si>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</si>
  <si>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</si>
  <si>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</si>
  <si>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</si>
  <si>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</si>
  <si>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</si>
  <si>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</si>
  <si>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</si>
  <si>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</si>
  <si>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</si>
  <si>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</si>
  <si>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</si>
  <si>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</si>
  <si>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</si>
  <si>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</si>
  <si>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</si>
  <si>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</si>
  <si>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</si>
  <si>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</si>
  <si>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</si>
  <si>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</si>
  <si>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</si>
  <si>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</si>
  <si>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</si>
  <si>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</si>
  <si>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</si>
  <si>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</si>
  <si>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</si>
  <si>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</si>
  <si>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</si>
  <si>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</si>
  <si>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</si>
  <si>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</si>
  <si>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</si>
  <si>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</si>
  <si>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</si>
  <si>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</si>
  <si>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</si>
  <si>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</si>
  <si>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</si>
  <si>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</si>
  <si>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</si>
  <si>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</si>
  <si>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</si>
  <si>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</si>
  <si>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</si>
  <si>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</si>
  <si>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</si>
  <si>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</si>
  <si>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</si>
  <si>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</si>
  <si>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</si>
  <si>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</si>
  <si>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</si>
  <si>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</si>
  <si>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</si>
  <si>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</si>
  <si>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</si>
  <si>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</si>
  <si>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</si>
  <si>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</si>
  <si>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</si>
  <si>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</si>
  <si>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</si>
  <si>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</si>
  <si>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</si>
  <si>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</si>
  <si>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</si>
  <si>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</si>
  <si>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</si>
  <si>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</si>
  <si>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</si>
  <si>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</si>
  <si>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</si>
  <si>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</si>
  <si>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</si>
  <si>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</si>
  <si>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</si>
  <si>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</si>
  <si>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</si>
  <si>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</si>
  <si>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</si>
  <si>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</si>
  <si>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</si>
  <si>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</si>
  <si>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</si>
  <si>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</si>
  <si>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</si>
  <si>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</si>
  <si>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</si>
  <si>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</si>
  <si>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</si>
  <si>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</si>
  <si>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</si>
  <si>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</si>
  <si>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</si>
  <si>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</si>
  <si>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</si>
  <si>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</si>
  <si>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</si>
  <si>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</si>
  <si>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</si>
  <si>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</si>
  <si>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</si>
  <si>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</si>
  <si>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</si>
  <si>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</si>
  <si>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</si>
  <si>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</si>
  <si>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</si>
  <si>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</si>
  <si>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</si>
  <si>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</si>
  <si>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</si>
  <si>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</si>
  <si>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</si>
  <si>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</si>
  <si>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</si>
  <si>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</si>
  <si>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</si>
  <si>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</si>
  <si>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</si>
  <si>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</si>
  <si>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</si>
  <si>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</si>
  <si>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</si>
  <si>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</si>
  <si>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</si>
  <si>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</si>
  <si>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</si>
  <si>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</si>
  <si>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</si>
  <si>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</si>
  <si>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</si>
  <si>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</si>
  <si>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</si>
  <si>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</si>
  <si>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</si>
  <si>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</si>
  <si>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</si>
  <si>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</si>
  <si>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</si>
  <si>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</si>
  <si>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</si>
  <si>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</si>
  <si>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</si>
  <si>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</si>
  <si>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</si>
  <si>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</si>
  <si>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</si>
  <si>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</si>
  <si>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</si>
  <si>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</si>
  <si>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</si>
  <si>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</si>
  <si>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</si>
  <si>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</si>
  <si>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</si>
  <si>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</si>
  <si>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</si>
  <si>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</si>
  <si>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</si>
  <si>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</si>
  <si>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</si>
  <si>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</si>
  <si>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</si>
  <si>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</si>
  <si>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</si>
  <si>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</si>
  <si>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</si>
  <si>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</si>
  <si>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</si>
  <si>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</si>
  <si>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</si>
  <si>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</si>
  <si>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</si>
  <si>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</si>
  <si>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</si>
  <si>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</si>
  <si>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</si>
  <si>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</si>
  <si>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</si>
  <si>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</si>
  <si>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</si>
  <si>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</si>
  <si>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</si>
  <si>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</si>
  <si>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</si>
  <si>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</si>
  <si>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</si>
  <si>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</si>
  <si>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</si>
  <si>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</si>
  <si>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</si>
  <si>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</si>
  <si>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</si>
  <si>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</si>
  <si>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</si>
  <si>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</si>
  <si>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</si>
  <si>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</si>
  <si>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</si>
  <si>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</si>
  <si>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</si>
  <si>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</si>
  <si>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</si>
  <si>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</si>
  <si>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</si>
  <si>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</si>
  <si>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</si>
  <si>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</si>
  <si>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</si>
  <si>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</si>
  <si>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</si>
  <si>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</si>
  <si>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</si>
  <si>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</si>
  <si>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</si>
  <si>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</si>
  <si>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</si>
  <si>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</si>
  <si>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</si>
  <si>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</si>
  <si>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</si>
  <si>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</si>
  <si>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</si>
  <si>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</si>
  <si>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</si>
  <si>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</si>
  <si>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</si>
  <si>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</si>
  <si>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</si>
  <si>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</si>
  <si>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</si>
  <si>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</si>
  <si>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</si>
  <si>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</si>
  <si>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</si>
  <si>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</si>
  <si>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</si>
  <si>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</si>
  <si>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</si>
  <si>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</si>
  <si>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</si>
  <si>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</si>
  <si>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</si>
  <si>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</si>
  <si>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</si>
  <si>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</si>
  <si>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</si>
  <si>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</si>
  <si>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</si>
  <si>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</si>
  <si>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</si>
  <si>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</si>
  <si>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</si>
  <si>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</si>
  <si>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</si>
  <si>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</si>
  <si>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</si>
  <si>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</si>
  <si>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</si>
  <si>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</si>
  <si>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</si>
  <si>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</si>
  <si>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</si>
  <si>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</si>
  <si>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</si>
  <si>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</si>
  <si>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</si>
  <si>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</si>
  <si>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</si>
  <si>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</si>
  <si>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</si>
  <si>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</si>
  <si>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</si>
  <si>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</si>
  <si>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</si>
  <si>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</si>
  <si>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</si>
  <si>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</si>
  <si>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</si>
  <si>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</si>
  <si>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</si>
  <si>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</si>
  <si>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</si>
  <si>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</si>
  <si>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</si>
  <si>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</si>
  <si>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</si>
  <si>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</si>
  <si>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</si>
  <si>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</si>
  <si>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</si>
  <si>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</si>
  <si>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</si>
  <si>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</si>
  <si>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</si>
  <si>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</si>
  <si>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</si>
  <si>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</si>
  <si>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</si>
  <si>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</si>
  <si>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</si>
  <si>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</si>
  <si>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</si>
  <si>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</si>
  <si>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</si>
  <si>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</si>
  <si>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</si>
  <si>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</si>
  <si>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</si>
  <si>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</si>
  <si>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</si>
  <si>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</si>
  <si>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</si>
  <si>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</si>
  <si>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</si>
  <si>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</si>
  <si>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</si>
  <si>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</si>
  <si>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</si>
  <si>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</si>
  <si>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</si>
  <si>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</si>
  <si>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</si>
  <si>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</si>
  <si>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</si>
  <si>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</si>
  <si>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</si>
  <si>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</si>
  <si>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</si>
  <si>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</si>
  <si>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</si>
  <si>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</si>
  <si>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</si>
  <si>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</si>
  <si>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</si>
  <si>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</si>
  <si>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</si>
  <si>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</si>
  <si>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</si>
  <si>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</si>
  <si>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</si>
  <si>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</si>
  <si>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</si>
  <si>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</si>
  <si>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</si>
  <si>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</si>
  <si>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</si>
  <si>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</si>
  <si>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</si>
  <si>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</si>
  <si>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</si>
  <si>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</si>
  <si>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</si>
  <si>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</si>
  <si>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</si>
  <si>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</si>
  <si>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</si>
  <si>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</si>
  <si>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</si>
  <si>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</si>
  <si>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</si>
  <si>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</si>
  <si>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</si>
  <si>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</si>
  <si>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</si>
  <si>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</si>
  <si>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</si>
  <si>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</si>
  <si>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</si>
  <si>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</si>
  <si>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</si>
  <si>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</si>
  <si>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</si>
  <si>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</si>
  <si>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</si>
  <si>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</si>
  <si>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</si>
  <si>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</si>
  <si>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</si>
  <si>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</si>
  <si>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</si>
  <si>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</si>
  <si>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</si>
  <si>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</si>
  <si>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</si>
  <si>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</si>
  <si>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</si>
  <si>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</si>
  <si>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</si>
  <si>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</si>
  <si>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</si>
  <si>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</si>
  <si>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</si>
  <si>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</si>
  <si>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</si>
  <si>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</si>
  <si>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</si>
  <si>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</si>
  <si>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</si>
  <si>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</si>
  <si>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</si>
  <si>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</si>
  <si>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</si>
  <si>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</si>
  <si>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</si>
  <si>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</si>
  <si>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</si>
  <si>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</si>
  <si>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</si>
  <si>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</si>
  <si>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</si>
  <si>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</si>
  <si>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</si>
  <si>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</si>
  <si>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</si>
  <si>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</si>
  <si>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</si>
  <si>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</si>
  <si>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</si>
  <si>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</si>
  <si>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</si>
  <si>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</si>
  <si>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</si>
  <si>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</si>
  <si>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</si>
  <si>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</si>
  <si>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</si>
  <si>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</si>
  <si>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</si>
  <si>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</si>
  <si>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</si>
  <si>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</si>
  <si>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</si>
  <si>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</si>
  <si>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</si>
  <si>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</si>
  <si>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</si>
  <si>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</si>
  <si>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</si>
  <si>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</si>
  <si>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</si>
  <si>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</si>
  <si>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</si>
  <si>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</si>
  <si>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</si>
  <si>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</si>
  <si>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</si>
  <si>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</si>
  <si>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</si>
  <si>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</si>
  <si>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</si>
  <si>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</si>
  <si>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</si>
  <si>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</si>
  <si>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</si>
  <si>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</si>
  <si>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</si>
  <si>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</si>
  <si>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</si>
  <si>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</si>
  <si>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</si>
  <si>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</si>
  <si>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</si>
  <si>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</si>
  <si>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</si>
  <si>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</si>
  <si>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</si>
  <si>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</si>
  <si>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</si>
  <si>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</si>
  <si>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</si>
  <si>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</si>
  <si>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</si>
  <si>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</si>
  <si>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</si>
  <si>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</si>
  <si>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</si>
  <si>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</si>
  <si>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</si>
  <si>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</si>
  <si>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</si>
  <si>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</si>
  <si>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</si>
  <si>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</si>
  <si>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</si>
  <si>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</si>
  <si>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</si>
  <si>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</si>
  <si>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</si>
  <si>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</si>
  <si>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</si>
  <si>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</si>
  <si>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</si>
  <si>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</si>
  <si>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</si>
  <si>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</si>
  <si>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</si>
  <si>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</si>
  <si>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</si>
  <si>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</si>
  <si>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</si>
  <si>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</si>
  <si>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</si>
  <si>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</si>
  <si>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</si>
  <si>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</si>
  <si>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</si>
  <si>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</si>
  <si>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</si>
  <si>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</si>
  <si>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</si>
  <si>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</si>
  <si>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</si>
  <si>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</si>
  <si>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</si>
  <si>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</si>
  <si>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</si>
  <si>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</si>
  <si>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</si>
  <si>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</si>
  <si>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</si>
  <si>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</si>
  <si>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</si>
  <si>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</si>
  <si>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</si>
  <si>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</si>
  <si>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</si>
  <si>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</si>
  <si>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</si>
  <si>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</si>
  <si>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</si>
  <si>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</si>
  <si>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</si>
  <si>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</si>
  <si>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</si>
  <si>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</si>
  <si>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</si>
  <si>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</si>
  <si>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</si>
  <si>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</si>
  <si>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</si>
  <si>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</si>
  <si>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</si>
  <si>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</si>
  <si>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</si>
  <si>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</si>
  <si>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</si>
  <si>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</si>
  <si>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</si>
  <si>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</si>
  <si>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</si>
  <si>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</si>
  <si>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</si>
  <si>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</si>
  <si>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</si>
  <si>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</si>
  <si>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</si>
  <si>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</si>
  <si>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</si>
  <si>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</si>
  <si>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</si>
  <si>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</si>
  <si>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</si>
  <si>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</si>
  <si>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</si>
  <si>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</si>
  <si>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</si>
  <si>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</si>
  <si>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</si>
  <si>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</si>
  <si>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</si>
  <si>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</si>
  <si>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</si>
  <si>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</si>
  <si>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</si>
  <si>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</si>
  <si>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</si>
  <si>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</si>
  <si>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</si>
  <si>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</si>
  <si>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</si>
  <si>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</si>
  <si>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</si>
  <si>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</si>
  <si>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</si>
  <si>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</si>
  <si>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</si>
  <si>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</si>
  <si>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</si>
  <si>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</si>
  <si>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</si>
  <si>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</si>
  <si>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</si>
  <si>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</si>
  <si>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</si>
  <si>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</si>
  <si>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</si>
  <si>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</si>
  <si>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</si>
  <si>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</si>
  <si>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</si>
  <si>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</si>
  <si>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</si>
  <si>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</si>
  <si>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</si>
  <si>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</si>
  <si>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</si>
  <si>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</si>
  <si>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</si>
  <si>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</si>
  <si>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</si>
  <si>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</si>
  <si>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</si>
  <si>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</si>
  <si>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</si>
  <si>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</si>
  <si>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</si>
  <si>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</si>
  <si>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</si>
  <si>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</si>
  <si>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</si>
  <si>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</si>
  <si>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</si>
  <si>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</si>
  <si>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</si>
  <si>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</si>
  <si>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</si>
  <si>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</si>
  <si>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</si>
  <si>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</si>
  <si>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</si>
  <si>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</si>
  <si>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</si>
  <si>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</si>
  <si>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</si>
  <si>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</si>
  <si>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</si>
  <si>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</si>
  <si>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</si>
  <si>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</si>
  <si>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</si>
  <si>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</si>
  <si>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</si>
  <si>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</si>
  <si>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</si>
  <si>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</si>
  <si>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</si>
  <si>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</si>
  <si>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</si>
  <si>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</si>
  <si>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</si>
  <si>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</si>
  <si>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</si>
  <si>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</si>
  <si>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</si>
  <si>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</si>
  <si>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</si>
  <si>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</si>
  <si>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</si>
  <si>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</si>
  <si>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</si>
  <si>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</si>
  <si>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</si>
  <si>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</si>
  <si>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</si>
  <si>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</si>
  <si>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</si>
  <si>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</si>
  <si>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</si>
  <si>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</si>
  <si>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</si>
  <si>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</si>
  <si>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</si>
  <si>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</si>
  <si>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</si>
  <si>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</si>
  <si>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</si>
  <si>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</si>
  <si>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</si>
  <si>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</si>
  <si>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</si>
  <si>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</si>
  <si>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</si>
  <si>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</si>
  <si>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</si>
  <si>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</si>
  <si>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</si>
  <si>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</si>
  <si>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</si>
  <si>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</si>
  <si>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</si>
  <si>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</si>
  <si>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</si>
  <si>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</si>
  <si>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</si>
  <si>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</si>
  <si>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</si>
  <si>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</si>
  <si>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</si>
  <si>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</si>
  <si>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</si>
  <si>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</si>
  <si>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</si>
  <si>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</si>
  <si>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</si>
  <si>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</si>
  <si>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</si>
  <si>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</si>
  <si>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</si>
  <si>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</si>
  <si>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</si>
  <si>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</si>
  <si>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</si>
  <si>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</si>
  <si>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</si>
  <si>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</si>
  <si>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</si>
  <si>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</si>
  <si>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</si>
  <si>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</si>
  <si>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</si>
  <si>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</si>
  <si>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</si>
  <si>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</si>
  <si>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</si>
  <si>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</si>
  <si>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</si>
  <si>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</si>
  <si>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</si>
  <si>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</si>
  <si>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</si>
  <si>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</si>
  <si>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</si>
  <si>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</si>
  <si>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</si>
  <si>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</si>
  <si>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</si>
  <si>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</si>
  <si>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</si>
  <si>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</si>
  <si>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</si>
  <si>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</si>
  <si>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</si>
  <si>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</si>
  <si>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</si>
  <si>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</si>
  <si>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</si>
  <si>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</si>
  <si>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</si>
  <si>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</si>
  <si>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</si>
  <si>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</si>
  <si>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</si>
  <si>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</si>
  <si>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</si>
  <si>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</si>
  <si>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</si>
  <si>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</si>
  <si>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</si>
  <si>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</si>
  <si>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</si>
  <si>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</si>
  <si>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</si>
  <si>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</si>
  <si>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</si>
  <si>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</si>
  <si>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</si>
  <si>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</si>
  <si>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</si>
  <si>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</si>
  <si>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</si>
  <si>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</si>
  <si>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</si>
  <si>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</si>
  <si>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</si>
  <si>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</si>
  <si>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</si>
  <si>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</si>
  <si>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</si>
  <si>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</si>
  <si>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</si>
  <si>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</si>
  <si>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</si>
  <si>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</si>
  <si>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</si>
  <si>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</si>
  <si>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</si>
  <si>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</si>
  <si>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</si>
  <si>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</si>
  <si>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</si>
  <si>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</si>
  <si>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</si>
  <si>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</si>
  <si>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</si>
  <si>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</si>
  <si>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</si>
  <si>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</si>
  <si>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</si>
  <si>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</si>
  <si>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</si>
  <si>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</si>
  <si>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</si>
  <si>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</si>
  <si>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</si>
  <si>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</si>
  <si>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</si>
  <si>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</si>
  <si>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</si>
  <si>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</si>
  <si>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</si>
  <si>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</si>
  <si>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</si>
  <si>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</si>
  <si>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</si>
  <si>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</si>
  <si>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</si>
  <si>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</si>
  <si>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</si>
  <si>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</si>
  <si>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</si>
  <si>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</si>
  <si>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</si>
  <si>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</si>
  <si>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</si>
  <si>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</si>
  <si>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</si>
  <si>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</si>
  <si>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</si>
  <si>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</si>
  <si>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</si>
  <si>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</si>
  <si>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</si>
  <si>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</si>
  <si>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</si>
  <si>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</si>
  <si>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</si>
  <si>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</si>
  <si>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</si>
  <si>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</si>
  <si>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</si>
  <si>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</si>
  <si>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</si>
  <si>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</si>
  <si>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</si>
  <si>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</si>
  <si>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</si>
  <si>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</si>
  <si>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</si>
  <si>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</si>
  <si>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</si>
  <si>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</si>
  <si>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</si>
  <si>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</si>
  <si>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</si>
  <si>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</si>
  <si>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</si>
  <si>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</si>
  <si>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</si>
  <si>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</si>
  <si>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</si>
  <si>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</si>
  <si>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</si>
  <si>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</si>
  <si>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</si>
  <si>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</si>
  <si>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</si>
  <si>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</si>
  <si>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</si>
  <si>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</si>
  <si>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</si>
  <si>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</si>
  <si>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</si>
  <si>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</si>
  <si>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</si>
  <si>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</si>
  <si>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</si>
  <si>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</si>
  <si>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</si>
  <si>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</si>
  <si>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</si>
  <si>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</si>
  <si>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</si>
  <si>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</si>
  <si>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</si>
  <si>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</si>
  <si>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</si>
  <si>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</si>
  <si>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</si>
  <si>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</si>
  <si>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</si>
  <si>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</si>
  <si>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</si>
  <si>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</si>
  <si>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</si>
  <si>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</si>
  <si>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</si>
  <si>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</si>
  <si>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</si>
  <si>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</si>
  <si>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</si>
  <si>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</si>
  <si>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</si>
  <si>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</si>
  <si>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</si>
  <si>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</si>
  <si>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</si>
  <si>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</si>
  <si>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</si>
  <si>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</si>
  <si>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</si>
  <si>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</si>
  <si>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</si>
  <si>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</si>
  <si>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</si>
  <si>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</si>
  <si>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</si>
  <si>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</si>
  <si>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</si>
  <si>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</si>
  <si>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</si>
  <si>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</si>
  <si>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</si>
  <si>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</si>
  <si>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</si>
  <si>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</si>
  <si>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</si>
  <si>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</si>
  <si>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</si>
  <si>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</si>
  <si>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</si>
  <si>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</si>
  <si>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</si>
  <si>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</si>
  <si>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</si>
  <si>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</si>
  <si>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</si>
  <si>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</si>
  <si>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</si>
  <si>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</si>
  <si>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</si>
  <si>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</si>
  <si>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</si>
  <si>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</si>
  <si>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</si>
  <si>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</si>
  <si>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</si>
  <si>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</si>
  <si>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</si>
  <si>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</si>
  <si>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</si>
  <si>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</si>
  <si>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</si>
  <si>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</si>
  <si>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</si>
  <si>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</si>
  <si>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</si>
  <si>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</si>
  <si>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</si>
  <si>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</si>
  <si>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</si>
  <si>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</si>
  <si>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</si>
  <si>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</si>
  <si>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</si>
  <si>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</si>
  <si>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</si>
  <si>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</si>
  <si>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</si>
  <si>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</si>
  <si>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</si>
  <si>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</si>
  <si>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</si>
  <si>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</si>
  <si>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</si>
  <si>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</si>
  <si>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</si>
  <si>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</si>
  <si>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</si>
  <si>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</si>
  <si>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</si>
  <si>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</si>
  <si>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</si>
  <si>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</si>
  <si>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</si>
  <si>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</si>
  <si>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</si>
  <si>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</si>
  <si>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</si>
  <si>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</si>
  <si>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</si>
  <si>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</si>
  <si>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</si>
  <si>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</si>
  <si>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</si>
  <si>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</si>
  <si>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</si>
  <si>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</si>
  <si>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</si>
  <si>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</si>
  <si>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</si>
  <si>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</si>
  <si>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</si>
  <si>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</si>
  <si>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</si>
  <si>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</si>
  <si>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</si>
  <si>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</si>
  <si>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</si>
  <si>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</si>
  <si>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</si>
  <si>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</si>
  <si>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</si>
  <si>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</si>
  <si>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</si>
  <si>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</si>
  <si>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</si>
  <si>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</si>
  <si>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</si>
  <si>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</si>
  <si>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</si>
  <si>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</si>
  <si>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</si>
  <si>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</si>
  <si>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</si>
  <si>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</si>
  <si>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</si>
  <si>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</si>
  <si>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</si>
  <si>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</si>
  <si>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</si>
  <si>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</si>
  <si>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</si>
  <si>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</si>
  <si>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</si>
  <si>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</si>
  <si>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</si>
  <si>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</si>
  <si>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</si>
  <si>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</si>
  <si>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</si>
  <si>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</si>
  <si>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</si>
  <si>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</si>
  <si>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</si>
  <si>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</si>
  <si>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</si>
  <si>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</si>
  <si>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</si>
  <si>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</si>
  <si>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</si>
  <si>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</si>
  <si>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</si>
  <si>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</si>
  <si>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</si>
  <si>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</si>
  <si>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</si>
  <si>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</si>
  <si>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</si>
  <si>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</si>
  <si>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</si>
  <si>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</si>
  <si>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</si>
  <si>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</si>
  <si>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</si>
  <si>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</si>
  <si>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</si>
  <si>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</si>
  <si>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</si>
  <si>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</si>
  <si>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</si>
  <si>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</si>
  <si>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</si>
  <si>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</si>
  <si>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</si>
  <si>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</si>
  <si>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</si>
  <si>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</si>
  <si>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</si>
  <si>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</si>
  <si>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</si>
  <si>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</si>
  <si>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</si>
  <si>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</si>
  <si>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</si>
  <si>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</si>
  <si>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</si>
  <si>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</si>
  <si>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</si>
  <si>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</si>
  <si>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</si>
  <si>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</si>
  <si>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</si>
  <si>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</si>
  <si>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</si>
  <si>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</si>
  <si>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</si>
  <si>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</si>
  <si>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</si>
  <si>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</si>
  <si>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</si>
  <si>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</si>
  <si>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</si>
  <si>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</si>
  <si>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</si>
  <si>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</si>
  <si>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</si>
  <si>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</si>
  <si>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</si>
  <si>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</si>
  <si>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</si>
  <si>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</si>
  <si>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</si>
  <si>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</si>
  <si>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</si>
  <si>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</si>
  <si>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</si>
  <si>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</si>
  <si>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</si>
  <si>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</si>
  <si>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</si>
  <si>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</si>
  <si>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</si>
  <si>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</si>
  <si>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</si>
  <si>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</si>
  <si>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</si>
  <si>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</si>
  <si>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</si>
  <si>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</si>
  <si>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</si>
  <si>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</si>
  <si>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</si>
  <si>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</si>
  <si>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</si>
  <si>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</si>
  <si>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</si>
  <si>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</si>
  <si>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</si>
  <si>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</si>
  <si>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</si>
  <si>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</si>
  <si>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</si>
  <si>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</si>
  <si>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</si>
  <si>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</si>
  <si>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</si>
  <si>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</si>
  <si>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</si>
  <si>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</si>
  <si>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</si>
  <si>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</si>
  <si>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</si>
  <si>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</si>
  <si>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</si>
  <si>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</si>
  <si>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</si>
  <si>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</si>
  <si>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</si>
  <si>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</si>
  <si>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</si>
  <si>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</si>
  <si>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</si>
  <si>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</si>
  <si>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</si>
  <si>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</si>
  <si>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</si>
  <si>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</si>
  <si>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</si>
  <si>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</si>
  <si>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</si>
  <si>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</si>
  <si>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</si>
  <si>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</si>
  <si>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</si>
  <si>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</si>
  <si>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</si>
  <si>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</si>
  <si>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</si>
  <si>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</si>
  <si>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</si>
  <si>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</si>
  <si>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</si>
  <si>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</si>
  <si>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</si>
  <si>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</si>
  <si>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</si>
  <si>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</si>
  <si>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</si>
  <si>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</si>
  <si>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</si>
  <si>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</si>
  <si>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</si>
  <si>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</si>
  <si>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</si>
  <si>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</si>
  <si>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</si>
  <si>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</si>
  <si>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</si>
  <si>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</si>
  <si>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</si>
  <si>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</si>
  <si>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</si>
  <si>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</si>
  <si>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</si>
  <si>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</si>
  <si>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</si>
  <si>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</si>
  <si>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</si>
  <si>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</si>
  <si>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</si>
  <si>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</si>
  <si>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</si>
  <si>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</si>
  <si>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</si>
  <si>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</si>
  <si>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</si>
  <si>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</si>
  <si>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</si>
  <si>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</si>
  <si>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</si>
  <si>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</si>
  <si>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</si>
  <si>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</si>
  <si>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</si>
  <si>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</si>
  <si>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</si>
  <si>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</si>
  <si>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</si>
  <si>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</si>
  <si>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</si>
  <si>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</si>
  <si>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</si>
  <si>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</si>
  <si>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</si>
  <si>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</si>
  <si>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</si>
  <si>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</si>
  <si>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</si>
  <si>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</si>
  <si>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</si>
  <si>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</si>
  <si>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</si>
  <si>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</si>
  <si>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</si>
  <si>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</si>
  <si>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</si>
  <si>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</si>
  <si>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</si>
  <si>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</si>
  <si>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</si>
  <si>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</si>
  <si>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</si>
  <si>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</si>
  <si>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</si>
  <si>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</si>
  <si>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</si>
  <si>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</si>
  <si>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</si>
  <si>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</si>
  <si>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</si>
  <si>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</si>
  <si>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</si>
  <si>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</si>
  <si>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</si>
  <si>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</si>
  <si>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</si>
  <si>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</si>
  <si>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</si>
  <si>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</si>
  <si>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</si>
  <si>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</si>
  <si>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</si>
  <si>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</si>
  <si>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</si>
  <si>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</si>
  <si>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</si>
  <si>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</si>
  <si>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</si>
  <si>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</si>
  <si>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</si>
  <si>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</si>
  <si>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</si>
  <si>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</si>
  <si>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</si>
  <si>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</si>
  <si>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</si>
  <si>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</si>
  <si>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</si>
  <si>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</si>
  <si>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</si>
  <si>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</si>
  <si>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</si>
  <si>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</si>
  <si>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</si>
  <si>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</si>
  <si>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</si>
  <si>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</si>
  <si>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</si>
  <si>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</si>
  <si>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</si>
  <si>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</si>
  <si>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</si>
  <si>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</si>
  <si>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</si>
  <si>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</si>
  <si>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</si>
  <si>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</si>
  <si>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</si>
  <si>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</si>
  <si>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</si>
  <si>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</si>
  <si>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</si>
  <si>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</si>
  <si>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</si>
  <si>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</si>
  <si>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</si>
  <si>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</si>
  <si>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</si>
  <si>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</si>
  <si>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</si>
  <si>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</si>
  <si>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</si>
  <si>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</si>
  <si>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</si>
  <si>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</si>
  <si>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</si>
  <si>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</si>
  <si>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</si>
  <si>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</si>
  <si>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</si>
  <si>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</si>
  <si>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</si>
  <si>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</si>
  <si>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</si>
  <si>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</si>
  <si>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</si>
  <si>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</si>
  <si>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</si>
  <si>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</si>
  <si>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</si>
  <si>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</si>
  <si>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</si>
  <si>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</si>
  <si>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</si>
  <si>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</si>
  <si>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</si>
  <si>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</si>
  <si>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</si>
  <si>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</si>
  <si>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</si>
  <si>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</si>
  <si>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</si>
  <si>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</si>
  <si>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</si>
  <si>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</si>
  <si>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</si>
  <si>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</si>
  <si>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</si>
  <si>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</si>
  <si>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</si>
  <si>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</si>
  <si>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</si>
  <si>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</si>
  <si>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</si>
  <si>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</si>
  <si>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</si>
  <si>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</si>
  <si>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</si>
  <si>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</si>
  <si>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</si>
  <si>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</si>
  <si>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</si>
  <si>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</si>
  <si>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</si>
  <si>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</si>
  <si>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</si>
  <si>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</si>
  <si>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</si>
  <si>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</si>
  <si>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</si>
  <si>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</si>
  <si>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</si>
  <si>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</si>
  <si>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</si>
  <si>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</si>
  <si>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</si>
  <si>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</si>
  <si>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</si>
  <si>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</si>
  <si>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</si>
  <si>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</si>
  <si>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</si>
  <si>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</si>
  <si>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</si>
  <si>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</si>
  <si>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</si>
  <si>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</si>
  <si>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</si>
  <si>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</si>
  <si>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</si>
  <si>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</si>
  <si>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</si>
  <si>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</si>
  <si>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</si>
  <si>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</si>
  <si>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</si>
  <si>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</si>
  <si>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</si>
  <si>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</si>
  <si>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</si>
  <si>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</si>
  <si>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</si>
  <si>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</si>
  <si>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</si>
  <si>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</si>
  <si>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</si>
  <si>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</si>
  <si>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</si>
  <si>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</si>
  <si>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</si>
  <si>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</si>
  <si>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</si>
  <si>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</si>
  <si>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</si>
  <si>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</si>
  <si>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</si>
  <si>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</si>
  <si>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</si>
  <si>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</si>
  <si>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</si>
  <si>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</si>
  <si>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</si>
  <si>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</si>
  <si>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</si>
  <si>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</si>
  <si>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</si>
  <si>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</si>
  <si>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</si>
  <si>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</si>
  <si>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</si>
  <si>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</si>
  <si>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</si>
  <si>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</si>
  <si>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</si>
  <si>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</si>
  <si>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</si>
  <si>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</si>
  <si>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</si>
  <si>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</si>
  <si>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</si>
  <si>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</si>
  <si>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</si>
  <si>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</si>
  <si>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</si>
  <si>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</si>
  <si>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</si>
  <si>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</si>
  <si>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</si>
  <si>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</si>
  <si>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</si>
  <si>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</si>
  <si>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</si>
  <si>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</si>
  <si>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</si>
  <si>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</si>
  <si>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</si>
  <si>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</si>
  <si>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</si>
  <si>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</si>
  <si>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</si>
  <si>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</si>
  <si>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</si>
  <si>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</si>
  <si>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</si>
  <si>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</si>
  <si>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</si>
  <si>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</si>
  <si>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</si>
  <si>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</si>
  <si>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</si>
  <si>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</si>
  <si>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</si>
  <si>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</si>
  <si>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</si>
  <si>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</si>
  <si>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</si>
  <si>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</si>
  <si>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</si>
  <si>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</si>
  <si>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</si>
  <si>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</si>
  <si>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</si>
  <si>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</si>
  <si>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</si>
  <si>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</si>
  <si>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</si>
  <si>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</si>
  <si>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</si>
  <si>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</si>
  <si>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</si>
  <si>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</si>
  <si>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</si>
  <si>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</si>
  <si>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</si>
  <si>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</si>
  <si>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</si>
  <si>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</si>
  <si>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</si>
  <si>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</si>
  <si>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</si>
  <si>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</si>
  <si>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</si>
  <si>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</si>
  <si>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</si>
  <si>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</si>
  <si>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</si>
  <si>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</si>
  <si>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</si>
  <si>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</si>
  <si>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</si>
  <si>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</si>
  <si>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</si>
  <si>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</si>
  <si>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</si>
  <si>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</si>
  <si>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</si>
  <si>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</si>
  <si>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</si>
  <si>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</si>
  <si>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</si>
  <si>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</si>
  <si>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</si>
  <si>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</si>
  <si>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</si>
  <si>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</si>
  <si>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</si>
  <si>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</si>
  <si>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</si>
  <si>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</si>
  <si>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</si>
  <si>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</si>
  <si>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</si>
  <si>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</si>
  <si>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</si>
  <si>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</si>
  <si>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</si>
  <si>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</si>
  <si>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</si>
  <si>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</si>
  <si>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</si>
  <si>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</si>
  <si>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</si>
  <si>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</si>
  <si>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</si>
  <si>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</si>
  <si>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</si>
  <si>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</si>
  <si>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</si>
  <si>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</si>
  <si>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</si>
  <si>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</si>
  <si>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</si>
  <si>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</si>
  <si>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</si>
  <si>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</si>
  <si>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</si>
  <si>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</si>
  <si>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</si>
  <si>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</si>
  <si>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</si>
  <si>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</si>
  <si>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</si>
  <si>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</si>
  <si>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</si>
  <si>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</si>
  <si>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</si>
  <si>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</si>
  <si>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</si>
  <si>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</si>
  <si>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</si>
  <si>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</si>
  <si>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</si>
  <si>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</si>
  <si>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</si>
  <si>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</si>
  <si>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</si>
  <si>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</si>
  <si>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</si>
  <si>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</si>
  <si>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</si>
  <si>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</si>
  <si>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</si>
  <si>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</si>
  <si>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</si>
  <si>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</si>
  <si>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</si>
  <si>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</si>
  <si>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</si>
  <si>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</si>
  <si>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</si>
  <si>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</si>
  <si>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</si>
  <si>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</si>
  <si>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</si>
  <si>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</si>
  <si>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</si>
  <si>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</si>
  <si>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</si>
  <si>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</si>
  <si>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</si>
  <si>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</si>
  <si>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</si>
  <si>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</si>
  <si>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</si>
  <si>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</si>
  <si>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</si>
  <si>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</si>
  <si>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</si>
  <si>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</si>
  <si>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</si>
  <si>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</si>
  <si>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</si>
  <si>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</si>
  <si>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</si>
  <si>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</si>
  <si>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</si>
  <si>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</si>
  <si>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</si>
  <si>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</si>
  <si>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</si>
  <si>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</si>
  <si>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</si>
  <si>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</si>
  <si>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</si>
  <si>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</si>
  <si>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</si>
  <si>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</si>
  <si>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</si>
  <si>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</si>
  <si>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</si>
  <si>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</si>
  <si>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</si>
  <si>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</si>
  <si>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</si>
  <si>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</si>
  <si>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</si>
  <si>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</si>
  <si>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</si>
  <si>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</si>
  <si>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</si>
  <si>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</si>
  <si>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</si>
  <si>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</si>
  <si>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</si>
  <si>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</si>
  <si>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</si>
  <si>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</si>
  <si>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</si>
  <si>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</si>
  <si>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</si>
  <si>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</si>
  <si>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</si>
  <si>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</si>
  <si>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</si>
  <si>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</si>
  <si>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</si>
  <si>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</si>
  <si>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</si>
  <si>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</si>
  <si>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</si>
  <si>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</si>
  <si>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</si>
  <si>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</si>
  <si>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</si>
  <si>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</si>
  <si>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</si>
  <si>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</si>
  <si>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</si>
  <si>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</si>
  <si>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</si>
  <si>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</si>
  <si>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</si>
  <si>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</si>
  <si>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</si>
  <si>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</si>
  <si>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</si>
  <si>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</si>
  <si>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</si>
  <si>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</si>
  <si>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</si>
  <si>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</si>
  <si>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</si>
  <si>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</si>
  <si>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</si>
  <si>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</si>
  <si>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</si>
  <si>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</si>
  <si>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</si>
  <si>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</si>
  <si>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</si>
  <si>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</si>
  <si>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</si>
  <si>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</si>
  <si>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</si>
  <si>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</si>
  <si>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</si>
  <si>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</si>
  <si>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</si>
  <si>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</si>
  <si>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</si>
  <si>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</si>
  <si>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</si>
  <si>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</si>
  <si>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</si>
  <si>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</si>
  <si>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</si>
  <si>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</si>
  <si>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</si>
  <si>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</si>
  <si>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</si>
  <si>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</si>
  <si>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</si>
  <si>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</si>
  <si>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</si>
  <si>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</si>
  <si>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</si>
  <si>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</si>
  <si>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</si>
  <si>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</si>
  <si>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</si>
  <si>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</si>
  <si>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</si>
  <si>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</si>
  <si>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</si>
  <si>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</si>
  <si>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</si>
  <si>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</si>
  <si>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</si>
  <si>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</si>
  <si>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</si>
  <si>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</si>
  <si>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</si>
  <si>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</si>
  <si>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</si>
  <si>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</si>
  <si>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</si>
  <si>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</si>
  <si>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</si>
  <si>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</si>
  <si>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</si>
  <si>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</si>
  <si>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</si>
  <si>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</si>
  <si>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</si>
  <si>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</si>
  <si>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</si>
  <si>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</si>
  <si>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</si>
  <si>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</si>
  <si>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</si>
  <si>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</si>
  <si>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</si>
  <si>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</si>
  <si>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</si>
  <si>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</si>
  <si>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</si>
  <si>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</si>
  <si>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</si>
  <si>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</si>
  <si>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</si>
  <si>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</si>
  <si>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</si>
  <si>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</si>
  <si>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</si>
  <si>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</si>
  <si>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</si>
  <si>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</si>
  <si>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</si>
  <si>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</si>
  <si>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</si>
  <si>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</si>
  <si>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</si>
  <si>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</si>
  <si>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</si>
  <si>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</si>
  <si>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</si>
  <si>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</si>
  <si>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</si>
  <si>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</si>
  <si>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</si>
  <si>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</si>
  <si>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</si>
  <si>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</si>
  <si>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</si>
  <si>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</si>
  <si>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</si>
  <si>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</si>
  <si>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</si>
  <si>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</si>
  <si>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</si>
  <si>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</si>
  <si>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</si>
  <si>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</si>
  <si>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</si>
  <si>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</si>
  <si>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</si>
  <si>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</si>
  <si>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</si>
  <si>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</si>
  <si>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</si>
  <si>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</si>
  <si>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</si>
  <si>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</si>
  <si>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</si>
  <si>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</si>
  <si>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</si>
  <si>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</si>
  <si>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</si>
  <si>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</si>
  <si>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</si>
  <si>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</si>
  <si>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</si>
  <si>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</si>
  <si>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</si>
  <si>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</si>
  <si>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</si>
  <si>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</si>
  <si>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</si>
  <si>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</si>
  <si>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</si>
  <si>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</si>
  <si>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</si>
  <si>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</si>
  <si>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</si>
  <si>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</si>
  <si>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</si>
  <si>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</si>
  <si>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</si>
  <si>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</si>
  <si>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</si>
  <si>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</si>
  <si>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</si>
  <si>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</si>
  <si>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</si>
  <si>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</si>
  <si>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</si>
  <si>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</si>
  <si>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</si>
  <si>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</si>
  <si>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</si>
  <si>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</si>
  <si>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</si>
  <si>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</si>
  <si>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</si>
  <si>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</si>
  <si>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</si>
  <si>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</si>
  <si>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</si>
  <si>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</si>
  <si>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</si>
  <si>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</si>
  <si>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</si>
  <si>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</si>
  <si>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</si>
  <si>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</si>
  <si>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</si>
  <si>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</si>
  <si>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</si>
  <si>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</si>
  <si>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</si>
  <si>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</si>
  <si>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</si>
  <si>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</si>
  <si>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</si>
  <si>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</si>
  <si>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</si>
  <si>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</si>
  <si>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</si>
  <si>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</si>
  <si>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</si>
  <si>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</si>
  <si>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</si>
  <si>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</si>
  <si>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</si>
  <si>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</si>
  <si>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</si>
  <si>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</si>
  <si>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</si>
  <si>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</si>
  <si>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</si>
  <si>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</si>
  <si>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</si>
  <si>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</si>
  <si>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</si>
  <si>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</si>
  <si>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</si>
  <si>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</si>
  <si>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</si>
  <si>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</si>
  <si>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</si>
  <si>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</si>
  <si>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</si>
  <si>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</si>
  <si>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</si>
  <si>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</si>
  <si>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</si>
  <si>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</si>
  <si>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</si>
  <si>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</si>
  <si>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</si>
  <si>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</si>
  <si>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</si>
  <si>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</si>
  <si>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</si>
  <si>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</si>
  <si>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</si>
  <si>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</si>
  <si>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</si>
  <si>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</si>
  <si>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</si>
  <si>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</si>
  <si>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</si>
  <si>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</si>
  <si>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</si>
  <si>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</si>
  <si>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</si>
  <si>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</si>
  <si>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</si>
  <si>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</si>
  <si>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</si>
  <si>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</si>
  <si>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</si>
  <si>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</si>
  <si>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</si>
  <si>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</si>
  <si>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</si>
  <si>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</si>
  <si>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</si>
  <si>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</si>
  <si>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</si>
  <si>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</si>
  <si>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</si>
  <si>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</si>
  <si>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</si>
  <si>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</si>
  <si>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</si>
  <si>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</si>
  <si>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</si>
  <si>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</si>
  <si>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</si>
  <si>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</si>
  <si>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</si>
  <si>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</si>
  <si>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</si>
  <si>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</si>
  <si>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</si>
  <si>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</si>
  <si>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</si>
  <si>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</si>
  <si>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</si>
  <si>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</si>
  <si>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</si>
  <si>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</si>
  <si>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</si>
  <si>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</si>
  <si>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</si>
  <si>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</si>
  <si>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</si>
  <si>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</si>
  <si>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</si>
  <si>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</si>
  <si>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</si>
  <si>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</si>
  <si>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</si>
  <si>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</si>
  <si>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</si>
  <si>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</si>
  <si>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</si>
  <si>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</si>
  <si>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</si>
  <si>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</si>
  <si>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</si>
  <si>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</si>
  <si>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</si>
  <si>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</si>
  <si>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</si>
  <si>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</si>
  <si>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</si>
  <si>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</si>
  <si>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</si>
  <si>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</si>
  <si>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</si>
  <si>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</si>
  <si>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</si>
  <si>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</si>
  <si>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</si>
  <si>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</si>
  <si>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</si>
  <si>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</si>
  <si>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</si>
  <si>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</si>
  <si>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</si>
  <si>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</si>
  <si>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</si>
  <si>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</si>
  <si>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</si>
  <si>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</si>
  <si>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</si>
  <si>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</si>
  <si>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</si>
  <si>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</si>
  <si>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</si>
  <si>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</si>
  <si>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</si>
  <si>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</si>
  <si>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</si>
  <si>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</si>
  <si>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</si>
  <si>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</si>
  <si>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</si>
  <si>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</si>
  <si>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</si>
  <si>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</si>
  <si>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</si>
  <si>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</si>
  <si>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</si>
  <si>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</si>
  <si>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</si>
  <si>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</si>
  <si>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</si>
  <si>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</si>
  <si>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</si>
  <si>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</si>
  <si>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</si>
  <si>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</si>
  <si>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</si>
  <si>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</si>
  <si>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</si>
  <si>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</si>
  <si>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</si>
  <si>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</si>
  <si>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</si>
  <si>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</si>
  <si>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</si>
  <si>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</si>
  <si>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</si>
  <si>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</si>
  <si>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</si>
  <si>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</si>
  <si>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</si>
  <si>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</si>
  <si>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</si>
  <si>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</si>
  <si>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</si>
  <si>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</si>
  <si>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</si>
  <si>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</si>
  <si>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</si>
  <si>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</si>
  <si>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</si>
  <si>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</si>
  <si>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</si>
  <si>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</si>
  <si>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</si>
  <si>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</si>
  <si>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</si>
  <si>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</si>
  <si>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</si>
  <si>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</si>
  <si>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</si>
  <si>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</si>
  <si>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</si>
  <si>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</si>
  <si>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</si>
  <si>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</si>
  <si>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</si>
  <si>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</si>
  <si>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</si>
  <si>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</si>
  <si>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</si>
  <si>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</si>
  <si>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</si>
  <si>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</si>
  <si>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</si>
  <si>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</si>
  <si>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</si>
  <si>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</si>
  <si>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</si>
  <si>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</si>
  <si>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</si>
  <si>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</si>
  <si>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</si>
  <si>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</si>
  <si>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</si>
  <si>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</si>
  <si>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</si>
  <si>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</si>
  <si>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</si>
  <si>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</si>
  <si>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</si>
  <si>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</si>
  <si>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</si>
  <si>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</si>
  <si>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</si>
  <si>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</si>
  <si>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</si>
  <si>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</si>
  <si>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</si>
  <si>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</si>
  <si>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</si>
  <si>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</si>
  <si>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</si>
  <si>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</si>
  <si>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</si>
  <si>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</si>
  <si>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</si>
  <si>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</si>
  <si>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</si>
  <si>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</si>
  <si>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</si>
  <si>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</si>
  <si>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</si>
  <si>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</si>
  <si>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</si>
  <si>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</si>
  <si>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</si>
  <si>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</si>
  <si>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</si>
  <si>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</si>
  <si>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</si>
  <si>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</si>
  <si>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</si>
  <si>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</si>
  <si>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</si>
  <si>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</si>
  <si>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</si>
  <si>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</si>
  <si>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</si>
  <si>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</si>
  <si>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</si>
  <si>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</si>
  <si>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</si>
  <si>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</si>
  <si>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</si>
  <si>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</si>
  <si>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</si>
  <si>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</si>
  <si>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</si>
  <si>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</si>
  <si>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</si>
  <si>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</si>
  <si>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</si>
  <si>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</si>
  <si>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</si>
  <si>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</si>
  <si>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</si>
  <si>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</si>
  <si>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</si>
  <si>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</si>
  <si>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</si>
  <si>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</si>
  <si>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</si>
  <si>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</si>
  <si>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</si>
  <si>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</si>
  <si>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</si>
  <si>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</si>
  <si>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</si>
  <si>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</si>
  <si>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</si>
  <si>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</si>
  <si>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</si>
  <si>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</si>
  <si>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</si>
  <si>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</si>
  <si>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</si>
  <si>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</si>
  <si>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</si>
  <si>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</si>
  <si>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</si>
  <si>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</si>
  <si>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</si>
  <si>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</si>
  <si>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</si>
  <si>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</si>
  <si>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</si>
  <si>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</si>
  <si>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</si>
  <si>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</si>
  <si>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</si>
  <si>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</si>
  <si>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</si>
  <si>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</si>
  <si>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</si>
  <si>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</si>
  <si>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</si>
  <si>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</si>
  <si>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</si>
  <si>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</si>
  <si>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</si>
  <si>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</si>
  <si>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</si>
  <si>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</si>
  <si>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</si>
  <si>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</si>
  <si>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</si>
  <si>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</si>
  <si>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</si>
  <si>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</si>
  <si>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</si>
  <si>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</si>
  <si>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</si>
  <si>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</si>
  <si>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</si>
  <si>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</si>
  <si>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</si>
  <si>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</si>
  <si>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</si>
  <si>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</si>
  <si>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</si>
  <si>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</si>
  <si>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</si>
  <si>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</si>
  <si>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</si>
  <si>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</si>
  <si>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</si>
  <si>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</si>
  <si>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</si>
  <si>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</si>
  <si>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</si>
  <si>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</si>
  <si>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</si>
  <si>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</si>
  <si>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</si>
  <si>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</si>
  <si>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</si>
  <si>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</si>
  <si>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</si>
  <si>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</si>
  <si>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</si>
  <si>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</si>
  <si>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</si>
  <si>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</si>
  <si>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</si>
  <si>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</si>
  <si>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</si>
  <si>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</si>
  <si>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</si>
  <si>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</si>
  <si>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</si>
  <si>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</si>
  <si>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</si>
  <si>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</si>
  <si>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</si>
  <si>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</si>
  <si>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</si>
  <si>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</si>
  <si>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</si>
  <si>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</si>
  <si>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</si>
  <si>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</si>
  <si>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</si>
  <si>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</si>
  <si>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</si>
  <si>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</si>
  <si>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</si>
  <si>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</si>
  <si>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</si>
  <si>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</si>
  <si>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</si>
  <si>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</si>
  <si>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</si>
  <si>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</si>
  <si>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</si>
  <si>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</si>
  <si>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</si>
  <si>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</si>
  <si>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</si>
  <si>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</si>
  <si>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</si>
  <si>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</si>
  <si>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</si>
  <si>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</si>
  <si>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</si>
  <si>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</si>
  <si>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</si>
  <si>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</si>
  <si>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</si>
  <si>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</si>
  <si>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</si>
  <si>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</si>
  <si>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</si>
  <si>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</si>
  <si>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</si>
  <si>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</si>
  <si>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</si>
  <si>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</si>
  <si>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</si>
  <si>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</si>
  <si>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</si>
  <si>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</si>
  <si>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</si>
  <si>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</si>
  <si>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</si>
  <si>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</si>
  <si>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</si>
  <si>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</si>
  <si>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</si>
  <si>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</si>
  <si>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</si>
  <si>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</si>
  <si>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</si>
  <si>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</si>
  <si>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</si>
  <si>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</si>
  <si>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</si>
  <si>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</si>
  <si>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</si>
  <si>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</si>
  <si>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</si>
  <si>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</si>
  <si>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</si>
  <si>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</si>
  <si>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</si>
  <si>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</si>
  <si>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</si>
  <si>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</si>
  <si>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</si>
  <si>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</si>
  <si>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</si>
  <si>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</si>
  <si>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</si>
  <si>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</si>
  <si>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</si>
  <si>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</si>
  <si>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</si>
  <si>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</si>
  <si>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</si>
  <si>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</si>
  <si>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</si>
  <si>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</si>
  <si>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</si>
  <si>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</si>
  <si>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</si>
  <si>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</si>
  <si>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</si>
  <si>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</si>
  <si>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</si>
  <si>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</si>
  <si>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</si>
  <si>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</si>
  <si>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</si>
  <si>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</si>
  <si>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</si>
  <si>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</si>
  <si>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</si>
  <si>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</si>
  <si>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</si>
  <si>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</si>
  <si>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</si>
  <si>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</si>
  <si>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</si>
  <si>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</si>
  <si>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</si>
  <si>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</si>
  <si>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</si>
  <si>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</si>
  <si>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</si>
  <si>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</si>
  <si>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</si>
  <si>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</si>
  <si>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</si>
  <si>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</si>
  <si>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</si>
  <si>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</si>
  <si>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</si>
  <si>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</si>
  <si>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</si>
  <si>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</si>
  <si>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</si>
  <si>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</si>
  <si>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</si>
  <si>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</si>
  <si>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</si>
  <si>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</si>
  <si>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</si>
  <si>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</si>
  <si>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</si>
  <si>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</si>
  <si>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</si>
  <si>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</si>
  <si>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</si>
  <si>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</si>
  <si>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</si>
  <si>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</si>
  <si>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</si>
  <si>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</si>
  <si>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</si>
  <si>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</si>
  <si>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</si>
  <si>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</si>
  <si>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</si>
  <si>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</si>
  <si>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</si>
  <si>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</si>
  <si>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</si>
  <si>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</si>
  <si>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</si>
  <si>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</si>
  <si>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</si>
  <si>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</si>
  <si>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</si>
  <si>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</si>
  <si>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</si>
  <si>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</si>
  <si>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</si>
  <si>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</si>
  <si>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</si>
  <si>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</si>
  <si>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</si>
  <si>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</si>
  <si>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</si>
  <si>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</si>
  <si>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</si>
  <si>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</si>
  <si>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</si>
  <si>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</si>
  <si>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</si>
  <si>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</si>
  <si>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</si>
  <si>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</si>
  <si>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</si>
  <si>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</si>
  <si>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</si>
  <si>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</si>
  <si>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</si>
  <si>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</si>
  <si>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</si>
  <si>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</si>
  <si>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</si>
  <si>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</si>
  <si>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</si>
  <si>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</si>
  <si>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</si>
  <si>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</si>
  <si>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</si>
  <si>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</si>
  <si>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</si>
  <si>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</si>
  <si>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</si>
  <si>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</si>
  <si>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</si>
  <si>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</si>
  <si>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</si>
  <si>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</si>
  <si>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</si>
  <si>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</si>
  <si>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</si>
  <si>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</si>
  <si>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</si>
  <si>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</si>
  <si>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</si>
  <si>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</si>
  <si>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</si>
  <si>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</si>
  <si>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</si>
  <si>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</si>
  <si>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</si>
  <si>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</si>
  <si>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</si>
  <si>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</si>
  <si>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</si>
  <si>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</si>
  <si>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</si>
  <si>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</si>
  <si>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</si>
  <si>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</si>
  <si>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</si>
  <si>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</si>
  <si>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</si>
  <si>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</si>
  <si>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</si>
  <si>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</si>
  <si>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</si>
  <si>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</si>
  <si>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</si>
  <si>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</si>
  <si>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</si>
  <si>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</si>
  <si>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</si>
  <si>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</si>
  <si>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</si>
  <si>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</si>
  <si>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</si>
  <si>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</si>
  <si>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</si>
  <si>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</si>
  <si>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</si>
  <si>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</si>
  <si>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</si>
  <si>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</si>
  <si>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</si>
  <si>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</si>
  <si>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</si>
  <si>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</si>
  <si>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</si>
  <si>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</si>
  <si>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</si>
  <si>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</si>
  <si>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</si>
  <si>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</si>
  <si>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</si>
  <si>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</si>
  <si>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</si>
  <si>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</si>
  <si>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</si>
  <si>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</si>
  <si>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</si>
  <si>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</si>
  <si>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</si>
  <si>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</si>
  <si>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</si>
  <si>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</si>
  <si>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</si>
  <si>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</si>
  <si>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</si>
  <si>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</si>
  <si>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</si>
  <si>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</si>
  <si>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</si>
  <si>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</si>
  <si>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</si>
  <si>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</si>
  <si>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</si>
  <si>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</si>
  <si>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</si>
  <si>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</si>
  <si>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</si>
  <si>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</si>
  <si>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</si>
  <si>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</si>
  <si>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</si>
  <si>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</si>
  <si>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</si>
  <si>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</si>
  <si>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</si>
  <si>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</si>
  <si>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</si>
  <si>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</si>
  <si>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</si>
  <si>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</si>
  <si>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</si>
  <si>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</si>
  <si>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</si>
  <si>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</si>
  <si>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</si>
  <si>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</si>
  <si>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</si>
  <si>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</si>
  <si>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</si>
  <si>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</si>
  <si>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</si>
  <si>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</si>
  <si>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</si>
  <si>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</si>
  <si>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</si>
  <si>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</si>
  <si>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</si>
  <si>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</si>
  <si>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</si>
  <si>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</si>
  <si>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</si>
  <si>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</si>
  <si>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</si>
  <si>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</si>
  <si>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</si>
  <si>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</si>
  <si>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</si>
  <si>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</si>
  <si>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</si>
  <si>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</si>
  <si>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</si>
  <si>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</si>
  <si>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</si>
  <si>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</si>
  <si>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</si>
  <si>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</si>
  <si>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</si>
  <si>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</si>
  <si>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</si>
  <si>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</si>
  <si>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</si>
  <si>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</si>
  <si>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</si>
  <si>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</si>
  <si>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</si>
  <si>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</si>
  <si>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</si>
  <si>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</si>
  <si>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</si>
  <si>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</si>
  <si>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</si>
  <si>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</si>
  <si>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</si>
  <si>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</si>
  <si>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</si>
  <si>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</si>
  <si>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</si>
  <si>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</si>
  <si>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</si>
  <si>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</si>
  <si>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</si>
  <si>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</si>
  <si>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</si>
  <si>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</si>
  <si>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</si>
  <si>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</si>
  <si>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</si>
  <si>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</si>
  <si>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</si>
  <si>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</si>
  <si>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</si>
  <si>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</si>
  <si>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</si>
  <si>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</si>
  <si>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</si>
  <si>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</si>
  <si>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</si>
  <si>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</si>
  <si>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</si>
  <si>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</si>
  <si>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</si>
  <si>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</si>
  <si>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</si>
  <si>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</si>
  <si>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</si>
  <si>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</si>
  <si>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</si>
  <si>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</si>
  <si>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</si>
  <si>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</si>
  <si>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</si>
  <si>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</si>
  <si>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</si>
  <si>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</si>
  <si>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</si>
  <si>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</si>
  <si>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</si>
  <si>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</si>
  <si>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</si>
  <si>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</si>
  <si>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</si>
  <si>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</si>
  <si>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</si>
  <si>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</si>
  <si>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</si>
  <si>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</si>
  <si>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</si>
  <si>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</si>
  <si>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</si>
  <si>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</si>
  <si>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</si>
  <si>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</si>
  <si>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</si>
  <si>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</si>
  <si>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</si>
  <si>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</si>
  <si>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</si>
  <si>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</si>
  <si>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</si>
  <si>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</si>
  <si>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</si>
  <si>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</si>
  <si>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</si>
  <si>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</si>
  <si>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</si>
  <si>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</si>
  <si>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</si>
  <si>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</si>
  <si>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</si>
  <si>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</si>
  <si>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</si>
  <si>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</si>
  <si>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</si>
  <si>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</si>
  <si>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</si>
  <si>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</si>
  <si>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</si>
  <si>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</si>
  <si>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</si>
  <si>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</si>
  <si>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</si>
  <si>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</si>
  <si>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</si>
  <si>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</si>
  <si>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</si>
  <si>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</si>
  <si>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</si>
  <si>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</si>
  <si>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</si>
  <si>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</si>
  <si>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</si>
  <si>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</si>
  <si>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</si>
  <si>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</si>
  <si>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</si>
  <si>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</si>
  <si>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</si>
  <si>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</si>
  <si>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</si>
  <si>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</si>
  <si>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</si>
  <si>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</si>
  <si>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</si>
  <si>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</si>
  <si>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</si>
  <si>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</si>
  <si>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</si>
  <si>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</si>
  <si>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</si>
  <si>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</si>
  <si>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</si>
  <si>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</si>
  <si>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</si>
  <si>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</si>
  <si>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</si>
  <si>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</si>
  <si>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</si>
  <si>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</si>
  <si>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</si>
  <si>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</si>
  <si>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</si>
  <si>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</si>
  <si>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</si>
  <si>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</si>
  <si>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</si>
  <si>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</si>
  <si>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</si>
  <si>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</si>
  <si>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</si>
  <si>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</si>
  <si>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</si>
  <si>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</si>
  <si>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</si>
  <si>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</si>
  <si>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</si>
  <si>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</si>
  <si>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</si>
  <si>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</si>
  <si>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</si>
  <si>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</si>
  <si>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</si>
  <si>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</si>
  <si>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</si>
  <si>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</si>
  <si>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</si>
  <si>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</si>
  <si>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</si>
  <si>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</si>
  <si>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</si>
  <si>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</si>
  <si>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</si>
  <si>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</si>
  <si>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</si>
  <si>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</si>
  <si>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</si>
  <si>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</si>
  <si>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</si>
  <si>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</si>
  <si>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</si>
  <si>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</si>
  <si>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</si>
  <si>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</si>
  <si>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</si>
  <si>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</si>
  <si>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</si>
  <si>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</si>
  <si>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</si>
  <si>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</si>
  <si>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</si>
  <si>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</si>
  <si>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</si>
  <si>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</si>
  <si>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</si>
  <si>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</si>
  <si>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</si>
  <si>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</si>
  <si>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</si>
  <si>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</si>
  <si>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</si>
  <si>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</si>
  <si>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</si>
  <si>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</si>
  <si>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</si>
  <si>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</si>
  <si>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</si>
  <si>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</si>
  <si>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</si>
  <si>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</si>
  <si>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</si>
  <si>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</si>
  <si>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</si>
  <si>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</si>
  <si>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</si>
  <si>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</si>
  <si>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</si>
  <si>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</si>
  <si>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</si>
  <si>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</si>
  <si>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</si>
  <si>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</si>
  <si>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</si>
  <si>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</si>
  <si>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</si>
  <si>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</si>
  <si>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</si>
  <si>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</si>
  <si>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</si>
  <si>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</si>
  <si>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</si>
  <si>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</si>
  <si>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</si>
  <si>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</si>
  <si>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</si>
  <si>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</si>
  <si>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</si>
  <si>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</si>
  <si>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</si>
  <si>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</si>
  <si>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</si>
  <si>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</si>
  <si>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</si>
  <si>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</si>
  <si>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</si>
  <si>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</si>
  <si>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</si>
  <si>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</si>
  <si>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</si>
  <si>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</si>
  <si>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</si>
  <si>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</si>
  <si>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</si>
  <si>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</si>
  <si>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</si>
  <si>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</si>
  <si>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</si>
  <si>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</si>
  <si>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</si>
  <si>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</si>
  <si>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</si>
  <si>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</si>
  <si>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</si>
  <si>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</si>
  <si>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</si>
  <si>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</si>
  <si>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</si>
  <si>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</si>
  <si>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</si>
  <si>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</si>
  <si>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</si>
  <si>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</si>
  <si>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</si>
  <si>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</si>
  <si>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</si>
  <si>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</si>
  <si>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</si>
  <si>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</si>
  <si>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</si>
  <si>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</si>
  <si>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</si>
  <si>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</si>
  <si>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</si>
  <si>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</si>
  <si>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</si>
  <si>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</si>
  <si>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</si>
  <si>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</si>
  <si>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</si>
  <si>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</si>
  <si>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</si>
  <si>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</si>
  <si>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</si>
  <si>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</si>
  <si>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</si>
  <si>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</si>
  <si>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</si>
  <si>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</si>
  <si>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</si>
  <si>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</si>
  <si>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</si>
  <si>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</si>
  <si>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</si>
  <si>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</si>
  <si>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</si>
  <si>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</si>
  <si>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</si>
  <si>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</si>
  <si>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</si>
  <si>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</si>
  <si>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</si>
  <si>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</si>
  <si>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</si>
  <si>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</si>
  <si>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</si>
  <si>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</si>
  <si>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</si>
  <si>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</si>
  <si>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</si>
  <si>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</si>
  <si>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</si>
  <si>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</si>
  <si>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</si>
  <si>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</si>
  <si>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</si>
  <si>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</si>
  <si>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</si>
  <si>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</si>
  <si>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</si>
  <si>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</si>
  <si>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</si>
  <si>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</si>
  <si>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</si>
  <si>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</si>
  <si>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</si>
  <si>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</si>
  <si>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</si>
  <si>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</si>
  <si>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</si>
  <si>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</si>
  <si>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</si>
  <si>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</si>
  <si>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</si>
  <si>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</si>
  <si>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</si>
  <si>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</si>
  <si>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</si>
  <si>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</si>
  <si>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</si>
  <si>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</si>
  <si>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</si>
  <si>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</si>
  <si>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</si>
  <si>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</si>
  <si>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</si>
  <si>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</si>
  <si>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</si>
  <si>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</si>
  <si>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</si>
  <si>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</si>
  <si>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</si>
  <si>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</si>
  <si>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</si>
  <si>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</si>
  <si>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</si>
  <si>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</si>
  <si>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</si>
  <si>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</si>
  <si>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</si>
  <si>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</si>
  <si>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</si>
  <si>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</si>
  <si>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</si>
  <si>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</si>
  <si>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</si>
  <si>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</si>
  <si>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</si>
  <si>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</si>
  <si>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</si>
  <si>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</si>
  <si>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</si>
  <si>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</si>
  <si>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</si>
  <si>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</si>
  <si>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</si>
  <si>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</si>
  <si>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</si>
  <si>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</si>
  <si>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</si>
  <si>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</si>
  <si>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</si>
  <si>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</si>
  <si>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</si>
  <si>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</si>
  <si>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</si>
  <si>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</si>
  <si>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</si>
  <si>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</si>
  <si>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</si>
  <si>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</si>
  <si>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</si>
  <si>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</si>
  <si>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</si>
  <si>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</si>
  <si>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</si>
  <si>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</si>
  <si>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</si>
  <si>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</si>
  <si>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</si>
  <si>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</si>
  <si>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</si>
  <si>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</si>
  <si>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</si>
  <si>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</si>
  <si>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</si>
  <si>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</si>
  <si>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</si>
  <si>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</si>
  <si>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</si>
  <si>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</si>
  <si>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</si>
  <si>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</si>
  <si>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</si>
  <si>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</si>
  <si>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</si>
  <si>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</si>
  <si>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</si>
  <si>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</si>
  <si>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</si>
  <si>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</si>
  <si>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</si>
  <si>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</si>
  <si>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</si>
  <si>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</si>
  <si>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</si>
  <si>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</si>
  <si>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</si>
  <si>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</si>
  <si>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</si>
  <si>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</si>
  <si>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</si>
  <si>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</si>
  <si>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</si>
  <si>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</si>
  <si>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</si>
  <si>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</si>
  <si>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</si>
  <si>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</si>
  <si>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</si>
  <si>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</si>
  <si>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</si>
  <si>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</si>
  <si>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</si>
  <si>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</si>
  <si>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</si>
  <si>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</si>
  <si>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</si>
  <si>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</si>
  <si>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</si>
  <si>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</si>
  <si>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</si>
  <si>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</si>
  <si>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</si>
  <si>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</si>
  <si>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</si>
  <si>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</si>
  <si>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</si>
  <si>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</si>
  <si>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</si>
  <si>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</si>
  <si>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</si>
  <si>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</si>
  <si>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</si>
  <si>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</si>
  <si>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</si>
  <si>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</si>
  <si>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</si>
  <si>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</si>
  <si>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</si>
  <si>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</si>
  <si>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</si>
  <si>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</si>
  <si>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</si>
  <si>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</si>
  <si>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</si>
  <si>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</si>
  <si>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</si>
  <si>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</si>
  <si>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</si>
  <si>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</si>
  <si>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</si>
  <si>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</si>
  <si>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</si>
  <si>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</si>
  <si>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</si>
  <si>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</si>
  <si>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</si>
  <si>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</si>
  <si>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</si>
  <si>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</si>
  <si>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</si>
  <si>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</si>
  <si>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</si>
  <si>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</si>
  <si>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</si>
  <si>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</si>
  <si>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</si>
  <si>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</si>
  <si>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</si>
  <si>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</si>
  <si>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</si>
  <si>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</si>
  <si>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</si>
  <si>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</si>
  <si>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</si>
  <si>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</si>
  <si>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</si>
  <si>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</si>
  <si>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</si>
  <si>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</si>
  <si>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</si>
  <si>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</si>
  <si>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</si>
  <si>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</si>
  <si>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</si>
  <si>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</si>
  <si>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</si>
  <si>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</si>
  <si>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</si>
  <si>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</si>
  <si>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</si>
  <si>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</si>
  <si>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</si>
  <si>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</si>
  <si>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</si>
  <si>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</si>
  <si>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</si>
  <si>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</si>
  <si>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</si>
  <si>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</si>
  <si>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</si>
  <si>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</si>
  <si>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</si>
  <si>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</si>
  <si>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</si>
  <si>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</si>
  <si>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</si>
  <si>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</si>
  <si>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</si>
  <si>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</si>
  <si>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</si>
  <si>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</si>
  <si>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</si>
  <si>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</si>
  <si>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</si>
  <si>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</si>
  <si>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</si>
  <si>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</si>
  <si>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</si>
  <si>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</si>
  <si>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</si>
  <si>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</si>
  <si>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</si>
  <si>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</si>
  <si>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</si>
  <si>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</si>
  <si>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</si>
  <si>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</si>
  <si>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</si>
  <si>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</si>
  <si>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</si>
  <si>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</si>
  <si>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</si>
  <si>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</si>
  <si>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</si>
  <si>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</si>
  <si>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</si>
  <si>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</si>
  <si>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</si>
  <si>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</si>
  <si>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</si>
  <si>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</si>
  <si>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</si>
  <si>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</si>
  <si>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</si>
  <si>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</si>
  <si>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</si>
  <si>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</si>
  <si>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</si>
  <si>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</si>
  <si>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</si>
  <si>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</si>
  <si>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</si>
  <si>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</si>
  <si>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</si>
  <si>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</si>
  <si>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</si>
  <si>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</si>
  <si>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</si>
  <si>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</si>
  <si>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</si>
  <si>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</si>
  <si>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</si>
  <si>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</si>
  <si>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</si>
  <si>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</si>
  <si>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</si>
  <si>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</si>
  <si>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</si>
  <si>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</si>
  <si>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</si>
  <si>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</si>
  <si>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</si>
  <si>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</si>
  <si>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</si>
  <si>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</si>
  <si>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</si>
  <si>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</si>
  <si>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</si>
  <si>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</si>
  <si>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</si>
  <si>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</si>
  <si>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</si>
  <si>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</si>
  <si>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</si>
  <si>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</si>
  <si>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</si>
  <si>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</si>
  <si>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</si>
  <si>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</si>
  <si>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</si>
  <si>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</si>
  <si>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</si>
  <si>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</si>
  <si>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</si>
  <si>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</si>
  <si>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</si>
  <si>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</si>
  <si>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</si>
  <si>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</si>
  <si>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</si>
  <si>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</si>
  <si>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</si>
  <si>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</si>
  <si>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</si>
  <si>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</si>
  <si>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</si>
  <si>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</si>
  <si>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</si>
  <si>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</si>
  <si>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</si>
  <si>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</si>
  <si>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</si>
  <si>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</si>
  <si>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</si>
  <si>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</si>
  <si>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</si>
  <si>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</si>
  <si>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</si>
  <si>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</si>
  <si>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</si>
  <si>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</si>
  <si>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</si>
  <si>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</si>
  <si>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</si>
  <si>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</si>
  <si>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</si>
  <si>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</si>
  <si>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</si>
  <si>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</si>
  <si>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</si>
  <si>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</si>
  <si>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</si>
  <si>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</si>
  <si>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</si>
  <si>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</si>
  <si>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</si>
  <si>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</si>
  <si>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</si>
  <si>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</si>
  <si>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</si>
  <si>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</si>
  <si>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</si>
  <si>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</si>
  <si>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</si>
  <si>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</si>
  <si>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</si>
  <si>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</si>
  <si>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</si>
  <si>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</si>
  <si>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</si>
  <si>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</si>
  <si>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</si>
  <si>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</si>
  <si>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</si>
  <si>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</si>
  <si>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</si>
  <si>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</si>
  <si>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</si>
  <si>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</si>
  <si>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</si>
  <si>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</si>
  <si>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</si>
  <si>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</si>
  <si>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</si>
  <si>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</si>
  <si>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</si>
  <si>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</si>
  <si>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</si>
  <si>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</si>
  <si>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</si>
  <si>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</si>
  <si>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</si>
  <si>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</si>
  <si>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</si>
  <si>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</si>
  <si>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</si>
  <si>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</si>
  <si>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</si>
  <si>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</si>
  <si>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</si>
  <si>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</si>
  <si>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</si>
  <si>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</si>
  <si>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</si>
  <si>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</si>
  <si>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</si>
  <si>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</si>
  <si>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</si>
  <si>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</si>
  <si>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</si>
  <si>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</si>
  <si>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</si>
  <si>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</si>
  <si>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</si>
  <si>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</si>
  <si>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</si>
  <si>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</si>
  <si>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</si>
  <si>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</si>
  <si>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</si>
  <si>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</si>
  <si>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</si>
  <si>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</si>
  <si>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</si>
  <si>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</si>
  <si>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</si>
  <si>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</si>
  <si>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</si>
  <si>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</si>
  <si>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</si>
  <si>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</si>
  <si>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</si>
  <si>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</si>
  <si>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</si>
  <si>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</si>
  <si>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</si>
  <si>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</si>
  <si>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</si>
  <si>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</si>
  <si>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</si>
  <si>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</si>
  <si>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</si>
  <si>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</si>
  <si>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</si>
  <si>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</si>
  <si>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</si>
  <si>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</si>
  <si>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</si>
  <si>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</si>
  <si>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</si>
  <si>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</si>
  <si>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</si>
  <si>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</si>
  <si>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</si>
  <si>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</si>
  <si>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</si>
  <si>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</si>
  <si>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</si>
  <si>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</si>
  <si>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</si>
  <si>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</si>
  <si>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</si>
  <si>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</si>
  <si>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</si>
  <si>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</si>
  <si>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</si>
  <si>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</si>
  <si>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</si>
  <si>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</si>
  <si>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</si>
  <si>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</si>
  <si>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</si>
  <si>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</si>
  <si>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</si>
  <si>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</si>
  <si>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</si>
  <si>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</si>
  <si>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</si>
  <si>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</si>
  <si>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</si>
  <si>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</si>
  <si>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</si>
  <si>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</si>
  <si>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</si>
  <si>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</si>
  <si>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</si>
  <si>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</si>
  <si>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</si>
  <si>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</si>
  <si>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</si>
  <si>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</si>
  <si>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</si>
  <si>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</si>
  <si>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</si>
  <si>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</si>
  <si>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</si>
  <si>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</si>
  <si>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</si>
  <si>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</si>
  <si>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</si>
  <si>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</si>
  <si>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</si>
  <si>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</si>
  <si>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</si>
  <si>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</si>
  <si>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</si>
  <si>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</si>
  <si>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</si>
  <si>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</si>
  <si>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</si>
  <si>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</si>
  <si>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</si>
  <si>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</si>
  <si>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</si>
  <si>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</si>
  <si>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</si>
  <si>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</si>
  <si>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</si>
  <si>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</si>
  <si>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</si>
  <si>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</si>
  <si>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</si>
  <si>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</si>
  <si>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</si>
  <si>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</si>
  <si>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</si>
  <si>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</si>
  <si>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</si>
  <si>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</si>
  <si>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</si>
  <si>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</si>
  <si>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</si>
  <si>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</si>
  <si>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</si>
  <si>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</si>
  <si>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</si>
  <si>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</si>
  <si>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</si>
  <si>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</si>
  <si>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</si>
  <si>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</si>
  <si>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</si>
  <si>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</si>
  <si>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</si>
  <si>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</si>
  <si>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</si>
  <si>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</si>
  <si>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</si>
  <si>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</si>
  <si>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</si>
  <si>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</si>
  <si>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</si>
  <si>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</si>
  <si>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</si>
  <si>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</si>
  <si>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</si>
  <si>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</si>
  <si>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</si>
  <si>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</si>
  <si>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</si>
  <si>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</si>
  <si>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</si>
  <si>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</si>
  <si>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</si>
  <si>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</si>
  <si>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</si>
  <si>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</si>
  <si>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</si>
  <si>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</si>
  <si>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</si>
  <si>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</si>
  <si>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</si>
  <si>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</si>
  <si>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</si>
  <si>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</si>
  <si>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</si>
  <si>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</si>
  <si>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</si>
  <si>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</si>
  <si>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</si>
  <si>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</si>
  <si>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</si>
  <si>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</si>
  <si>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</si>
  <si>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</si>
  <si>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</si>
  <si>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</si>
  <si>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</si>
  <si>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</si>
  <si>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</si>
  <si>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</si>
  <si>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</si>
  <si>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</si>
  <si>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</si>
  <si>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</si>
  <si>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</si>
  <si>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</si>
  <si>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</si>
  <si>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</si>
  <si>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</si>
  <si>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</si>
  <si>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</si>
  <si>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</si>
  <si>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</si>
  <si>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</si>
  <si>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</si>
  <si>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</si>
  <si>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</si>
  <si>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</si>
  <si>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</si>
  <si>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</si>
  <si>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</si>
  <si>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</si>
  <si>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</si>
  <si>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</si>
  <si>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</si>
  <si>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</si>
  <si>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</si>
  <si>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</si>
  <si>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</si>
  <si>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</si>
  <si>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</si>
  <si>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</si>
  <si>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</si>
  <si>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</si>
  <si>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</si>
  <si>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</si>
  <si>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</si>
  <si>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</si>
  <si>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</si>
  <si>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</si>
  <si>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</si>
  <si>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</si>
  <si>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</si>
  <si>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</si>
  <si>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</si>
  <si>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</si>
  <si>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</si>
  <si>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</si>
  <si>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</si>
  <si>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</si>
  <si>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</si>
  <si>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</si>
  <si>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</si>
  <si>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</si>
  <si>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</si>
  <si>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</si>
  <si>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</si>
  <si>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</si>
  <si>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</si>
  <si>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</si>
  <si>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</si>
  <si>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</si>
  <si>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</si>
  <si>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</si>
  <si>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</si>
  <si>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</si>
  <si>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</si>
  <si>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</si>
  <si>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</si>
  <si>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</si>
  <si>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</si>
  <si>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</si>
  <si>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</si>
  <si>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</si>
  <si>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</si>
  <si>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</si>
  <si>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</si>
  <si>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</si>
  <si>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</si>
  <si>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</si>
  <si>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</si>
  <si>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</si>
  <si>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</si>
  <si>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</si>
  <si>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</si>
  <si>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</si>
  <si>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</si>
  <si>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</si>
  <si>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</si>
  <si>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</si>
  <si>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</si>
  <si>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</si>
  <si>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</si>
  <si>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</si>
  <si>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</si>
  <si>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</si>
  <si>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</si>
  <si>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</si>
  <si>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</si>
  <si>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</si>
  <si>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</si>
  <si>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</si>
  <si>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</si>
  <si>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</si>
  <si>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</si>
  <si>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</si>
  <si>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</si>
  <si>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</si>
  <si>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</si>
  <si>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</si>
  <si>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</si>
  <si>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</si>
  <si>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</si>
  <si>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</si>
  <si>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</si>
  <si>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</si>
  <si>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</si>
  <si>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</si>
  <si>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</si>
  <si>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</si>
  <si>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</si>
  <si>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</si>
  <si>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</si>
  <si>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</si>
  <si>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</si>
  <si>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</si>
  <si>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</si>
  <si>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</si>
  <si>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</si>
  <si>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</si>
  <si>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</si>
  <si>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</si>
  <si>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</si>
  <si>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</si>
  <si>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</si>
  <si>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</si>
  <si>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</si>
  <si>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</si>
  <si>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</si>
  <si>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</si>
  <si>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</si>
  <si>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</si>
  <si>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</si>
  <si>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</si>
  <si>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</si>
  <si>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</si>
  <si>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</si>
  <si>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</si>
  <si>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</si>
  <si>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</si>
  <si>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</si>
  <si>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</si>
  <si>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</si>
  <si>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</si>
  <si>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</si>
  <si>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</si>
  <si>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</si>
  <si>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</si>
  <si>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</si>
  <si>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</si>
  <si>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</si>
  <si>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</si>
  <si>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</si>
  <si>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</si>
  <si>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</si>
  <si>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</si>
  <si>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</si>
  <si>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</si>
  <si>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</si>
  <si>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</si>
  <si>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</si>
  <si>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</si>
  <si>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</si>
  <si>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</si>
  <si>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</si>
  <si>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</si>
  <si>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</si>
  <si>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</si>
  <si>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</si>
  <si>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</si>
  <si>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</si>
  <si>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</si>
  <si>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</si>
  <si>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</si>
  <si>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</si>
  <si>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</si>
  <si>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</si>
  <si>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</si>
  <si>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</si>
  <si>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</si>
  <si>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</si>
  <si>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</si>
  <si>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</si>
  <si>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</si>
  <si>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</si>
  <si>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</si>
  <si>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</si>
  <si>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</si>
  <si>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</si>
  <si>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</si>
  <si>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</si>
  <si>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</si>
  <si>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</si>
  <si>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</si>
  <si>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</si>
  <si>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</si>
  <si>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</si>
  <si>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</si>
  <si>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</si>
  <si>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</si>
  <si>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</si>
  <si>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</si>
  <si>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</si>
  <si>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</si>
  <si>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</si>
  <si>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</si>
  <si>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</si>
  <si>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</si>
  <si>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</si>
  <si>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</si>
  <si>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</si>
  <si>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</si>
  <si>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</si>
  <si>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</si>
  <si>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</si>
  <si>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</si>
  <si>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</si>
  <si>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</si>
  <si>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</si>
  <si>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</si>
  <si>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</si>
  <si>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</si>
  <si>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</si>
  <si>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</si>
  <si>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</si>
  <si>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</si>
  <si>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</si>
  <si>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</si>
  <si>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</si>
  <si>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</si>
  <si>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</si>
  <si>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</si>
  <si>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</si>
  <si>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</si>
  <si>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</si>
  <si>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</si>
  <si>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</si>
  <si>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</si>
  <si>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</si>
  <si>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</si>
  <si>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</si>
  <si>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</si>
  <si>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</si>
  <si>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</si>
  <si>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</si>
  <si>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</si>
  <si>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</si>
  <si>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</si>
  <si>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</si>
  <si>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</si>
  <si>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</si>
  <si>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</si>
  <si>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</si>
  <si>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</si>
  <si>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</si>
  <si>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</si>
  <si>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</si>
  <si>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</si>
  <si>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</si>
  <si>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</si>
  <si>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</si>
  <si>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</si>
  <si>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</si>
  <si>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</si>
  <si>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</si>
  <si>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</si>
  <si>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</si>
  <si>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</si>
  <si>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</si>
  <si>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</si>
  <si>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</si>
  <si>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</si>
  <si>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</si>
  <si>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</si>
  <si>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</si>
  <si>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</si>
  <si>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</si>
  <si>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</si>
  <si>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</si>
  <si>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</si>
  <si>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</si>
  <si>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</si>
  <si>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</si>
  <si>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</si>
  <si>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</si>
  <si>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</si>
  <si>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</si>
  <si>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</si>
  <si>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</si>
  <si>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</si>
  <si>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</si>
  <si>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</si>
  <si>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</si>
  <si>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</si>
  <si>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</si>
  <si>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</si>
  <si>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</si>
  <si>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</si>
  <si>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</si>
  <si>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</si>
  <si>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</si>
  <si>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</si>
  <si>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</si>
  <si>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</si>
  <si>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</si>
  <si>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</si>
  <si>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</si>
  <si>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</si>
  <si>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</si>
  <si>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</si>
  <si>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</si>
  <si>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</si>
  <si>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</si>
  <si>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</si>
  <si>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</si>
  <si>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</si>
  <si>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</si>
  <si>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</si>
  <si>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</si>
  <si>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</si>
  <si>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</si>
  <si>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</si>
  <si>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</si>
  <si>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</si>
  <si>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</si>
  <si>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</si>
  <si>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</si>
  <si>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</si>
  <si>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</si>
  <si>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</si>
  <si>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</si>
  <si>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</si>
  <si>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</si>
  <si>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</si>
  <si>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</si>
  <si>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</si>
  <si>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</si>
  <si>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</si>
  <si>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</si>
  <si>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</si>
  <si>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</si>
  <si>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</si>
  <si>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</si>
  <si>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</si>
  <si>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</si>
  <si>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</si>
  <si>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</si>
  <si>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</si>
  <si>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</si>
  <si>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</si>
  <si>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</si>
  <si>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</si>
  <si>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</si>
  <si>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</si>
  <si>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</si>
  <si>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</si>
  <si>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</si>
  <si>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</si>
  <si>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</si>
  <si>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</si>
  <si>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</si>
  <si>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</si>
  <si>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</si>
  <si>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</si>
  <si>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</si>
  <si>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</si>
  <si>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</si>
  <si>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</si>
  <si>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</si>
  <si>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</si>
  <si>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</si>
  <si>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</si>
  <si>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</si>
  <si>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</si>
  <si>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</si>
  <si>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</si>
  <si>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</si>
  <si>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</si>
  <si>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</si>
  <si>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</si>
  <si>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</si>
  <si>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</si>
  <si>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</si>
  <si>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</si>
  <si>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</si>
  <si>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</si>
  <si>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</si>
  <si>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</si>
  <si>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</si>
  <si>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</si>
  <si>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</si>
  <si>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</si>
  <si>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</si>
  <si>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</si>
  <si>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</si>
  <si>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</si>
  <si>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</si>
  <si>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</si>
  <si>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</si>
  <si>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</si>
  <si>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</si>
  <si>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</si>
  <si>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</si>
  <si>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</si>
  <si>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</si>
  <si>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</si>
  <si>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</si>
  <si>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</si>
  <si>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</si>
  <si>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</si>
  <si>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</si>
  <si>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</si>
  <si>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</si>
  <si>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</si>
  <si>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</si>
  <si>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</si>
  <si>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</si>
  <si>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</si>
  <si>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</si>
  <si>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</si>
  <si>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</si>
  <si>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</si>
  <si>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</si>
  <si>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</si>
  <si>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</si>
  <si>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</si>
  <si>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</si>
  <si>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</si>
  <si>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</si>
  <si>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</si>
  <si>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</si>
  <si>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</si>
  <si>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</si>
  <si>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</si>
  <si>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</si>
  <si>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</si>
  <si>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</si>
  <si>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</si>
  <si>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</si>
  <si>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</si>
  <si>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</si>
  <si>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</si>
  <si>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</si>
  <si>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</si>
  <si>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</si>
  <si>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</si>
  <si>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</si>
  <si>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</si>
  <si>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</si>
  <si>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</si>
  <si>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</si>
  <si>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</si>
  <si>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</si>
  <si>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</si>
  <si>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</si>
  <si>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</si>
  <si>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</si>
  <si>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</si>
  <si>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</si>
  <si>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</si>
  <si>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</si>
  <si>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</si>
  <si>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</si>
  <si>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</si>
  <si>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</si>
  <si>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</si>
  <si>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</si>
  <si>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</si>
  <si>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</si>
  <si>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</si>
  <si>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</si>
  <si>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</si>
  <si>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</si>
  <si>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</si>
  <si>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</si>
  <si>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</si>
  <si>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</si>
  <si>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</si>
  <si>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</si>
  <si>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</si>
  <si>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</si>
  <si>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</si>
  <si>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</si>
  <si>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</si>
  <si>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</si>
  <si>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</si>
  <si>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</si>
  <si>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</si>
  <si>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</si>
  <si>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</si>
  <si>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</si>
  <si>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</si>
  <si>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</si>
  <si>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</si>
  <si>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</si>
  <si>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</si>
  <si>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</si>
  <si>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</si>
  <si>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</si>
  <si>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</si>
  <si>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</si>
  <si>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</si>
  <si>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</si>
  <si>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</si>
  <si>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</si>
  <si>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</si>
  <si>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</si>
  <si>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</si>
  <si>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</si>
  <si>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</si>
  <si>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</si>
  <si>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</si>
  <si>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</si>
  <si>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</si>
  <si>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</si>
  <si>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</si>
  <si>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</si>
  <si>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</si>
  <si>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</si>
  <si>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</si>
  <si>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</si>
  <si>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</si>
  <si>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</si>
  <si>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</si>
  <si>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</si>
  <si>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</si>
  <si>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</si>
  <si>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</si>
  <si>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</si>
  <si>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</si>
  <si>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</si>
  <si>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</si>
  <si>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</si>
  <si>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</si>
  <si>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</si>
  <si>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</si>
  <si>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</si>
  <si>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</si>
  <si>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</si>
  <si>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</si>
  <si>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</si>
  <si>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</si>
  <si>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</si>
  <si>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</si>
  <si>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</si>
  <si>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</si>
  <si>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</si>
  <si>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</si>
  <si>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</si>
  <si>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</si>
  <si>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</si>
  <si>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</si>
  <si>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</si>
  <si>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</si>
  <si>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</si>
  <si>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</si>
  <si>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</si>
  <si>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</si>
  <si>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</si>
  <si>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</si>
  <si>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</si>
  <si>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</si>
  <si>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</si>
  <si>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</si>
  <si>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</si>
  <si>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</si>
  <si>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</si>
  <si>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</si>
  <si>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</si>
  <si>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</si>
  <si>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</si>
  <si>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</si>
  <si>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</si>
  <si>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</si>
  <si>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</si>
  <si>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</si>
  <si>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</si>
  <si>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</si>
  <si>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</si>
  <si>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</si>
  <si>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</si>
  <si>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</si>
  <si>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</si>
  <si>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</si>
  <si>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</si>
  <si>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</si>
  <si>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</si>
  <si>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</si>
  <si>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</si>
  <si>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</si>
  <si>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</si>
  <si>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</si>
  <si>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</si>
  <si>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</si>
  <si>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</si>
  <si>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</si>
  <si>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</si>
  <si>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</si>
  <si>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</si>
  <si>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</si>
  <si>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</si>
  <si>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</si>
  <si>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</si>
  <si>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</si>
  <si>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</si>
  <si>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</si>
  <si>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</si>
  <si>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</si>
  <si>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</si>
  <si>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</si>
  <si>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</si>
  <si>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</si>
  <si>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</si>
  <si>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</si>
  <si>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</si>
  <si>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</si>
  <si>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</si>
  <si>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</si>
  <si>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</si>
  <si>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</si>
  <si>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</si>
  <si>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</si>
  <si>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</si>
  <si>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</si>
  <si>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</si>
  <si>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</si>
  <si>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</si>
  <si>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</si>
  <si>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</si>
  <si>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</si>
  <si>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</si>
  <si>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</si>
  <si>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</si>
  <si>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</si>
  <si>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</si>
  <si>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</si>
  <si>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</si>
  <si>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</si>
  <si>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</si>
  <si>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</si>
  <si>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</si>
  <si>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</si>
  <si>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</si>
  <si>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</si>
  <si>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</si>
  <si>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</si>
  <si>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</si>
  <si>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</si>
  <si>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</si>
  <si>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</si>
  <si>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</si>
  <si>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</si>
  <si>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</si>
  <si>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</si>
  <si>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</si>
  <si>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</si>
  <si>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</si>
  <si>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</si>
  <si>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</si>
  <si>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</si>
  <si>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</si>
  <si>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</si>
  <si>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</si>
  <si>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</si>
  <si>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</si>
  <si>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</si>
  <si>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</si>
  <si>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</si>
  <si>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</si>
  <si>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</si>
  <si>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</si>
  <si>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</si>
  <si>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</si>
  <si>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</si>
  <si>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</si>
  <si>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</si>
  <si>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</si>
  <si>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</si>
  <si>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</si>
  <si>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</si>
  <si>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</si>
  <si>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</si>
  <si>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</si>
  <si>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</si>
  <si>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</si>
  <si>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</si>
  <si>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</si>
  <si>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</si>
  <si>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</si>
  <si>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</si>
  <si>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</si>
  <si>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</si>
  <si>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</si>
  <si>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</si>
  <si>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</si>
  <si>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</si>
  <si>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</si>
  <si>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</si>
  <si>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</si>
  <si>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</si>
  <si>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</si>
  <si>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</si>
  <si>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</si>
  <si>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</si>
  <si>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</si>
  <si>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</si>
  <si>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</si>
  <si>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</si>
  <si>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</si>
  <si>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</si>
  <si>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</si>
  <si>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</si>
  <si>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</si>
  <si>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</si>
  <si>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</si>
  <si>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</si>
  <si>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</si>
  <si>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</si>
  <si>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</si>
  <si>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</si>
  <si>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</si>
  <si>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</si>
  <si>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</si>
  <si>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</si>
  <si>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</si>
  <si>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</si>
  <si>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</si>
  <si>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</si>
  <si>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</si>
  <si>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</si>
  <si>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</si>
  <si>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</si>
  <si>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</si>
  <si>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</si>
  <si>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</si>
  <si>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</si>
  <si>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</si>
  <si>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</si>
  <si>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</si>
  <si>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</si>
  <si>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</si>
  <si>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</si>
  <si>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</si>
  <si>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</si>
  <si>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</si>
  <si>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</si>
  <si>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</si>
  <si>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</si>
  <si>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</si>
  <si>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</si>
  <si>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</si>
  <si>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</si>
  <si>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</si>
  <si>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</si>
  <si>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</si>
  <si>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</si>
  <si>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</si>
  <si>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</si>
  <si>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</si>
  <si>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</si>
  <si>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</si>
  <si>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</si>
  <si>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</si>
  <si>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</si>
  <si>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</si>
  <si>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</si>
  <si>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</si>
  <si>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</si>
  <si>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</si>
  <si>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</si>
  <si>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</si>
  <si>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</si>
  <si>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</si>
  <si>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</si>
  <si>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</si>
  <si>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</si>
  <si>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</si>
  <si>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</si>
  <si>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</si>
  <si>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</si>
  <si>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</si>
  <si>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</si>
  <si>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</si>
  <si>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</si>
  <si>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</si>
  <si>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</si>
  <si>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</si>
  <si>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</si>
  <si>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</si>
  <si>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</si>
  <si>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</si>
  <si>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</si>
  <si>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</si>
  <si>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</si>
  <si>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</si>
  <si>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</si>
  <si>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</si>
  <si>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</si>
  <si>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</si>
  <si>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</si>
  <si>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</si>
  <si>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</si>
  <si>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</si>
  <si>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</si>
  <si>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</si>
  <si>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</si>
  <si>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</si>
  <si>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</si>
  <si>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</si>
  <si>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</si>
  <si>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</si>
  <si>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</si>
  <si>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</si>
  <si>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</si>
  <si>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</si>
  <si>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</si>
  <si>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</si>
  <si>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</si>
  <si>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</si>
  <si>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</si>
  <si>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</si>
  <si>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</si>
  <si>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</si>
  <si>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</si>
  <si>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</si>
  <si>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</si>
  <si>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</si>
  <si>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</si>
  <si>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</si>
  <si>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</si>
  <si>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</si>
  <si>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</si>
  <si>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</si>
  <si>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</si>
  <si>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</si>
  <si>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</si>
  <si>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</si>
  <si>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</si>
  <si>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</si>
  <si>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</si>
  <si>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</si>
  <si>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</si>
  <si>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</si>
  <si>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</si>
  <si>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</si>
  <si>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</si>
  <si>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</si>
  <si>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</si>
  <si>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</si>
  <si>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</si>
  <si>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</si>
  <si>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</si>
  <si>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</si>
  <si>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</si>
  <si>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</si>
  <si>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</si>
  <si>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</si>
  <si>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</si>
  <si>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</si>
  <si>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</si>
  <si>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</si>
  <si>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</si>
  <si>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</si>
  <si>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</si>
  <si>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</si>
  <si>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</si>
  <si>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</si>
  <si>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</si>
  <si>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</si>
  <si>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</si>
  <si>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</si>
  <si>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</si>
  <si>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</si>
  <si>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</si>
  <si>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</si>
  <si>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</si>
  <si>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</si>
  <si>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</si>
  <si>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</si>
  <si>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</si>
  <si>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</si>
  <si>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</si>
  <si>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</si>
  <si>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</si>
  <si>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</si>
  <si>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</si>
  <si>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</si>
  <si>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</si>
  <si>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</si>
  <si>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</si>
  <si>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</si>
  <si>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</si>
  <si>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</si>
  <si>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</si>
  <si>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</si>
  <si>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</si>
  <si>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</si>
  <si>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</si>
  <si>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</si>
  <si>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</si>
  <si>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</si>
  <si>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</si>
  <si>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</si>
  <si>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</si>
  <si>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</si>
  <si>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</si>
  <si>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</si>
  <si>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</si>
  <si>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</si>
  <si>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</si>
  <si>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</si>
  <si>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</si>
  <si>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</si>
  <si>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</si>
  <si>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</si>
  <si>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</si>
  <si>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</si>
  <si>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</si>
  <si>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</si>
  <si>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</si>
  <si>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</si>
  <si>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</si>
  <si>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</si>
  <si>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</si>
  <si>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</si>
  <si>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</si>
  <si>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</si>
  <si>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</si>
  <si>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</si>
  <si>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</si>
  <si>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</si>
  <si>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</si>
  <si>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</si>
  <si>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</si>
  <si>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</si>
  <si>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</si>
  <si>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</si>
  <si>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</si>
  <si>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</si>
  <si>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</si>
  <si>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</si>
  <si>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</si>
  <si>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</si>
  <si>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</si>
  <si>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</si>
  <si>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</si>
  <si>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</si>
  <si>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</si>
  <si>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</si>
  <si>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</si>
  <si>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</si>
  <si>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</si>
  <si>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</si>
  <si>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</si>
  <si>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</si>
  <si>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</si>
  <si>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</si>
  <si>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</si>
  <si>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</si>
  <si>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</si>
  <si>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</si>
  <si>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</si>
  <si>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</si>
  <si>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</si>
  <si>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</si>
  <si>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</si>
  <si>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</si>
  <si>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</si>
  <si>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</si>
  <si>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</si>
  <si>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</si>
  <si>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</si>
  <si>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</si>
  <si>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</si>
  <si>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</si>
  <si>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</si>
  <si>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</si>
  <si>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</si>
  <si>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</si>
  <si>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</si>
  <si>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</si>
  <si>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</si>
  <si>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</si>
  <si>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</si>
  <si>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</si>
  <si>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</si>
  <si>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</si>
  <si>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</si>
  <si>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</si>
  <si>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</si>
  <si>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</si>
  <si>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</si>
  <si>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</si>
  <si>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</si>
  <si>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</si>
  <si>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</si>
  <si>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</si>
  <si>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</si>
  <si>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</si>
  <si>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</si>
  <si>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</si>
  <si>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</si>
  <si>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</si>
  <si>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</si>
  <si>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</si>
  <si>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</si>
  <si>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</si>
  <si>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</si>
  <si>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</si>
  <si>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</si>
  <si>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</si>
  <si>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</si>
  <si>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</si>
  <si>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</si>
  <si>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</si>
  <si>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</si>
  <si>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</si>
  <si>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</si>
  <si>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</si>
  <si>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</si>
  <si>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</si>
  <si>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</si>
  <si>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</si>
  <si>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</si>
  <si>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</si>
  <si>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</si>
  <si>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</si>
  <si>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</si>
  <si>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</si>
  <si>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</si>
  <si>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</si>
  <si>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</si>
  <si>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</si>
  <si>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</si>
  <si>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</si>
  <si>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</si>
  <si>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</si>
  <si>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</si>
  <si>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</si>
  <si>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</si>
  <si>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</si>
  <si>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</si>
  <si>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</si>
  <si>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</si>
  <si>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</si>
  <si>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</si>
  <si>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</si>
  <si>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</si>
  <si>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</si>
  <si>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</si>
  <si>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</si>
  <si>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</si>
  <si>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</si>
  <si>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</si>
  <si>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</si>
  <si>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</si>
  <si>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</si>
  <si>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</si>
  <si>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</si>
  <si>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</si>
  <si>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</si>
  <si>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</si>
  <si>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</si>
  <si>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</si>
  <si>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</si>
  <si>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</si>
  <si>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</si>
  <si>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</si>
  <si>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</si>
  <si>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</si>
  <si>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</si>
  <si>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</si>
  <si>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</si>
  <si>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</si>
  <si>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</si>
  <si>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</si>
  <si>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</si>
  <si>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</si>
  <si>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</si>
  <si>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</si>
  <si>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</si>
  <si>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</si>
  <si>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</si>
  <si>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</si>
  <si>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</si>
  <si>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</si>
  <si>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</si>
  <si>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</si>
  <si>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</si>
  <si>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</si>
  <si>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</si>
  <si>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</si>
  <si>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</si>
  <si>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</si>
  <si>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</si>
  <si>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</si>
  <si>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</si>
  <si>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</si>
  <si>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</si>
  <si>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</si>
  <si>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</si>
  <si>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</si>
  <si>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</si>
  <si>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</si>
  <si>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</si>
  <si>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</si>
  <si>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</si>
  <si>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</si>
  <si>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</si>
  <si>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</si>
  <si>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</si>
  <si>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</si>
  <si>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</si>
  <si>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</si>
  <si>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</si>
  <si>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</si>
  <si>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</si>
  <si>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</si>
  <si>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</si>
  <si>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</si>
  <si>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</si>
  <si>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</si>
  <si>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</si>
  <si>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</si>
  <si>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</si>
  <si>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</si>
  <si>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</si>
  <si>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</si>
  <si>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</si>
  <si>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</si>
  <si>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</si>
  <si>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</si>
  <si>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</si>
  <si>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</si>
  <si>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</si>
  <si>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</si>
  <si>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</si>
  <si>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</si>
  <si>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</si>
  <si>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</si>
  <si>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</si>
  <si>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</si>
  <si>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</si>
  <si>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</si>
  <si>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</si>
  <si>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</si>
  <si>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</si>
  <si>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</si>
  <si>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</si>
  <si>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</si>
  <si>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</si>
  <si>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</si>
  <si>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</si>
  <si>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</si>
  <si>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</si>
  <si>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</si>
  <si>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</si>
  <si>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</si>
  <si>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</si>
  <si>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</si>
  <si>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</si>
  <si>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</si>
  <si>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</si>
  <si>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</si>
  <si>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</si>
  <si>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</si>
  <si>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</si>
  <si>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</si>
  <si>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</si>
  <si>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</si>
  <si>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</si>
  <si>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</si>
  <si>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</si>
  <si>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</si>
  <si>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</si>
  <si>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</si>
  <si>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</si>
  <si>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</si>
  <si>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</si>
  <si>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</si>
  <si>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</si>
  <si>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</si>
  <si>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</si>
  <si>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</si>
  <si>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</si>
  <si>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</si>
  <si>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</si>
  <si>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</si>
  <si>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</si>
  <si>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</si>
  <si>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</si>
  <si>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</si>
  <si>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</si>
  <si>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</si>
  <si>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</si>
  <si>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</si>
  <si>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</si>
  <si>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</si>
  <si>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</si>
  <si>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</si>
  <si>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</si>
  <si>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</si>
  <si>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</si>
  <si>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</si>
  <si>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</si>
  <si>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</si>
  <si>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</si>
  <si>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</si>
  <si>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</si>
  <si>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</si>
  <si>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</si>
  <si>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</si>
  <si>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</si>
  <si>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</si>
  <si>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</si>
  <si>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</si>
  <si>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</si>
  <si>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</si>
  <si>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</si>
  <si>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</si>
  <si>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</si>
  <si>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</si>
  <si>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</si>
  <si>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</si>
  <si>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</si>
  <si>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</si>
  <si>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</si>
  <si>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</si>
  <si>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</si>
  <si>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</si>
  <si>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</si>
  <si>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</si>
  <si>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</si>
  <si>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</si>
  <si>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</si>
  <si>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</si>
  <si>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</si>
  <si>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</si>
  <si>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</si>
  <si>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</si>
  <si>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</si>
  <si>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</si>
  <si>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</si>
  <si>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</si>
  <si>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</si>
  <si>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</si>
  <si>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</si>
  <si>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</si>
  <si>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</si>
  <si>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</si>
  <si>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</si>
  <si>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</si>
  <si>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</si>
  <si>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</si>
  <si>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</si>
  <si>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</si>
  <si>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</si>
  <si>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</si>
  <si>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</si>
  <si>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</si>
  <si>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</si>
  <si>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</si>
  <si>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</si>
  <si>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</si>
  <si>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</si>
  <si>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</si>
  <si>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</si>
  <si>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</si>
  <si>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</si>
  <si>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</si>
  <si>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</si>
  <si>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</si>
  <si>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</si>
  <si>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</si>
  <si>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</si>
  <si>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</si>
  <si>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</si>
  <si>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</si>
  <si>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</si>
  <si>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</si>
  <si>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</si>
  <si>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</si>
  <si>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</si>
  <si>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</si>
  <si>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</si>
  <si>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</si>
  <si>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</si>
  <si>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</si>
  <si>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</si>
  <si>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</si>
  <si>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</si>
  <si>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</si>
  <si>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</si>
  <si>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</si>
  <si>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</si>
  <si>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</si>
  <si>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</si>
  <si>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</si>
  <si>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</si>
  <si>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</si>
  <si>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</si>
  <si>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</si>
  <si>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</si>
  <si>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</si>
  <si>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</si>
  <si>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</si>
  <si>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</si>
  <si>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</si>
  <si>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</si>
  <si>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</si>
  <si>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</si>
  <si>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</si>
  <si>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</si>
  <si>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</si>
  <si>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</si>
  <si>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</si>
  <si>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</si>
  <si>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</si>
  <si>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</si>
  <si>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</si>
  <si>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</si>
  <si>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</si>
  <si>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</si>
  <si>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</si>
  <si>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</si>
  <si>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</si>
  <si>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</si>
  <si>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</si>
  <si>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</si>
  <si>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</si>
  <si>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</si>
  <si>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</si>
  <si>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</si>
  <si>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</si>
  <si>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</si>
  <si>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</si>
  <si>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</si>
  <si>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</si>
  <si>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</si>
  <si>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</si>
  <si>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</si>
  <si>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</si>
  <si>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</si>
  <si>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</si>
  <si>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</si>
  <si>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</si>
  <si>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</si>
  <si>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</si>
  <si>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</si>
  <si>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</si>
  <si>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</si>
  <si>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</si>
  <si>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</si>
  <si>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</si>
  <si>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</si>
  <si>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</si>
  <si>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</si>
  <si>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</si>
  <si>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</si>
  <si>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</si>
  <si>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</si>
  <si>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</si>
  <si>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</si>
  <si>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</si>
  <si>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</si>
  <si>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</si>
  <si>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</si>
  <si>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</si>
  <si>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</si>
  <si>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</si>
  <si>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</si>
  <si>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</si>
  <si>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</si>
  <si>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</si>
  <si>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</si>
  <si>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</si>
  <si>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</si>
  <si>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</si>
  <si>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</si>
  <si>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</si>
  <si>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</si>
  <si>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</si>
  <si>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</si>
  <si>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</si>
  <si>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</si>
  <si>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</si>
  <si>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</si>
  <si>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</si>
  <si>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</si>
  <si>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</si>
  <si>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</si>
  <si>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</si>
  <si>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</si>
  <si>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</si>
  <si>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</si>
  <si>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</si>
  <si>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</si>
  <si>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</si>
  <si>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</si>
  <si>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</si>
  <si>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</si>
  <si>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</si>
  <si>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</si>
  <si>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</si>
  <si>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</si>
  <si>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</si>
  <si>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</si>
  <si>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</si>
  <si>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</si>
  <si>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</si>
  <si>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</si>
  <si>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</si>
  <si>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</si>
  <si>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</si>
  <si>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</si>
  <si>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</si>
  <si>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</si>
  <si>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</si>
  <si>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</si>
  <si>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</si>
  <si>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</si>
  <si>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</si>
  <si>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</si>
  <si>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</si>
  <si>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</si>
  <si>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</si>
  <si>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</si>
  <si>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</si>
  <si>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</si>
  <si>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</si>
  <si>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</si>
  <si>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</si>
  <si>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</si>
  <si>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</si>
  <si>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</si>
  <si>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</si>
  <si>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</si>
  <si>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</si>
  <si>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</si>
  <si>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</si>
  <si>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</si>
  <si>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</si>
  <si>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</si>
  <si>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</si>
  <si>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</si>
  <si>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</si>
  <si>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</si>
  <si>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</si>
  <si>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</si>
  <si>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</si>
  <si>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</si>
  <si>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</si>
  <si>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</si>
  <si>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</si>
  <si>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</si>
  <si>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</si>
  <si>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</si>
  <si>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</si>
  <si>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</si>
  <si>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</si>
  <si>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</si>
  <si>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</si>
  <si>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</si>
  <si>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</si>
  <si>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</si>
  <si>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</si>
  <si>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</si>
  <si>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</si>
  <si>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</si>
  <si>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</si>
  <si>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</si>
  <si>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</si>
  <si>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</si>
  <si>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</si>
  <si>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</si>
  <si>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</si>
  <si>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</si>
  <si>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</si>
  <si>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</si>
  <si>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</si>
  <si>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</si>
  <si>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</si>
  <si>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</si>
  <si>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</si>
  <si>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</si>
  <si>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</si>
  <si>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</si>
  <si>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</si>
  <si>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</si>
  <si>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</si>
  <si>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</si>
  <si>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</si>
  <si>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</si>
  <si>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</si>
  <si>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</si>
  <si>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</si>
  <si>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</si>
  <si>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</si>
  <si>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</si>
  <si>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</si>
  <si>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</si>
  <si>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</si>
  <si>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</si>
  <si>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</si>
  <si>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</si>
  <si>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</si>
  <si>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</si>
  <si>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</si>
  <si>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</si>
  <si>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</si>
  <si>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</si>
  <si>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</si>
  <si>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</si>
  <si>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</si>
  <si>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</si>
  <si>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</si>
  <si>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</si>
  <si>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</si>
  <si>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</si>
  <si>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</si>
  <si>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</si>
  <si>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</si>
  <si>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</si>
  <si>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</si>
  <si>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</si>
  <si>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</si>
  <si>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</si>
  <si>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</si>
  <si>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</si>
  <si>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</si>
  <si>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</si>
  <si>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</si>
  <si>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</si>
  <si>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</si>
  <si>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</si>
  <si>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</si>
  <si>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</si>
  <si>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</si>
  <si>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</si>
  <si>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</si>
  <si>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</si>
  <si>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</si>
  <si>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</si>
  <si>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</si>
  <si>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</si>
  <si>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</si>
  <si>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</si>
  <si>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</si>
  <si>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</si>
  <si>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</si>
  <si>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</si>
  <si>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</si>
  <si>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</si>
  <si>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</si>
  <si>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</si>
  <si>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</si>
  <si>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</si>
  <si>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</si>
  <si>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</si>
  <si>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</si>
  <si>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</si>
  <si>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</si>
  <si>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</si>
  <si>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</si>
  <si>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</si>
  <si>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</si>
  <si>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</si>
  <si>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</si>
  <si>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</si>
  <si>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</si>
  <si>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</si>
  <si>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</si>
  <si>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</si>
  <si>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</si>
  <si>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</si>
  <si>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</si>
  <si>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</si>
  <si>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</si>
  <si>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</si>
  <si>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</si>
  <si>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</si>
  <si>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</si>
  <si>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</si>
  <si>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</si>
  <si>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</si>
  <si>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</si>
  <si>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</si>
  <si>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</si>
  <si>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</si>
  <si>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</si>
  <si>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</si>
  <si>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</si>
  <si>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</si>
  <si>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</si>
  <si>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</si>
  <si>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</si>
  <si>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</si>
  <si>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</si>
  <si>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</si>
  <si>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</si>
  <si>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</si>
  <si>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</si>
  <si>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</si>
  <si>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</si>
  <si>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</si>
  <si>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</si>
  <si>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</si>
  <si>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</si>
  <si>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</si>
  <si>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</si>
  <si>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</si>
  <si>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</si>
  <si>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</si>
  <si>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</si>
  <si>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</si>
  <si>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</si>
  <si>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</si>
  <si>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</si>
  <si>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</si>
  <si>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</si>
  <si>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</si>
  <si>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</si>
  <si>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</si>
  <si>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</si>
  <si>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</si>
  <si>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</si>
  <si>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</si>
  <si>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</si>
  <si>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</si>
  <si>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</si>
  <si>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</si>
  <si>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</si>
  <si>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</si>
  <si>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</si>
  <si>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</si>
  <si>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</si>
  <si>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</si>
  <si>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</si>
  <si>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</si>
  <si>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</si>
  <si>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</si>
  <si>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</si>
  <si>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</si>
  <si>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</si>
  <si>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</si>
  <si>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</si>
  <si>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</si>
  <si>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</si>
  <si>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</si>
  <si>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</si>
  <si>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</si>
  <si>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</si>
  <si>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</si>
  <si>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</si>
  <si>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</si>
  <si>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</si>
  <si>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</si>
  <si>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</si>
  <si>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</si>
  <si>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</si>
  <si>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</si>
  <si>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</si>
  <si>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</si>
  <si>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</si>
  <si>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</si>
  <si>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</si>
  <si>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</si>
  <si>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</si>
  <si>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</si>
  <si>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</si>
  <si>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</si>
  <si>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</si>
  <si>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</si>
  <si>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</si>
  <si>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</si>
  <si>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</si>
  <si>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</si>
  <si>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</si>
  <si>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</si>
  <si>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</si>
  <si>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</si>
  <si>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</si>
  <si>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</si>
  <si>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</si>
  <si>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</si>
  <si>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</si>
  <si>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</si>
  <si>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</si>
  <si>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</si>
  <si>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</si>
  <si>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</si>
  <si>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</si>
  <si>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</si>
  <si>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</si>
  <si>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</si>
  <si>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</si>
  <si>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</si>
  <si>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</si>
  <si>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</si>
  <si>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</si>
  <si>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</si>
  <si>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</si>
  <si>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</si>
  <si>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</si>
  <si>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</si>
  <si>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</si>
  <si>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</si>
  <si>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</si>
  <si>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</si>
  <si>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</si>
  <si>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</si>
  <si>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</si>
  <si>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</si>
  <si>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</si>
  <si>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</si>
  <si>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</si>
  <si>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</si>
  <si>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</si>
  <si>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</si>
  <si>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</si>
  <si>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</si>
  <si>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</si>
  <si>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</si>
  <si>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</si>
  <si>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</si>
  <si>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</si>
  <si>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</si>
  <si>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</si>
  <si>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</si>
  <si>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</si>
  <si>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</si>
  <si>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</si>
  <si>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</si>
  <si>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</si>
  <si>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</si>
  <si>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</si>
  <si>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</si>
  <si>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</si>
  <si>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</si>
  <si>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</si>
  <si>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</si>
  <si>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</si>
  <si>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</si>
  <si>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</si>
  <si>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</si>
  <si>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</si>
  <si>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</si>
  <si>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</si>
  <si>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</si>
  <si>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</si>
  <si>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</si>
  <si>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</si>
  <si>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</si>
  <si>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</si>
  <si>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</si>
  <si>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</si>
  <si>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</si>
  <si>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</si>
  <si>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</si>
  <si>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</si>
  <si>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</si>
  <si>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</si>
  <si>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</si>
  <si>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</si>
  <si>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</si>
  <si>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</si>
  <si>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</si>
  <si>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</si>
  <si>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</si>
  <si>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</si>
  <si>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</si>
  <si>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</si>
  <si>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</si>
  <si>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</si>
  <si>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</si>
  <si>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</si>
  <si>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</si>
  <si>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</si>
  <si>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</si>
  <si>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</si>
  <si>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</si>
  <si>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</si>
  <si>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</si>
  <si>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</si>
  <si>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</si>
  <si>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</si>
  <si>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</si>
  <si>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</si>
  <si>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</si>
  <si>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</si>
  <si>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</si>
  <si>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</si>
  <si>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</si>
  <si>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</si>
  <si>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</si>
  <si>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</si>
  <si>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</si>
  <si>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</si>
  <si>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</si>
  <si>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</si>
  <si>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</si>
  <si>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</si>
  <si>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</si>
  <si>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</si>
  <si>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</si>
  <si>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</si>
  <si>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</si>
  <si>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</si>
  <si>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</si>
  <si>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</si>
  <si>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</si>
  <si>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</si>
  <si>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</si>
  <si>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</si>
  <si>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</si>
  <si>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</si>
  <si>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</si>
  <si>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</si>
  <si>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</si>
  <si>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</si>
  <si>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</si>
  <si>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</si>
  <si>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</si>
  <si>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</si>
  <si>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</si>
  <si>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</si>
  <si>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</si>
  <si>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</si>
  <si>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</si>
  <si>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</si>
  <si>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</si>
  <si>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</si>
  <si>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</si>
  <si>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</si>
  <si>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</si>
  <si>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</si>
  <si>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</si>
  <si>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</si>
  <si>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</si>
  <si>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</si>
  <si>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</si>
  <si>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</si>
  <si>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</si>
  <si>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</si>
  <si>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</si>
  <si>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</si>
  <si>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</si>
  <si>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</si>
  <si>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</si>
  <si>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</si>
  <si>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</si>
  <si>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</si>
  <si>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</si>
  <si>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</si>
  <si>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</si>
  <si>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</si>
  <si>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</si>
  <si>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</si>
  <si>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</si>
  <si>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</si>
  <si>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</si>
  <si>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</si>
  <si>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</si>
  <si>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</si>
  <si>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</si>
  <si>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</si>
  <si>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</si>
  <si>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</si>
  <si>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</si>
  <si>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</si>
  <si>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</si>
  <si>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</si>
  <si>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</si>
  <si>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</si>
  <si>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</si>
  <si>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</si>
  <si>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</si>
  <si>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</si>
  <si>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</si>
  <si>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</si>
  <si>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</si>
  <si>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</si>
  <si>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</si>
  <si>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</si>
  <si>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</si>
  <si>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</si>
  <si>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</si>
  <si>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</si>
  <si>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</si>
  <si>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</si>
  <si>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</si>
  <si>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</si>
  <si>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</si>
  <si>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</si>
  <si>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</si>
  <si>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</si>
  <si>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</si>
  <si>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</si>
  <si>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</si>
  <si>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</si>
  <si>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</si>
  <si>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</si>
  <si>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</si>
  <si>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</si>
  <si>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</si>
  <si>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</si>
  <si>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</si>
  <si>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</si>
  <si>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</si>
  <si>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</si>
  <si>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</si>
  <si>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</si>
  <si>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</si>
  <si>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</si>
  <si>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</si>
  <si>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</si>
  <si>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</si>
  <si>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</si>
  <si>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</si>
  <si>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</si>
  <si>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</si>
  <si>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</si>
  <si>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</si>
  <si>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</si>
  <si>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</si>
  <si>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</si>
  <si>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</si>
  <si>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</si>
  <si>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</si>
  <si>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</si>
  <si>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</si>
  <si>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</si>
  <si>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</si>
  <si>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</si>
  <si>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</si>
  <si>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</si>
  <si>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</si>
  <si>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</si>
  <si>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</si>
  <si>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</si>
  <si>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</si>
  <si>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</si>
  <si>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</si>
  <si>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</si>
  <si>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</si>
  <si>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</si>
  <si>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</si>
  <si>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</si>
  <si>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</si>
  <si>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</si>
  <si>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</si>
  <si>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</si>
  <si>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</si>
  <si>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</si>
  <si>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</si>
  <si>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</si>
  <si>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</si>
  <si>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</si>
  <si>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</si>
  <si>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</si>
  <si>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</si>
  <si>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</si>
  <si>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</si>
  <si>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</si>
  <si>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</si>
  <si>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</si>
  <si>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</si>
  <si>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</si>
  <si>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</si>
  <si>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</si>
  <si>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</si>
  <si>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</si>
  <si>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</si>
  <si>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</si>
  <si>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</si>
  <si>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</si>
  <si>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</si>
  <si>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</si>
  <si>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</si>
  <si>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</si>
  <si>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</si>
  <si>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</si>
  <si>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</si>
  <si>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</si>
  <si>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</si>
  <si>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</si>
  <si>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</si>
  <si>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</si>
  <si>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</si>
  <si>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</si>
  <si>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</si>
  <si>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</si>
  <si>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</si>
  <si>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</si>
  <si>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</si>
  <si>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</si>
  <si>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</si>
  <si>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</si>
  <si>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</si>
  <si>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</si>
  <si>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</si>
  <si>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</si>
  <si>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</si>
  <si>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</si>
  <si>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</si>
  <si>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</si>
  <si>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</si>
  <si>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</si>
  <si>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</si>
  <si>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</si>
  <si>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</si>
  <si>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</si>
  <si>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</si>
  <si>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</si>
  <si>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</si>
  <si>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</si>
  <si>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</si>
  <si>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</si>
  <si>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</si>
  <si>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</si>
  <si>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</si>
  <si>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</si>
  <si>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</si>
  <si>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</si>
  <si>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</si>
  <si>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</si>
  <si>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</si>
  <si>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</si>
  <si>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</si>
  <si>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</si>
  <si>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</si>
  <si>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</si>
  <si>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</si>
  <si>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</si>
  <si>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</si>
  <si>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</si>
  <si>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</si>
  <si>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</si>
  <si>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</si>
  <si>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</si>
  <si>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</si>
  <si>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</si>
  <si>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</si>
  <si>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</si>
  <si>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</si>
  <si>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</si>
  <si>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</si>
  <si>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</si>
  <si>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</si>
  <si>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</si>
  <si>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</si>
  <si>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</si>
  <si>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</si>
  <si>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</si>
  <si>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</si>
  <si>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</si>
  <si>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</si>
  <si>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</si>
  <si>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</si>
  <si>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</si>
  <si>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</si>
  <si>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</si>
  <si>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</si>
  <si>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</si>
  <si>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</si>
  <si>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</si>
  <si>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</si>
  <si>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</si>
  <si>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</si>
  <si>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</si>
  <si>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</si>
  <si>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</si>
  <si>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</si>
  <si>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</si>
  <si>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</si>
  <si>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</si>
  <si>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</si>
  <si>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</si>
  <si>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</si>
  <si>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</si>
  <si>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</si>
  <si>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</si>
  <si>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</si>
  <si>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</si>
  <si>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</si>
  <si>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</si>
  <si>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</si>
  <si>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</si>
  <si>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</si>
  <si>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</si>
  <si>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</si>
  <si>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</si>
  <si>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</si>
  <si>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</si>
  <si>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</si>
  <si>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</si>
  <si>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</si>
  <si>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</si>
  <si>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</si>
  <si>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</si>
  <si>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</si>
  <si>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</si>
  <si>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</si>
  <si>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</si>
  <si>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</si>
  <si>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</si>
  <si>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</si>
  <si>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</si>
  <si>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</si>
  <si>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</si>
  <si>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</si>
  <si>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</si>
  <si>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</si>
  <si>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</si>
  <si>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</si>
  <si>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</si>
  <si>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</si>
  <si>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</si>
  <si>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</si>
  <si>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</si>
  <si>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</si>
  <si>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</si>
  <si>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</si>
  <si>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</si>
  <si>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</si>
  <si>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</si>
  <si>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</si>
  <si>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</si>
  <si>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</si>
  <si>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</si>
  <si>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</si>
  <si>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</si>
  <si>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</si>
  <si>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</si>
  <si>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</si>
  <si>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</si>
  <si>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</si>
  <si>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</si>
  <si>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</si>
  <si>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</si>
  <si>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</si>
  <si>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</si>
  <si>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</si>
  <si>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</si>
  <si>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</si>
  <si>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</si>
  <si>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</si>
  <si>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</si>
  <si>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</si>
  <si>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</si>
  <si>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</si>
  <si>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</si>
  <si>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</si>
  <si>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</si>
  <si>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</si>
  <si>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</si>
  <si>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</si>
  <si>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</si>
  <si>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</si>
  <si>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</si>
  <si>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</si>
  <si>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</si>
  <si>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</si>
  <si>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</si>
  <si>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</si>
  <si>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</si>
  <si>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</si>
  <si>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</si>
  <si>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</si>
  <si>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</si>
  <si>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</si>
  <si>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</si>
  <si>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</si>
  <si>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</si>
  <si>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</si>
  <si>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</si>
  <si>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</si>
  <si>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</si>
  <si>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</si>
  <si>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</si>
  <si>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</si>
  <si>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</si>
  <si>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</si>
  <si>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</si>
  <si>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</si>
  <si>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</si>
  <si>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</si>
  <si>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</si>
  <si>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</si>
  <si>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</si>
  <si>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</si>
  <si>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</si>
  <si>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</si>
  <si>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</si>
  <si>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</si>
  <si>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</si>
  <si>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</si>
  <si>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</si>
  <si>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</si>
  <si>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</si>
  <si>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</si>
  <si>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</si>
  <si>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</si>
  <si>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</si>
  <si>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</si>
  <si>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</si>
  <si>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</si>
  <si>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</si>
  <si>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</si>
  <si>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</si>
  <si>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</si>
  <si>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</si>
  <si>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mean</t>
  </si>
  <si>
    <t>median</t>
  </si>
  <si>
    <t>maximum</t>
  </si>
  <si>
    <t>minimum</t>
  </si>
  <si>
    <t>variance</t>
  </si>
  <si>
    <t>stdev</t>
  </si>
  <si>
    <t>Given the provided data, what are three conclusions that we can draw about crowdfunding campaigns?</t>
  </si>
  <si>
    <t>What are some limitations of this dataset?</t>
  </si>
  <si>
    <t>What are some other possible tables and/or graphs that we could create, and what additional value would they provide?</t>
  </si>
  <si>
    <t>outcome2</t>
  </si>
  <si>
    <t>backers_count2</t>
  </si>
  <si>
    <t>successful campaigns have more variability, I believe this makes sense because it is a bigger data set, as there are far more successful campaigns than falied campaigns</t>
  </si>
  <si>
    <t>doesn't factor in the enjoyment of the events, demographics of people that participated, should include the price per attendee of each event to show how accessable it is</t>
  </si>
  <si>
    <t>theater had the most campaigns, highest number of was successful campaigns was during summer months, the amount of campaigns per category, doesn't seem to directly correlate with how successful the campaign is</t>
  </si>
  <si>
    <t>tables on percentage of successful vs failed campaigns per each category, to give more insight on how successful those campaigns were regardless of the total amount of campaigns</t>
  </si>
  <si>
    <t>median is best representation, because there are too many outliers in the dataset that affect the mean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</si>
</sst>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9" fontId="16" fillId="0" borderId="0" xfId="42" applyFont="1" applyAlignment="1">
      <alignment horizontal="center"/>
    </xf>
    <xf numFmtId="9" fontId="0" fillId="0" borderId="0" xfId="42" applyFont="1"/>
    <xf numFmtId="0" fontId="0" fillId="0" borderId="0" xfId="0" pivotButton="1"/>
    <xf numFmtId="0" fontId="0" fillId="0" borderId="0" xfId="0" applyAlignment="1">
      <alignment horizontal="left"/>
    </xf>
    <xf numFmtId="14" fontId="0" fillId="0" borderId="0" xfId="0" applyNumberFormat="1"/>
    <xf numFmtId="14" fontId="16" fillId="0" borderId="0" xfId="0" applyNumberFormat="1" applyFont="1" applyAlignment="1">
      <alignment horizontal="center"/>
    </xf>
    <xf numFmtId="0" fontId="16" fillId="0" borderId="0" xfId="0" applyFont="1"/>
    <xf numFmtId="9" fontId="0" fillId="0" borderId="0" xfId="0" applyNumberFormat="1"/>
    <xf numFmtId="0" fontId="0" fillId="33" borderId="0" xfId="0" applyFill="1"/>
    <xf numFmtId="0" fontId="0" fillId="33" borderId="10" xfId="0" applyFill="1" applyBorder="1"/>
    <xf numFmtId="0" fontId="0" fillId="0" borderId="10" xfId="0" applyBorder="1"/>
    <xf numFmtId="0" fontId="18" fillId="0" borderId="0" xfId="0" applyFont="1" applyAlignment="1">
      <alignment wrapText="1"/>
    </xf>
    <xf numFmtId="0" fontId="18" fillId="0" borderId="0" xfId="0" applyFont="1"/>
    <xf numFmtId="0" fontId="16" fillId="0" borderId="10" xfId="0" applyFont="1" applyBorder="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bottom style="thin">
          <color theme="1"/>
        </bottom>
      </border>
    </dxf>
    <dxf>
      <border outline="0">
        <top style="thin">
          <color theme="1"/>
        </top>
      </border>
    </dxf>
    <dxf>
      <font>
        <color rgb="FF006100"/>
      </font>
      <fill>
        <patternFill>
          <bgColor rgb="FFC6EFCE"/>
        </patternFill>
      </fill>
    </dxf>
    <dxf>
      <font>
        <color rgb="FF9C0006"/>
      </font>
      <fill>
        <patternFill>
          <bgColor rgb="FFFFC7CE"/>
        </patternFill>
      </fill>
    </dxf>
    <dxf>
      <font>
        <b val="0"/>
        <i val="0"/>
        <color theme="1"/>
      </font>
      <fill>
        <patternFill>
          <bgColor theme="7" tint="0.59996337778862885"/>
        </patternFill>
      </fill>
    </dxf>
    <dxf>
      <font>
        <color rgb="FF9C5700"/>
      </font>
      <fill>
        <patternFill>
          <bgColor rgb="FFFFEB9C"/>
        </patternFill>
      </fill>
    </dxf>
    <dxf>
      <font>
        <color theme="4" tint="-0.499984740745262"/>
      </font>
      <fill>
        <patternFill>
          <bgColor theme="8" tint="0.59996337778862885"/>
        </patternFill>
      </fill>
    </dxf>
    <dxf>
      <font>
        <color theme="4" tint="-0.499984740745262"/>
      </font>
      <fill>
        <patternFill>
          <bgColor theme="8" tint="0.59996337778862885"/>
        </patternFill>
      </fill>
    </dxf>
    <dxf>
      <font>
        <color rgb="FF9C5700"/>
      </font>
      <fill>
        <patternFill>
          <bgColor rgb="FFFFEB9C"/>
        </patternFill>
      </fill>
    </dxf>
    <dxf>
      <font>
        <b val="0"/>
        <i val="0"/>
        <color theme="1"/>
      </font>
      <fill>
        <patternFill>
          <bgColor theme="7" tint="0.59996337778862885"/>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b val="0"/>
        <i val="0"/>
        <color theme="1"/>
      </font>
      <fill>
        <patternFill>
          <bgColor theme="7" tint="0.59996337778862885"/>
        </patternFill>
      </fill>
    </dxf>
    <dxf>
      <font>
        <color rgb="FF9C0006"/>
      </font>
      <fill>
        <patternFill>
          <bgColor rgb="FFFFC7CE"/>
        </patternFill>
      </fill>
    </dxf>
    <dxf>
      <font>
        <color theme="4" tint="-0.499984740745262"/>
      </font>
      <fill>
        <patternFill>
          <bgColor theme="8" tint="0.59996337778862885"/>
        </patternFill>
      </fill>
    </dxf>
    <dxf>
      <numFmt numFmtId="19" formatCode="m/d/yy"/>
    </dxf>
    <dxf>
      <font>
        <b val="0"/>
        <i val="0"/>
        <strike val="0"/>
        <condense val="0"/>
        <extend val="0"/>
        <outline val="0"/>
        <shadow val="0"/>
        <u val="none"/>
        <vertAlign val="baseline"/>
        <sz val="12"/>
        <color theme="1"/>
        <name val="Calibri"/>
        <family val="2"/>
        <scheme val="minor"/>
      </font>
    </dxf>
    <dxf>
      <alignment horizontal="left" vertical="bottom" textRotation="0" wrapText="1" indent="0" justifyLastLine="0" shrinkToFit="0" readingOrder="0"/>
    </dxf>
    <dxf>
      <font>
        <b/>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[CrowdfundingBook.xlsx]per category!PivotTable1</c:name>
    <c:fmtId val="0"/>
  </c:pivotSource>
  <c:chart>
    <c:autoTitleDeleted val="0"/>
    <c:pivotFmts>
      <c:pivotFmt>
        <c:idx val="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'per category'!$B$4:$B$5</c:f>
              <c:strCache>
                <c:ptCount val="1"/>
                <c:pt idx="0">
                  <c:v>canceled</c:v>
                </c:pt>
              </c:strCache>
            </c:strRef>
          </c:tx>
          <c:spPr>
            <a:solidFill>
              <a:srgbClr val="FFFF00"/>
            </a:solidFill>
            <a:ln>
              <a:noFill/>
            </a:ln>
            <a:effectLst/>
          </c:spPr>
          <c:invertIfNegative val="0"/>
          <c:cat>
            <c:strRef>
              <c:f>'per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category'!$B$6:$B$15</c:f>
              <c:numCache>
                <c:formatCode>General</c:formatCode>
                <c:ptCount val="9"/>
                <c:pt idx="0">
                  <c:v>11</c:v>
                </c:pt>
                <c:pt idx="1">
                  <c:v>4</c:v>
                </c:pt>
                <c:pt idx="2">
                  <c:v>1</c:v>
                </c:pt>
                <c:pt idx="4">
                  <c:v>10</c:v>
                </c:pt>
                <c:pt idx="5">
                  <c:v>4</c:v>
                </c:pt>
                <c:pt idx="6">
                  <c:v>2</c:v>
                </c:pt>
                <c:pt idx="7">
                  <c:v>2</c:v>
                </c:pt>
                <c:pt idx="8">
                  <c:v>23</c:v>
                </c:pt>
              </c:numCache>
            </c:numRef>
          </c:val>
          <c:extLst>
            <c:ext xmlns:c16="http://schemas.microsoft.com/office/drawing/2014/chart" uri="{C3380CC4-5D6E-409C-BE32-E72D297353CC}">
              <c16:uniqueId val="{00000000-28DC-3D4D-B33C-F554D91C1EF2}"/>
            </c:ext>
          </c:extLst>
        </c:ser>
        <c:ser>
          <c:idx val="1"/>
          <c:order val="1"/>
          <c:tx>
            <c:strRef>
              <c:f>'per category'!$C$4:$C$5</c:f>
              <c:strCache>
                <c:ptCount val="1"/>
                <c:pt idx="0">
                  <c:v>failed</c:v>
                </c:pt>
              </c:strCache>
            </c:strRef>
          </c:tx>
          <c:spPr>
            <a:solidFill>
              <a:srgbClr val="FF0000"/>
            </a:solidFill>
            <a:ln>
              <a:noFill/>
            </a:ln>
            <a:effectLst/>
          </c:spPr>
          <c:invertIfNegative val="0"/>
          <c:cat>
            <c:strRef>
              <c:f>'per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category'!$C$6:$C$15</c:f>
              <c:numCache>
                <c:formatCode>General</c:formatCode>
                <c:ptCount val="9"/>
                <c:pt idx="0">
                  <c:v>60</c:v>
                </c:pt>
                <c:pt idx="1">
                  <c:v>20</c:v>
                </c:pt>
                <c:pt idx="2">
                  <c:v>23</c:v>
                </c:pt>
                <c:pt idx="4">
                  <c:v>66</c:v>
                </c:pt>
                <c:pt idx="5">
                  <c:v>11</c:v>
                </c:pt>
                <c:pt idx="6">
                  <c:v>24</c:v>
                </c:pt>
                <c:pt idx="7">
                  <c:v>28</c:v>
                </c:pt>
                <c:pt idx="8">
                  <c:v>132</c:v>
                </c:pt>
              </c:numCache>
            </c:numRef>
          </c:val>
          <c:extLst>
            <c:ext xmlns:c16="http://schemas.microsoft.com/office/drawing/2014/chart" uri="{C3380CC4-5D6E-409C-BE32-E72D297353CC}">
              <c16:uniqueId val="{00000001-1462-A148-91B9-ADD15F7FD76A}"/>
            </c:ext>
          </c:extLst>
        </c:ser>
        <c:ser>
          <c:idx val="2"/>
          <c:order val="2"/>
          <c:tx>
            <c:strRef>
              <c:f>'per category'!$D$4:$D$5</c:f>
              <c:strCache>
                <c:ptCount val="1"/>
                <c:pt idx="0">
                  <c:v>live</c:v>
                </c:pt>
              </c:strCache>
            </c:strRef>
          </c:tx>
          <c:spPr>
            <a:solidFill>
              <a:srgbClr val="00B0F0"/>
            </a:solidFill>
            <a:ln>
              <a:noFill/>
            </a:ln>
            <a:effectLst/>
          </c:spPr>
          <c:invertIfNegative val="0"/>
          <c:cat>
            <c:strRef>
              <c:f>'per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category'!$D$6:$D$15</c:f>
              <c:numCache>
                <c:formatCode>General</c:formatCode>
                <c:ptCount val="9"/>
                <c:pt idx="0">
                  <c:v>5</c:v>
                </c:pt>
                <c:pt idx="2">
                  <c:v>3</c:v>
                </c:pt>
                <c:pt idx="5">
                  <c:v>1</c:v>
                </c:pt>
                <c:pt idx="6">
                  <c:v>1</c:v>
                </c:pt>
                <c:pt idx="7">
                  <c:v>2</c:v>
                </c:pt>
                <c:pt idx="8">
                  <c:v>2</c:v>
                </c:pt>
              </c:numCache>
            </c:numRef>
          </c:val>
          <c:extLst>
            <c:ext xmlns:c16="http://schemas.microsoft.com/office/drawing/2014/chart" uri="{C3380CC4-5D6E-409C-BE32-E72D297353CC}">
              <c16:uniqueId val="{00000002-1462-A148-91B9-ADD15F7FD76A}"/>
            </c:ext>
          </c:extLst>
        </c:ser>
        <c:ser>
          <c:idx val="3"/>
          <c:order val="3"/>
          <c:tx>
            <c:strRef>
              <c:f>'per category'!$E$4:$E$5</c:f>
              <c:strCache>
                <c:ptCount val="1"/>
                <c:pt idx="0">
                  <c:v>successful</c:v>
                </c:pt>
              </c:strCache>
            </c:strRef>
          </c:tx>
          <c:spPr>
            <a:solidFill>
              <a:srgbClr val="92D050"/>
            </a:solidFill>
            <a:ln>
              <a:noFill/>
            </a:ln>
            <a:effectLst/>
          </c:spPr>
          <c:invertIfNegative val="0"/>
          <c:cat>
            <c:strRef>
              <c:f>'per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'per category'!$E$6:$E$15</c:f>
              <c:numCache>
                <c:formatCode>General</c:formatCode>
                <c:ptCount val="9"/>
                <c:pt idx="0">
                  <c:v>102</c:v>
                </c:pt>
                <c:pt idx="1">
                  <c:v>22</c:v>
                </c:pt>
                <c:pt idx="2">
                  <c:v>21</c:v>
                </c:pt>
                <c:pt idx="3">
                  <c:v>4</c:v>
                </c:pt>
                <c:pt idx="4">
                  <c:v>99</c:v>
                </c:pt>
                <c:pt idx="5">
                  <c:v>26</c:v>
                </c:pt>
                <c:pt idx="6">
                  <c:v>40</c:v>
                </c:pt>
                <c:pt idx="7">
                  <c:v>64</c:v>
                </c:pt>
                <c:pt idx="8">
                  <c:v>187</c:v>
                </c:pt>
              </c:numCache>
            </c:numRef>
          </c:val>
          <c:extLst>
            <c:ext xmlns:c16="http://schemas.microsoft.com/office/drawing/2014/chart" uri="{C3380CC4-5D6E-409C-BE32-E72D297353CC}">
              <c16:uniqueId val="{00000003-1462-A148-91B9-ADD15F7FD76A}"/>
            </c:ext>
          </c:extLst>
        </c:ser>
        <c:dLbls>
          <c:showLegendKey val="0"/>
          <c:showVal val="0"/>
          <c:showCatName val="0"/>
          <c:showSerName val="0"/>
          <c:showPercent val="0"/>
          <c:showBubbleSize val="0"/>
        </c:dLbls>
        <c:gapWidth val="219"/>
        <c:overlap val="100"/>
        <c:axId val="1765773360"/>
        <c:axId val="1813946576"/>
      </c:barChart>
      <c:catAx>
        <c:axId val="176577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946576"/>
        <c:crosses val="autoZero"/>
        <c:auto val="1"/>
        <c:lblAlgn val="ctr"/>
        <c:lblOffset val="100"/>
        <c:noMultiLvlLbl val="0"/>
      </c:catAx>
      <c:valAx>
        <c:axId val="181394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77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[CrowdfundingBook.xlsx]per sub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per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'per sub category'!$B$4:$B$5</c:f>
              <c:strCache>
                <c:ptCount val="1"/>
                <c:pt idx="0">
                  <c:v>canceled</c:v>
                </c:pt>
              </c:strCache>
            </c:strRef>
          </c:tx>
          <c:spPr>
            <a:solidFill>
              <a:srgbClr val="FFFF00"/>
            </a:solidFill>
            <a:ln>
              <a:noFill/>
            </a:ln>
            <a:effectLst/>
          </c:spPr>
          <c:invertIfNegative val="0"/>
          <c:cat>
            <c:strRef>
              <c:f>'per sub 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'per sub category'!$B$6:$B$30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extLst>
            <c:ext xmlns:c16="http://schemas.microsoft.com/office/drawing/2014/chart" uri="{C3380CC4-5D6E-409C-BE32-E72D297353CC}">
              <c16:uniqueId val="{00000004-7161-C441-9BB6-5E8CE1C8E26E}"/>
            </c:ext>
          </c:extLst>
        </c:ser>
        <c:ser>
          <c:idx val="1"/>
          <c:order val="1"/>
          <c:tx>
            <c:strRef>
              <c:f>'per sub category'!$C$4:$C$5</c:f>
              <c:strCache>
                <c:ptCount val="1"/>
                <c:pt idx="0">
                  <c:v>failed</c:v>
                </c:pt>
              </c:strCache>
            </c:strRef>
          </c:tx>
          <c:spPr>
            <a:solidFill>
              <a:srgbClr val="FF0000"/>
            </a:solidFill>
            <a:ln>
              <a:noFill/>
            </a:ln>
            <a:effectLst/>
          </c:spPr>
          <c:invertIfNegative val="0"/>
          <c:cat>
            <c:strRef>
              <c:f>'per sub 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'per sub category'!$C$6:$C$30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extLst>
            <c:ext xmlns:c16="http://schemas.microsoft.com/office/drawing/2014/chart" uri="{C3380CC4-5D6E-409C-BE32-E72D297353CC}">
              <c16:uniqueId val="{00000005-7161-C441-9BB6-5E8CE1C8E26E}"/>
            </c:ext>
          </c:extLst>
        </c:ser>
        <c:ser>
          <c:idx val="2"/>
          <c:order val="2"/>
          <c:tx>
            <c:strRef>
              <c:f>'per sub category'!$D$4:$D$5</c:f>
              <c:strCache>
                <c:ptCount val="1"/>
                <c:pt idx="0">
                  <c:v>live</c:v>
                </c:pt>
              </c:strCache>
            </c:strRef>
          </c:tx>
          <c:spPr>
            <a:solidFill>
              <a:srgbClr val="00B0F0"/>
            </a:solidFill>
            <a:ln>
              <a:noFill/>
            </a:ln>
            <a:effectLst/>
          </c:spPr>
          <c:invertIfNegative val="0"/>
          <c:cat>
            <c:strRef>
              <c:f>'per sub 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'per sub category'!$D$6:$D$30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extLst>
            <c:ext xmlns:c16="http://schemas.microsoft.com/office/drawing/2014/chart" uri="{C3380CC4-5D6E-409C-BE32-E72D297353CC}">
              <c16:uniqueId val="{00000006-7161-C441-9BB6-5E8CE1C8E26E}"/>
            </c:ext>
          </c:extLst>
        </c:ser>
        <c:ser>
          <c:idx val="3"/>
          <c:order val="3"/>
          <c:tx>
            <c:strRef>
              <c:f>'per sub category'!$E$4:$E$5</c:f>
              <c:strCache>
                <c:ptCount val="1"/>
                <c:pt idx="0">
                  <c:v>successful</c:v>
                </c:pt>
              </c:strCache>
            </c:strRef>
          </c:tx>
          <c:spPr>
            <a:solidFill>
              <a:srgbClr val="92D050"/>
            </a:solidFill>
            <a:ln>
              <a:noFill/>
            </a:ln>
            <a:effectLst/>
          </c:spPr>
          <c:invertIfNegative val="0"/>
          <c:cat>
            <c:strRef>
              <c:f>'per sub 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'per sub category'!$E$6:$E$30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extLst>
            <c:ext xmlns:c16="http://schemas.microsoft.com/office/drawing/2014/chart" uri="{C3380CC4-5D6E-409C-BE32-E72D297353CC}">
              <c16:uniqueId val="{00000007-7161-C441-9BB6-5E8CE1C8E26E}"/>
            </c:ext>
          </c:extLst>
        </c:ser>
        <c:dLbls>
          <c:showLegendKey val="0"/>
          <c:showVal val="0"/>
          <c:showCatName val="0"/>
          <c:showSerName val="0"/>
          <c:showPercent val="0"/>
          <c:showBubbleSize val="0"/>
        </c:dLbls>
        <c:gapWidth val="219"/>
        <c:overlap val="100"/>
        <c:axId val="1765773360"/>
        <c:axId val="1813946576"/>
      </c:barChart>
      <c:catAx>
        <c:axId val="1765773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946576"/>
        <c:crosses val="autoZero"/>
        <c:auto val="1"/>
        <c:lblAlgn val="ctr"/>
        <c:lblOffset val="100"/>
        <c:noMultiLvlLbl val="0"/>
      </c:catAx>
      <c:valAx>
        <c:axId val="181394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77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[CrowdfundingBook.xlsx]monthly!PivotTable2</c:name>
    <c:fmtId val="0"/>
  </c:pivotSource>
  <c:chart>
    <c:autoTitleDeleted val="0"/>
    <c:pivotFmts>
      <c:pivotFmt>
        <c:idx val="0"/>
        <c:spPr>
          <a:ln w="28575" cap="rnd">
            <a:solidFill>
              <a:srgbClr val="FFC000"/>
            </a:solidFill>
            <a:round/>
          </a:ln>
          <a:effectLst/>
        </c:spPr>
        <c:marker>
          <c:symbol val="circle"/>
          <c:size val="5"/>
          <c:spPr>
            <a:solidFill>
              <a:srgbClr val="FFFF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2D050"/>
            </a:solidFill>
            <a:round/>
          </a:ln>
          <a:effectLst/>
        </c:spPr>
        <c:marker>
          <c:symbol val="circle"/>
          <c:size val="5"/>
          <c:spPr>
            <a:solidFill>
              <a:srgbClr val="92D050"/>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monthly!$B$5:$B$6</c:f>
              <c:strCache>
                <c:ptCount val="1"/>
                <c:pt idx="0">
                  <c:v>canceled</c:v>
                </c:pt>
              </c:strCache>
            </c:strRef>
          </c:tx>
          <c:spPr>
            <a:ln w="28575" cap="rnd">
              <a:solidFill>
                <a:srgbClr val="FFC000"/>
              </a:solidFill>
              <a:round/>
            </a:ln>
            <a:effectLst/>
          </c:spPr>
          <c:marker>
            <c:symbol val="circle"/>
            <c:size val="5"/>
            <c:spPr>
              <a:solidFill>
                <a:srgbClr val="FFFF00"/>
              </a:solidFill>
              <a:ln w="9525">
                <a:solidFill>
                  <a:schemeClr val="accent1"/>
                </a:solidFill>
              </a:ln>
              <a:effectLst/>
            </c:spPr>
          </c:marker>
          <c:cat>
            <c:strRef>
              <c:f>monthly!$A$7:$A$19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monthly!$B$7:$B$19</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mooth val="0"/>
          <c:extLst>
            <c:ext xmlns:c16="http://schemas.microsoft.com/office/drawing/2014/chart" uri="{C3380CC4-5D6E-409C-BE32-E72D297353CC}">
              <c16:uniqueId val="{00000000-AE7C-864A-BD3D-0E6E9AFFAB33}"/>
            </c:ext>
          </c:extLst>
        </c:ser>
        <c:ser>
          <c:idx val="1"/>
          <c:order val="1"/>
          <c:tx>
            <c:strRef>
              <c:f>monthly!$C$5:$C$6</c:f>
              <c:strCache>
                <c:ptCount val="1"/>
                <c:pt idx="0">
                  <c:v>failed</c:v>
                </c:pt>
              </c:strCache>
            </c:strRef>
          </c:tx>
          <c:spPr>
            <a:ln w="28575" cap="rnd">
              <a:solidFill>
                <a:srgbClr val="FF0000"/>
              </a:solidFill>
              <a:round/>
            </a:ln>
            <a:effectLst/>
          </c:spPr>
          <c:marker>
            <c:symbol val="circle"/>
            <c:size val="5"/>
            <c:spPr>
              <a:solidFill>
                <a:srgbClr val="FF0000"/>
              </a:solidFill>
              <a:ln w="9525">
                <a:solidFill>
                  <a:schemeClr val="accent2"/>
                </a:solidFill>
              </a:ln>
              <a:effectLst/>
            </c:spPr>
          </c:marker>
          <c:cat>
            <c:strRef>
              <c:f>monthly!$A$7:$A$19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monthly!$C$7:$C$19</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mooth val="0"/>
          <c:extLst>
            <c:ext xmlns:c16="http://schemas.microsoft.com/office/drawing/2014/chart" uri="{C3380CC4-5D6E-409C-BE32-E72D297353CC}">
              <c16:uniqueId val="{00000001-AE7C-864A-BD3D-0E6E9AFFAB33}"/>
            </c:ext>
          </c:extLst>
        </c:ser>
        <c:ser>
          <c:idx val="2"/>
          <c:order val="2"/>
          <c:tx>
            <c:strRef>
              <c:f>monthly!$D$5:$D$6</c:f>
              <c:strCache>
                <c:ptCount val="1"/>
                <c:pt idx="0">
                  <c:v>live</c:v>
                </c:pt>
              </c:strCache>
            </c:strRef>
          </c:tx>
          <c:spPr>
            <a:ln w="28575" cap="rnd">
              <a:solidFill>
                <a:srgbClr val="00B0F0"/>
              </a:solidFill>
              <a:round/>
            </a:ln>
            <a:effectLst/>
          </c:spPr>
          <c:marker>
            <c:symbol val="circle"/>
            <c:size val="5"/>
            <c:spPr>
              <a:solidFill>
                <a:schemeClr val="accent3"/>
              </a:solidFill>
              <a:ln w="9525">
                <a:solidFill>
                  <a:schemeClr val="accent3"/>
                </a:solidFill>
              </a:ln>
              <a:effectLst/>
            </c:spPr>
          </c:marker>
          <c:cat>
            <c:strRef>
              <c:f>monthly!$A$7:$A$19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monthly!$D$7:$D$19</c:f>
              <c:numCache>
                <c:formatCode>General</c:formatCode>
                <c:ptCount val="12"/>
                <c:pt idx="0">
                  <c:v>1</c:v>
                </c:pt>
                <c:pt idx="3">
                  <c:v>1</c:v>
                </c:pt>
                <c:pt idx="4">
                  <c:v>2</c:v>
                </c:pt>
                <c:pt idx="5">
                  <c:v>1</c:v>
                </c:pt>
                <c:pt idx="6">
                  <c:v>1</c:v>
                </c:pt>
                <c:pt idx="7">
                  <c:v>1</c:v>
                </c:pt>
                <c:pt idx="9">
                  <c:v>1</c:v>
                </c:pt>
                <c:pt idx="10">
                  <c:v>3</c:v>
                </c:pt>
                <c:pt idx="11">
                  <c:v>3</c:v>
                </c:pt>
              </c:numCache>
            </c:numRef>
          </c:val>
          <c:smooth val="0"/>
          <c:extLst>
            <c:ext xmlns:c16="http://schemas.microsoft.com/office/drawing/2014/chart" uri="{C3380CC4-5D6E-409C-BE32-E72D297353CC}">
              <c16:uniqueId val="{00000002-AE7C-864A-BD3D-0E6E9AFFAB33}"/>
            </c:ext>
          </c:extLst>
        </c:ser>
        <c:ser>
          <c:idx val="3"/>
          <c:order val="3"/>
          <c:tx>
            <c:strRef>
              <c:f>monthly!$E$5:$E$6</c:f>
              <c:strCache>
                <c:ptCount val="1"/>
                <c:pt idx="0">
                  <c:v>successful</c:v>
                </c:pt>
              </c:strCache>
            </c:strRef>
          </c:tx>
          <c:spPr>
            <a:ln w="28575" cap="rnd">
              <a:solidFill>
                <a:srgbClr val="92D050"/>
              </a:solidFill>
              <a:round/>
            </a:ln>
            <a:effectLst/>
          </c:spPr>
          <c:marker>
            <c:symbol val="circle"/>
            <c:size val="5"/>
            <c:spPr>
              <a:solidFill>
                <a:srgbClr val="92D050"/>
              </a:solidFill>
              <a:ln w="9525">
                <a:solidFill>
                  <a:schemeClr val="accent4"/>
                </a:solidFill>
              </a:ln>
              <a:effectLst/>
            </c:spPr>
          </c:marker>
          <c:cat>
            <c:strRef>
              <c:f>monthly!$A$7:$A$19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monthly!$E$7:$E$19</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mooth val="0"/>
          <c:extLst>
            <c:ext xmlns:c16="http://schemas.microsoft.com/office/drawing/2014/chart" uri="{C3380CC4-5D6E-409C-BE32-E72D297353CC}">
              <c16:uniqueId val="{00000003-AE7C-864A-BD3D-0E6E9AFFAB33}"/>
            </c:ext>
          </c:extLst>
        </c:ser>
        <c:dLbls>
          <c:showLegendKey val="0"/>
          <c:showVal val="0"/>
          <c:showCatName val="0"/>
          <c:showSerName val="0"/>
          <c:showPercent val="0"/>
          <c:showBubbleSize val="0"/>
        </c:dLbls>
        <c:marker val="1"/>
        <c:smooth val="0"/>
        <c:axId val="1850994512"/>
        <c:axId val="1851535904"/>
      </c:lineChart>
      <c:catAx>
        <c:axId val="185099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535904"/>
        <c:crosses val="autoZero"/>
        <c:auto val="1"/>
        <c:lblAlgn val="ctr"/>
        <c:lblOffset val="100"/>
        <c:noMultiLvlLbl val="0"/>
      </c:catAx>
      <c:valAx>
        <c:axId val="185153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9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analysis'!$F$1</c:f>
              <c:strCache>
                <c:ptCount val="1"/>
                <c:pt idx="0">
                  <c:v>percentage successful</c:v>
                </c:pt>
              </c:strCache>
            </c:strRef>
          </c:tx>
          <c:spPr>
            <a:ln w="28575" cap="rnd">
              <a:solidFill>
                <a:srgbClr val="92D050"/>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6AE8-7040-A1CE-E446D247AAD4}"/>
            </c:ext>
          </c:extLst>
        </c:ser>
        <c:ser>
          <c:idx val="1"/>
          <c:order val="1"/>
          <c:tx>
            <c:strRef>
              <c:f>'goal analysis'!$G$1</c:f>
              <c:strCache>
                <c:ptCount val="1"/>
                <c:pt idx="0">
                  <c:v>percentage failed</c:v>
                </c:pt>
              </c:strCache>
            </c:strRef>
          </c:tx>
          <c:spPr>
            <a:ln w="28575" cap="rnd">
              <a:solidFill>
                <a:srgbClr val="FF0000"/>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1-6AE8-7040-A1CE-E446D247AAD4}"/>
            </c:ext>
          </c:extLst>
        </c:ser>
        <c:ser>
          <c:idx val="2"/>
          <c:order val="2"/>
          <c:tx>
            <c:strRef>
              <c:f>'goal analysis'!$H$1</c:f>
              <c:strCache>
                <c:ptCount val="1"/>
                <c:pt idx="0">
                  <c:v>percentage canceled</c:v>
                </c:pt>
              </c:strCache>
            </c:strRef>
          </c:tx>
          <c:spPr>
            <a:ln w="28575" cap="rnd">
              <a:solidFill>
                <a:srgbClr val="FFC000"/>
              </a:solidFill>
              <a:round/>
            </a:ln>
            <a:effectLst/>
          </c:spPr>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2-6AE8-7040-A1CE-E446D247AAD4}"/>
            </c:ext>
          </c:extLst>
        </c:ser>
        <c:dLbls>
          <c:showLegendKey val="0"/>
          <c:showVal val="0"/>
          <c:showCatName val="0"/>
          <c:showSerName val="0"/>
          <c:showPercent val="0"/>
          <c:showBubbleSize val="0"/>
        </c:dLbls>
        <c:smooth val="0"/>
        <c:axId val="850617743"/>
        <c:axId val="854083247"/>
      </c:lineChart>
      <c:catAx>
        <c:axId val="8506177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083247"/>
        <c:crosses val="autoZero"/>
        <c:auto val="0"/>
        <c:lblAlgn val="ctr"/>
        <c:lblOffset val="100"/>
        <c:noMultiLvlLbl val="0"/>
      </c:catAx>
      <c:valAx>
        <c:axId val="854083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6177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successful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'statistical analysis'!$B$1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'statistical analysis'!$B$2:$B$566</c:f>
              <c:numCache>
                <c:formatCode>General</c:formatCode>
                <c:ptCount val="565"/>
                <c:pt idx="0">
                  <c:v>158</c:v>
                </c:pt>
                <c:pt idx="1">
                  <c:v>1425</c:v>
                </c:pt>
                <c:pt idx="2">
                  <c:v>174</c:v>
                </c:pt>
                <c:pt idx="3">
                  <c:v>227</c:v>
                </c:pt>
                <c:pt idx="4">
                  <c:v>220</c:v>
                </c:pt>
                <c:pt idx="5">
                  <c:v>98</c:v>
                </c:pt>
                <c:pt idx="6">
                  <c:v>100</c:v>
                </c:pt>
                <c:pt idx="7">
                  <c:v>1249</c:v>
                </c:pt>
                <c:pt idx="8">
                  <c:v>1396</c:v>
                </c:pt>
                <c:pt idx="9">
                  <c:v>890</c:v>
                </c:pt>
                <c:pt idx="10">
                  <c:v>142</c:v>
                </c:pt>
                <c:pt idx="11">
                  <c:v>2673</c:v>
                </c:pt>
                <c:pt idx="12">
                  <c:v>163</c:v>
                </c:pt>
                <c:pt idx="13">
                  <c:v>2220</c:v>
                </c:pt>
                <c:pt idx="14">
                  <c:v>1606</c:v>
                </c:pt>
                <c:pt idx="15">
                  <c:v>129</c:v>
                </c:pt>
                <c:pt idx="16">
                  <c:v>226</c:v>
                </c:pt>
                <c:pt idx="17">
                  <c:v>5419</c:v>
                </c:pt>
                <c:pt idx="18">
                  <c:v>165</c:v>
                </c:pt>
                <c:pt idx="19">
                  <c:v>1965</c:v>
                </c:pt>
                <c:pt idx="20">
                  <c:v>16</c:v>
                </c:pt>
                <c:pt idx="21">
                  <c:v>107</c:v>
                </c:pt>
                <c:pt idx="22">
                  <c:v>134</c:v>
                </c:pt>
                <c:pt idx="23">
                  <c:v>198</c:v>
                </c:pt>
                <c:pt idx="24">
                  <c:v>111</c:v>
                </c:pt>
                <c:pt idx="25">
                  <c:v>222</c:v>
                </c:pt>
                <c:pt idx="26">
                  <c:v>6212</c:v>
                </c:pt>
                <c:pt idx="27">
                  <c:v>98</c:v>
                </c:pt>
                <c:pt idx="28">
                  <c:v>92</c:v>
                </c:pt>
                <c:pt idx="29">
                  <c:v>149</c:v>
                </c:pt>
                <c:pt idx="30">
                  <c:v>2431</c:v>
                </c:pt>
                <c:pt idx="31">
                  <c:v>303</c:v>
                </c:pt>
                <c:pt idx="32">
                  <c:v>209</c:v>
                </c:pt>
                <c:pt idx="33">
                  <c:v>131</c:v>
                </c:pt>
                <c:pt idx="34">
                  <c:v>164</c:v>
                </c:pt>
                <c:pt idx="35">
                  <c:v>201</c:v>
                </c:pt>
                <c:pt idx="36">
                  <c:v>211</c:v>
                </c:pt>
                <c:pt idx="37">
                  <c:v>128</c:v>
                </c:pt>
                <c:pt idx="38">
                  <c:v>1600</c:v>
                </c:pt>
                <c:pt idx="39">
                  <c:v>249</c:v>
                </c:pt>
                <c:pt idx="40">
                  <c:v>236</c:v>
                </c:pt>
                <c:pt idx="41">
                  <c:v>4065</c:v>
                </c:pt>
                <c:pt idx="42">
                  <c:v>246</c:v>
                </c:pt>
                <c:pt idx="43">
                  <c:v>2475</c:v>
                </c:pt>
                <c:pt idx="44">
                  <c:v>76</c:v>
                </c:pt>
                <c:pt idx="45">
                  <c:v>54</c:v>
                </c:pt>
                <c:pt idx="46">
                  <c:v>88</c:v>
                </c:pt>
                <c:pt idx="47">
                  <c:v>85</c:v>
                </c:pt>
                <c:pt idx="48">
                  <c:v>170</c:v>
                </c:pt>
                <c:pt idx="49">
                  <c:v>330</c:v>
                </c:pt>
                <c:pt idx="50">
                  <c:v>127</c:v>
                </c:pt>
                <c:pt idx="51">
                  <c:v>411</c:v>
                </c:pt>
                <c:pt idx="52">
                  <c:v>180</c:v>
                </c:pt>
                <c:pt idx="53">
                  <c:v>374</c:v>
                </c:pt>
                <c:pt idx="54">
                  <c:v>71</c:v>
                </c:pt>
                <c:pt idx="55">
                  <c:v>203</c:v>
                </c:pt>
                <c:pt idx="56">
                  <c:v>113</c:v>
                </c:pt>
                <c:pt idx="57">
                  <c:v>96</c:v>
                </c:pt>
                <c:pt idx="58">
                  <c:v>498</c:v>
                </c:pt>
                <c:pt idx="59">
                  <c:v>180</c:v>
                </c:pt>
                <c:pt idx="60">
                  <c:v>27</c:v>
                </c:pt>
                <c:pt idx="61">
                  <c:v>2331</c:v>
                </c:pt>
                <c:pt idx="62">
                  <c:v>113</c:v>
                </c:pt>
                <c:pt idx="63">
                  <c:v>164</c:v>
                </c:pt>
                <c:pt idx="64">
                  <c:v>164</c:v>
                </c:pt>
                <c:pt idx="65">
                  <c:v>336</c:v>
                </c:pt>
                <c:pt idx="66">
                  <c:v>1917</c:v>
                </c:pt>
                <c:pt idx="67">
                  <c:v>95</c:v>
                </c:pt>
                <c:pt idx="68">
                  <c:v>147</c:v>
                </c:pt>
                <c:pt idx="69">
                  <c:v>86</c:v>
                </c:pt>
                <c:pt idx="70">
                  <c:v>83</c:v>
                </c:pt>
                <c:pt idx="71">
                  <c:v>676</c:v>
                </c:pt>
                <c:pt idx="72">
                  <c:v>361</c:v>
                </c:pt>
                <c:pt idx="73">
                  <c:v>131</c:v>
                </c:pt>
                <c:pt idx="74">
                  <c:v>126</c:v>
                </c:pt>
                <c:pt idx="75">
                  <c:v>275</c:v>
                </c:pt>
                <c:pt idx="76">
                  <c:v>67</c:v>
                </c:pt>
                <c:pt idx="77">
                  <c:v>154</c:v>
                </c:pt>
                <c:pt idx="78">
                  <c:v>1782</c:v>
                </c:pt>
                <c:pt idx="79">
                  <c:v>903</c:v>
                </c:pt>
                <c:pt idx="80">
                  <c:v>94</c:v>
                </c:pt>
                <c:pt idx="81">
                  <c:v>180</c:v>
                </c:pt>
                <c:pt idx="82">
                  <c:v>533</c:v>
                </c:pt>
                <c:pt idx="83">
                  <c:v>2443</c:v>
                </c:pt>
                <c:pt idx="84">
                  <c:v>89</c:v>
                </c:pt>
                <c:pt idx="85">
                  <c:v>159</c:v>
                </c:pt>
                <c:pt idx="86">
                  <c:v>50</c:v>
                </c:pt>
                <c:pt idx="87">
                  <c:v>186</c:v>
                </c:pt>
                <c:pt idx="88">
                  <c:v>1071</c:v>
                </c:pt>
                <c:pt idx="89">
                  <c:v>117</c:v>
                </c:pt>
                <c:pt idx="90">
                  <c:v>70</c:v>
                </c:pt>
                <c:pt idx="91">
                  <c:v>135</c:v>
                </c:pt>
                <c:pt idx="92">
                  <c:v>768</c:v>
                </c:pt>
                <c:pt idx="93">
                  <c:v>199</c:v>
                </c:pt>
                <c:pt idx="94">
                  <c:v>107</c:v>
                </c:pt>
                <c:pt idx="95">
                  <c:v>195</c:v>
                </c:pt>
                <c:pt idx="96">
                  <c:v>3376</c:v>
                </c:pt>
                <c:pt idx="97">
                  <c:v>41</c:v>
                </c:pt>
                <c:pt idx="98">
                  <c:v>1821</c:v>
                </c:pt>
                <c:pt idx="99">
                  <c:v>164</c:v>
                </c:pt>
                <c:pt idx="100">
                  <c:v>157</c:v>
                </c:pt>
                <c:pt idx="101">
                  <c:v>246</c:v>
                </c:pt>
                <c:pt idx="102">
                  <c:v>1396</c:v>
                </c:pt>
                <c:pt idx="103">
                  <c:v>2506</c:v>
                </c:pt>
                <c:pt idx="104">
                  <c:v>244</c:v>
                </c:pt>
                <c:pt idx="105">
                  <c:v>146</c:v>
                </c:pt>
                <c:pt idx="106">
                  <c:v>1267</c:v>
                </c:pt>
                <c:pt idx="107">
                  <c:v>1561</c:v>
                </c:pt>
                <c:pt idx="108">
                  <c:v>48</c:v>
                </c:pt>
                <c:pt idx="109">
                  <c:v>2739</c:v>
                </c:pt>
                <c:pt idx="110">
                  <c:v>3537</c:v>
                </c:pt>
                <c:pt idx="111">
                  <c:v>2107</c:v>
                </c:pt>
                <c:pt idx="112">
                  <c:v>3318</c:v>
                </c:pt>
                <c:pt idx="113">
                  <c:v>340</c:v>
                </c:pt>
                <c:pt idx="114">
                  <c:v>1442</c:v>
                </c:pt>
                <c:pt idx="115">
                  <c:v>126</c:v>
                </c:pt>
                <c:pt idx="116">
                  <c:v>524</c:v>
                </c:pt>
                <c:pt idx="117">
                  <c:v>1989</c:v>
                </c:pt>
                <c:pt idx="118">
                  <c:v>157</c:v>
                </c:pt>
                <c:pt idx="119">
                  <c:v>4498</c:v>
                </c:pt>
                <c:pt idx="120">
                  <c:v>80</c:v>
                </c:pt>
                <c:pt idx="121">
                  <c:v>43</c:v>
                </c:pt>
                <c:pt idx="122">
                  <c:v>2053</c:v>
                </c:pt>
                <c:pt idx="123">
                  <c:v>168</c:v>
                </c:pt>
                <c:pt idx="124">
                  <c:v>4289</c:v>
                </c:pt>
                <c:pt idx="125">
                  <c:v>165</c:v>
                </c:pt>
                <c:pt idx="126">
                  <c:v>1815</c:v>
                </c:pt>
                <c:pt idx="127">
                  <c:v>397</c:v>
                </c:pt>
                <c:pt idx="128">
                  <c:v>1539</c:v>
                </c:pt>
                <c:pt idx="129">
                  <c:v>138</c:v>
                </c:pt>
                <c:pt idx="130">
                  <c:v>3594</c:v>
                </c:pt>
                <c:pt idx="131">
                  <c:v>5880</c:v>
                </c:pt>
                <c:pt idx="132">
                  <c:v>112</c:v>
                </c:pt>
                <c:pt idx="133">
                  <c:v>943</c:v>
                </c:pt>
                <c:pt idx="134">
                  <c:v>2468</c:v>
                </c:pt>
                <c:pt idx="135">
                  <c:v>2551</c:v>
                </c:pt>
                <c:pt idx="136">
                  <c:v>101</c:v>
                </c:pt>
                <c:pt idx="137">
                  <c:v>92</c:v>
                </c:pt>
                <c:pt idx="138">
                  <c:v>62</c:v>
                </c:pt>
                <c:pt idx="139">
                  <c:v>149</c:v>
                </c:pt>
                <c:pt idx="140">
                  <c:v>329</c:v>
                </c:pt>
                <c:pt idx="141">
                  <c:v>97</c:v>
                </c:pt>
                <c:pt idx="142">
                  <c:v>1784</c:v>
                </c:pt>
                <c:pt idx="143">
                  <c:v>1684</c:v>
                </c:pt>
                <c:pt idx="144">
                  <c:v>250</c:v>
                </c:pt>
                <c:pt idx="145">
                  <c:v>238</c:v>
                </c:pt>
                <c:pt idx="146">
                  <c:v>53</c:v>
                </c:pt>
                <c:pt idx="147">
                  <c:v>214</c:v>
                </c:pt>
                <c:pt idx="148">
                  <c:v>222</c:v>
                </c:pt>
                <c:pt idx="149">
                  <c:v>1884</c:v>
                </c:pt>
                <c:pt idx="150">
                  <c:v>218</c:v>
                </c:pt>
                <c:pt idx="151">
                  <c:v>6465</c:v>
                </c:pt>
                <c:pt idx="152">
                  <c:v>59</c:v>
                </c:pt>
                <c:pt idx="153">
                  <c:v>88</c:v>
                </c:pt>
                <c:pt idx="154">
                  <c:v>1697</c:v>
                </c:pt>
                <c:pt idx="155">
                  <c:v>92</c:v>
                </c:pt>
                <c:pt idx="156">
                  <c:v>186</c:v>
                </c:pt>
                <c:pt idx="157">
                  <c:v>138</c:v>
                </c:pt>
                <c:pt idx="158">
                  <c:v>261</c:v>
                </c:pt>
                <c:pt idx="159">
                  <c:v>107</c:v>
                </c:pt>
                <c:pt idx="160">
                  <c:v>199</c:v>
                </c:pt>
                <c:pt idx="161">
                  <c:v>5512</c:v>
                </c:pt>
                <c:pt idx="162">
                  <c:v>86</c:v>
                </c:pt>
                <c:pt idx="163">
                  <c:v>2768</c:v>
                </c:pt>
                <c:pt idx="164">
                  <c:v>48</c:v>
                </c:pt>
                <c:pt idx="165">
                  <c:v>87</c:v>
                </c:pt>
                <c:pt idx="166">
                  <c:v>1894</c:v>
                </c:pt>
                <c:pt idx="167">
                  <c:v>282</c:v>
                </c:pt>
                <c:pt idx="168">
                  <c:v>116</c:v>
                </c:pt>
                <c:pt idx="169">
                  <c:v>83</c:v>
                </c:pt>
                <c:pt idx="170">
                  <c:v>91</c:v>
                </c:pt>
                <c:pt idx="171">
                  <c:v>546</c:v>
                </c:pt>
                <c:pt idx="172">
                  <c:v>393</c:v>
                </c:pt>
                <c:pt idx="173">
                  <c:v>133</c:v>
                </c:pt>
                <c:pt idx="174">
                  <c:v>254</c:v>
                </c:pt>
                <c:pt idx="175">
                  <c:v>176</c:v>
                </c:pt>
                <c:pt idx="176">
                  <c:v>337</c:v>
                </c:pt>
                <c:pt idx="177">
                  <c:v>107</c:v>
                </c:pt>
                <c:pt idx="178">
                  <c:v>183</c:v>
                </c:pt>
                <c:pt idx="179">
                  <c:v>72</c:v>
                </c:pt>
                <c:pt idx="180">
                  <c:v>295</c:v>
                </c:pt>
                <c:pt idx="181">
                  <c:v>142</c:v>
                </c:pt>
                <c:pt idx="182">
                  <c:v>85</c:v>
                </c:pt>
                <c:pt idx="183">
                  <c:v>659</c:v>
                </c:pt>
                <c:pt idx="184">
                  <c:v>121</c:v>
                </c:pt>
                <c:pt idx="185">
                  <c:v>3742</c:v>
                </c:pt>
                <c:pt idx="186">
                  <c:v>223</c:v>
                </c:pt>
                <c:pt idx="187">
                  <c:v>133</c:v>
                </c:pt>
                <c:pt idx="188">
                  <c:v>5168</c:v>
                </c:pt>
                <c:pt idx="189">
                  <c:v>307</c:v>
                </c:pt>
                <c:pt idx="190">
                  <c:v>2441</c:v>
                </c:pt>
                <c:pt idx="191">
                  <c:v>1385</c:v>
                </c:pt>
                <c:pt idx="192">
                  <c:v>190</c:v>
                </c:pt>
                <c:pt idx="193">
                  <c:v>470</c:v>
                </c:pt>
                <c:pt idx="194">
                  <c:v>253</c:v>
                </c:pt>
                <c:pt idx="195">
                  <c:v>1113</c:v>
                </c:pt>
                <c:pt idx="196">
                  <c:v>2283</c:v>
                </c:pt>
                <c:pt idx="197">
                  <c:v>1095</c:v>
                </c:pt>
                <c:pt idx="198">
                  <c:v>1690</c:v>
                </c:pt>
                <c:pt idx="199">
                  <c:v>191</c:v>
                </c:pt>
                <c:pt idx="200">
                  <c:v>2013</c:v>
                </c:pt>
                <c:pt idx="201">
                  <c:v>1703</c:v>
                </c:pt>
                <c:pt idx="202">
                  <c:v>80</c:v>
                </c:pt>
                <c:pt idx="203">
                  <c:v>41</c:v>
                </c:pt>
                <c:pt idx="204">
                  <c:v>187</c:v>
                </c:pt>
                <c:pt idx="205">
                  <c:v>2875</c:v>
                </c:pt>
                <c:pt idx="206">
                  <c:v>88</c:v>
                </c:pt>
                <c:pt idx="207">
                  <c:v>191</c:v>
                </c:pt>
                <c:pt idx="208">
                  <c:v>139</c:v>
                </c:pt>
                <c:pt idx="209">
                  <c:v>186</c:v>
                </c:pt>
                <c:pt idx="210">
                  <c:v>112</c:v>
                </c:pt>
                <c:pt idx="211">
                  <c:v>101</c:v>
                </c:pt>
                <c:pt idx="212">
                  <c:v>206</c:v>
                </c:pt>
                <c:pt idx="213">
                  <c:v>154</c:v>
                </c:pt>
                <c:pt idx="214">
                  <c:v>5966</c:v>
                </c:pt>
                <c:pt idx="215">
                  <c:v>169</c:v>
                </c:pt>
                <c:pt idx="216">
                  <c:v>2106</c:v>
                </c:pt>
                <c:pt idx="217">
                  <c:v>131</c:v>
                </c:pt>
                <c:pt idx="218">
                  <c:v>84</c:v>
                </c:pt>
                <c:pt idx="219">
                  <c:v>155</c:v>
                </c:pt>
                <c:pt idx="220">
                  <c:v>189</c:v>
                </c:pt>
                <c:pt idx="221">
                  <c:v>4799</c:v>
                </c:pt>
                <c:pt idx="222">
                  <c:v>1137</c:v>
                </c:pt>
                <c:pt idx="223">
                  <c:v>1152</c:v>
                </c:pt>
                <c:pt idx="224">
                  <c:v>50</c:v>
                </c:pt>
                <c:pt idx="225">
                  <c:v>3059</c:v>
                </c:pt>
                <c:pt idx="226">
                  <c:v>34</c:v>
                </c:pt>
                <c:pt idx="227">
                  <c:v>220</c:v>
                </c:pt>
                <c:pt idx="228">
                  <c:v>1604</c:v>
                </c:pt>
                <c:pt idx="229">
                  <c:v>454</c:v>
                </c:pt>
                <c:pt idx="230">
                  <c:v>123</c:v>
                </c:pt>
                <c:pt idx="231">
                  <c:v>299</c:v>
                </c:pt>
                <c:pt idx="232">
                  <c:v>2237</c:v>
                </c:pt>
                <c:pt idx="233">
                  <c:v>645</c:v>
                </c:pt>
                <c:pt idx="234">
                  <c:v>484</c:v>
                </c:pt>
                <c:pt idx="235">
                  <c:v>154</c:v>
                </c:pt>
                <c:pt idx="236">
                  <c:v>82</c:v>
                </c:pt>
                <c:pt idx="237">
                  <c:v>134</c:v>
                </c:pt>
                <c:pt idx="238">
                  <c:v>5203</c:v>
                </c:pt>
                <c:pt idx="239">
                  <c:v>94</c:v>
                </c:pt>
                <c:pt idx="240">
                  <c:v>205</c:v>
                </c:pt>
                <c:pt idx="241">
                  <c:v>92</c:v>
                </c:pt>
                <c:pt idx="242">
                  <c:v>219</c:v>
                </c:pt>
                <c:pt idx="243">
                  <c:v>2526</c:v>
                </c:pt>
                <c:pt idx="244">
                  <c:v>94</c:v>
                </c:pt>
                <c:pt idx="245">
                  <c:v>1713</c:v>
                </c:pt>
                <c:pt idx="246">
                  <c:v>249</c:v>
                </c:pt>
                <c:pt idx="247">
                  <c:v>192</c:v>
                </c:pt>
                <c:pt idx="248">
                  <c:v>247</c:v>
                </c:pt>
                <c:pt idx="249">
                  <c:v>2293</c:v>
                </c:pt>
                <c:pt idx="250">
                  <c:v>3131</c:v>
                </c:pt>
                <c:pt idx="251">
                  <c:v>143</c:v>
                </c:pt>
                <c:pt idx="252">
                  <c:v>296</c:v>
                </c:pt>
                <c:pt idx="253">
                  <c:v>170</c:v>
                </c:pt>
                <c:pt idx="254">
                  <c:v>86</c:v>
                </c:pt>
                <c:pt idx="255">
                  <c:v>6286</c:v>
                </c:pt>
                <c:pt idx="256">
                  <c:v>3727</c:v>
                </c:pt>
                <c:pt idx="257">
                  <c:v>1605</c:v>
                </c:pt>
                <c:pt idx="258">
                  <c:v>2120</c:v>
                </c:pt>
                <c:pt idx="259">
                  <c:v>50</c:v>
                </c:pt>
                <c:pt idx="260">
                  <c:v>2080</c:v>
                </c:pt>
                <c:pt idx="261">
                  <c:v>2105</c:v>
                </c:pt>
                <c:pt idx="262">
                  <c:v>2436</c:v>
                </c:pt>
                <c:pt idx="263">
                  <c:v>80</c:v>
                </c:pt>
                <c:pt idx="264">
                  <c:v>42</c:v>
                </c:pt>
                <c:pt idx="265">
                  <c:v>139</c:v>
                </c:pt>
                <c:pt idx="266">
                  <c:v>159</c:v>
                </c:pt>
                <c:pt idx="267">
                  <c:v>381</c:v>
                </c:pt>
                <c:pt idx="268">
                  <c:v>194</c:v>
                </c:pt>
                <c:pt idx="269">
                  <c:v>106</c:v>
                </c:pt>
                <c:pt idx="270">
                  <c:v>142</c:v>
                </c:pt>
                <c:pt idx="271">
                  <c:v>211</c:v>
                </c:pt>
                <c:pt idx="272">
                  <c:v>2756</c:v>
                </c:pt>
                <c:pt idx="273">
                  <c:v>173</c:v>
                </c:pt>
                <c:pt idx="274">
                  <c:v>87</c:v>
                </c:pt>
                <c:pt idx="275">
                  <c:v>1572</c:v>
                </c:pt>
                <c:pt idx="276">
                  <c:v>2346</c:v>
                </c:pt>
                <c:pt idx="277">
                  <c:v>115</c:v>
                </c:pt>
                <c:pt idx="278">
                  <c:v>85</c:v>
                </c:pt>
                <c:pt idx="279">
                  <c:v>144</c:v>
                </c:pt>
                <c:pt idx="280">
                  <c:v>2443</c:v>
                </c:pt>
                <c:pt idx="281">
                  <c:v>64</c:v>
                </c:pt>
                <c:pt idx="282">
                  <c:v>268</c:v>
                </c:pt>
                <c:pt idx="283">
                  <c:v>195</c:v>
                </c:pt>
                <c:pt idx="284">
                  <c:v>186</c:v>
                </c:pt>
                <c:pt idx="285">
                  <c:v>460</c:v>
                </c:pt>
                <c:pt idx="286">
                  <c:v>2528</c:v>
                </c:pt>
                <c:pt idx="287">
                  <c:v>3657</c:v>
                </c:pt>
                <c:pt idx="288">
                  <c:v>131</c:v>
                </c:pt>
                <c:pt idx="289">
                  <c:v>239</c:v>
                </c:pt>
                <c:pt idx="290">
                  <c:v>78</c:v>
                </c:pt>
                <c:pt idx="291">
                  <c:v>1773</c:v>
                </c:pt>
                <c:pt idx="292">
                  <c:v>32</c:v>
                </c:pt>
                <c:pt idx="293">
                  <c:v>369</c:v>
                </c:pt>
                <c:pt idx="294">
                  <c:v>89</c:v>
                </c:pt>
                <c:pt idx="295">
                  <c:v>147</c:v>
                </c:pt>
                <c:pt idx="296">
                  <c:v>126</c:v>
                </c:pt>
                <c:pt idx="297">
                  <c:v>2218</c:v>
                </c:pt>
                <c:pt idx="298">
                  <c:v>202</c:v>
                </c:pt>
                <c:pt idx="299">
                  <c:v>140</c:v>
                </c:pt>
                <c:pt idx="300">
                  <c:v>1052</c:v>
                </c:pt>
                <c:pt idx="301">
                  <c:v>247</c:v>
                </c:pt>
                <c:pt idx="302">
                  <c:v>84</c:v>
                </c:pt>
                <c:pt idx="303">
                  <c:v>88</c:v>
                </c:pt>
                <c:pt idx="304">
                  <c:v>156</c:v>
                </c:pt>
                <c:pt idx="305">
                  <c:v>2985</c:v>
                </c:pt>
                <c:pt idx="306">
                  <c:v>762</c:v>
                </c:pt>
                <c:pt idx="307">
                  <c:v>554</c:v>
                </c:pt>
                <c:pt idx="308">
                  <c:v>135</c:v>
                </c:pt>
                <c:pt idx="309">
                  <c:v>122</c:v>
                </c:pt>
                <c:pt idx="310">
                  <c:v>221</c:v>
                </c:pt>
                <c:pt idx="311">
                  <c:v>126</c:v>
                </c:pt>
                <c:pt idx="312">
                  <c:v>1022</c:v>
                </c:pt>
                <c:pt idx="313">
                  <c:v>3177</c:v>
                </c:pt>
                <c:pt idx="314">
                  <c:v>198</c:v>
                </c:pt>
                <c:pt idx="315">
                  <c:v>85</c:v>
                </c:pt>
                <c:pt idx="316">
                  <c:v>3596</c:v>
                </c:pt>
                <c:pt idx="317">
                  <c:v>244</c:v>
                </c:pt>
                <c:pt idx="318">
                  <c:v>5180</c:v>
                </c:pt>
                <c:pt idx="319">
                  <c:v>589</c:v>
                </c:pt>
                <c:pt idx="320">
                  <c:v>2725</c:v>
                </c:pt>
                <c:pt idx="321">
                  <c:v>300</c:v>
                </c:pt>
                <c:pt idx="322">
                  <c:v>144</c:v>
                </c:pt>
                <c:pt idx="323">
                  <c:v>87</c:v>
                </c:pt>
                <c:pt idx="324">
                  <c:v>3116</c:v>
                </c:pt>
                <c:pt idx="325">
                  <c:v>909</c:v>
                </c:pt>
                <c:pt idx="326">
                  <c:v>1613</c:v>
                </c:pt>
                <c:pt idx="327">
                  <c:v>136</c:v>
                </c:pt>
                <c:pt idx="328">
                  <c:v>130</c:v>
                </c:pt>
                <c:pt idx="329">
                  <c:v>102</c:v>
                </c:pt>
                <c:pt idx="330">
                  <c:v>4006</c:v>
                </c:pt>
                <c:pt idx="331">
                  <c:v>1629</c:v>
                </c:pt>
                <c:pt idx="332">
                  <c:v>2188</c:v>
                </c:pt>
                <c:pt idx="333">
                  <c:v>2409</c:v>
                </c:pt>
                <c:pt idx="334">
                  <c:v>194</c:v>
                </c:pt>
                <c:pt idx="335">
                  <c:v>1140</c:v>
                </c:pt>
                <c:pt idx="336">
                  <c:v>102</c:v>
                </c:pt>
                <c:pt idx="337">
                  <c:v>2857</c:v>
                </c:pt>
                <c:pt idx="338">
                  <c:v>107</c:v>
                </c:pt>
                <c:pt idx="339">
                  <c:v>160</c:v>
                </c:pt>
                <c:pt idx="340">
                  <c:v>2230</c:v>
                </c:pt>
                <c:pt idx="341">
                  <c:v>316</c:v>
                </c:pt>
                <c:pt idx="342">
                  <c:v>117</c:v>
                </c:pt>
                <c:pt idx="343">
                  <c:v>6406</c:v>
                </c:pt>
                <c:pt idx="344">
                  <c:v>192</c:v>
                </c:pt>
                <c:pt idx="345">
                  <c:v>26</c:v>
                </c:pt>
                <c:pt idx="346">
                  <c:v>723</c:v>
                </c:pt>
                <c:pt idx="347">
                  <c:v>170</c:v>
                </c:pt>
                <c:pt idx="348">
                  <c:v>238</c:v>
                </c:pt>
                <c:pt idx="349">
                  <c:v>55</c:v>
                </c:pt>
                <c:pt idx="350">
                  <c:v>128</c:v>
                </c:pt>
                <c:pt idx="351">
                  <c:v>2144</c:v>
                </c:pt>
                <c:pt idx="352">
                  <c:v>2693</c:v>
                </c:pt>
                <c:pt idx="353">
                  <c:v>432</c:v>
                </c:pt>
                <c:pt idx="354">
                  <c:v>189</c:v>
                </c:pt>
                <c:pt idx="355">
                  <c:v>154</c:v>
                </c:pt>
                <c:pt idx="356">
                  <c:v>96</c:v>
                </c:pt>
                <c:pt idx="357">
                  <c:v>3063</c:v>
                </c:pt>
                <c:pt idx="358">
                  <c:v>2266</c:v>
                </c:pt>
                <c:pt idx="359">
                  <c:v>194</c:v>
                </c:pt>
                <c:pt idx="360">
                  <c:v>129</c:v>
                </c:pt>
                <c:pt idx="361">
                  <c:v>375</c:v>
                </c:pt>
                <c:pt idx="362">
                  <c:v>409</c:v>
                </c:pt>
                <c:pt idx="363">
                  <c:v>234</c:v>
                </c:pt>
                <c:pt idx="364">
                  <c:v>3016</c:v>
                </c:pt>
                <c:pt idx="365">
                  <c:v>264</c:v>
                </c:pt>
                <c:pt idx="366">
                  <c:v>272</c:v>
                </c:pt>
                <c:pt idx="367">
                  <c:v>419</c:v>
                </c:pt>
                <c:pt idx="368">
                  <c:v>1621</c:v>
                </c:pt>
                <c:pt idx="369">
                  <c:v>1101</c:v>
                </c:pt>
                <c:pt idx="370">
                  <c:v>1073</c:v>
                </c:pt>
                <c:pt idx="371">
                  <c:v>331</c:v>
                </c:pt>
                <c:pt idx="372">
                  <c:v>1170</c:v>
                </c:pt>
                <c:pt idx="373">
                  <c:v>363</c:v>
                </c:pt>
                <c:pt idx="374">
                  <c:v>103</c:v>
                </c:pt>
                <c:pt idx="375">
                  <c:v>147</c:v>
                </c:pt>
                <c:pt idx="376">
                  <c:v>110</c:v>
                </c:pt>
                <c:pt idx="377">
                  <c:v>134</c:v>
                </c:pt>
                <c:pt idx="378">
                  <c:v>269</c:v>
                </c:pt>
                <c:pt idx="379">
                  <c:v>175</c:v>
                </c:pt>
                <c:pt idx="380">
                  <c:v>69</c:v>
                </c:pt>
                <c:pt idx="381">
                  <c:v>190</c:v>
                </c:pt>
                <c:pt idx="382">
                  <c:v>237</c:v>
                </c:pt>
                <c:pt idx="383">
                  <c:v>196</c:v>
                </c:pt>
                <c:pt idx="384">
                  <c:v>7295</c:v>
                </c:pt>
                <c:pt idx="385">
                  <c:v>2893</c:v>
                </c:pt>
                <c:pt idx="386">
                  <c:v>820</c:v>
                </c:pt>
                <c:pt idx="387">
                  <c:v>2038</c:v>
                </c:pt>
                <c:pt idx="388">
                  <c:v>116</c:v>
                </c:pt>
                <c:pt idx="389">
                  <c:v>1345</c:v>
                </c:pt>
                <c:pt idx="390">
                  <c:v>168</c:v>
                </c:pt>
                <c:pt idx="391">
                  <c:v>137</c:v>
                </c:pt>
                <c:pt idx="392">
                  <c:v>186</c:v>
                </c:pt>
                <c:pt idx="393">
                  <c:v>125</c:v>
                </c:pt>
                <c:pt idx="394">
                  <c:v>202</c:v>
                </c:pt>
                <c:pt idx="395">
                  <c:v>103</c:v>
                </c:pt>
                <c:pt idx="396">
                  <c:v>1785</c:v>
                </c:pt>
                <c:pt idx="397">
                  <c:v>157</c:v>
                </c:pt>
                <c:pt idx="398">
                  <c:v>555</c:v>
                </c:pt>
                <c:pt idx="399">
                  <c:v>297</c:v>
                </c:pt>
                <c:pt idx="400">
                  <c:v>123</c:v>
                </c:pt>
                <c:pt idx="401">
                  <c:v>3036</c:v>
                </c:pt>
                <c:pt idx="402">
                  <c:v>144</c:v>
                </c:pt>
                <c:pt idx="403">
                  <c:v>121</c:v>
                </c:pt>
                <c:pt idx="404">
                  <c:v>181</c:v>
                </c:pt>
                <c:pt idx="405">
                  <c:v>122</c:v>
                </c:pt>
                <c:pt idx="406">
                  <c:v>1071</c:v>
                </c:pt>
                <c:pt idx="407">
                  <c:v>980</c:v>
                </c:pt>
                <c:pt idx="408">
                  <c:v>536</c:v>
                </c:pt>
                <c:pt idx="409">
                  <c:v>1991</c:v>
                </c:pt>
                <c:pt idx="410">
                  <c:v>180</c:v>
                </c:pt>
                <c:pt idx="411">
                  <c:v>130</c:v>
                </c:pt>
                <c:pt idx="412">
                  <c:v>122</c:v>
                </c:pt>
                <c:pt idx="413">
                  <c:v>140</c:v>
                </c:pt>
                <c:pt idx="414">
                  <c:v>3388</c:v>
                </c:pt>
                <c:pt idx="415">
                  <c:v>280</c:v>
                </c:pt>
                <c:pt idx="416">
                  <c:v>366</c:v>
                </c:pt>
                <c:pt idx="417">
                  <c:v>270</c:v>
                </c:pt>
                <c:pt idx="418">
                  <c:v>137</c:v>
                </c:pt>
                <c:pt idx="419">
                  <c:v>3205</c:v>
                </c:pt>
                <c:pt idx="420">
                  <c:v>288</c:v>
                </c:pt>
                <c:pt idx="421">
                  <c:v>148</c:v>
                </c:pt>
                <c:pt idx="422">
                  <c:v>114</c:v>
                </c:pt>
                <c:pt idx="423">
                  <c:v>1518</c:v>
                </c:pt>
                <c:pt idx="424">
                  <c:v>166</c:v>
                </c:pt>
                <c:pt idx="425">
                  <c:v>100</c:v>
                </c:pt>
                <c:pt idx="426">
                  <c:v>235</c:v>
                </c:pt>
                <c:pt idx="427">
                  <c:v>148</c:v>
                </c:pt>
                <c:pt idx="428">
                  <c:v>198</c:v>
                </c:pt>
                <c:pt idx="429">
                  <c:v>150</c:v>
                </c:pt>
                <c:pt idx="430">
                  <c:v>216</c:v>
                </c:pt>
                <c:pt idx="431">
                  <c:v>5139</c:v>
                </c:pt>
                <c:pt idx="432">
                  <c:v>2353</c:v>
                </c:pt>
                <c:pt idx="433">
                  <c:v>78</c:v>
                </c:pt>
                <c:pt idx="434">
                  <c:v>174</c:v>
                </c:pt>
                <c:pt idx="435">
                  <c:v>164</c:v>
                </c:pt>
                <c:pt idx="436">
                  <c:v>161</c:v>
                </c:pt>
                <c:pt idx="437">
                  <c:v>138</c:v>
                </c:pt>
                <c:pt idx="438">
                  <c:v>3308</c:v>
                </c:pt>
                <c:pt idx="439">
                  <c:v>127</c:v>
                </c:pt>
                <c:pt idx="440">
                  <c:v>207</c:v>
                </c:pt>
                <c:pt idx="441">
                  <c:v>181</c:v>
                </c:pt>
                <c:pt idx="442">
                  <c:v>110</c:v>
                </c:pt>
                <c:pt idx="443">
                  <c:v>185</c:v>
                </c:pt>
                <c:pt idx="444">
                  <c:v>121</c:v>
                </c:pt>
                <c:pt idx="445">
                  <c:v>106</c:v>
                </c:pt>
                <c:pt idx="446">
                  <c:v>142</c:v>
                </c:pt>
                <c:pt idx="447">
                  <c:v>233</c:v>
                </c:pt>
                <c:pt idx="448">
                  <c:v>218</c:v>
                </c:pt>
                <c:pt idx="449">
                  <c:v>76</c:v>
                </c:pt>
                <c:pt idx="450">
                  <c:v>43</c:v>
                </c:pt>
                <c:pt idx="451">
                  <c:v>221</c:v>
                </c:pt>
                <c:pt idx="452">
                  <c:v>2805</c:v>
                </c:pt>
                <c:pt idx="453">
                  <c:v>68</c:v>
                </c:pt>
                <c:pt idx="454">
                  <c:v>183</c:v>
                </c:pt>
                <c:pt idx="455">
                  <c:v>133</c:v>
                </c:pt>
                <c:pt idx="456">
                  <c:v>2489</c:v>
                </c:pt>
                <c:pt idx="457">
                  <c:v>69</c:v>
                </c:pt>
                <c:pt idx="458">
                  <c:v>279</c:v>
                </c:pt>
                <c:pt idx="459">
                  <c:v>210</c:v>
                </c:pt>
                <c:pt idx="460">
                  <c:v>2100</c:v>
                </c:pt>
                <c:pt idx="461">
                  <c:v>252</c:v>
                </c:pt>
                <c:pt idx="462">
                  <c:v>1280</c:v>
                </c:pt>
                <c:pt idx="463">
                  <c:v>157</c:v>
                </c:pt>
                <c:pt idx="464">
                  <c:v>194</c:v>
                </c:pt>
                <c:pt idx="465">
                  <c:v>82</c:v>
                </c:pt>
                <c:pt idx="466">
                  <c:v>4233</c:v>
                </c:pt>
                <c:pt idx="467">
                  <c:v>1297</c:v>
                </c:pt>
                <c:pt idx="468">
                  <c:v>165</c:v>
                </c:pt>
                <c:pt idx="469">
                  <c:v>119</c:v>
                </c:pt>
                <c:pt idx="470">
                  <c:v>1797</c:v>
                </c:pt>
                <c:pt idx="471">
                  <c:v>261</c:v>
                </c:pt>
                <c:pt idx="472">
                  <c:v>157</c:v>
                </c:pt>
                <c:pt idx="473">
                  <c:v>3533</c:v>
                </c:pt>
                <c:pt idx="474">
                  <c:v>155</c:v>
                </c:pt>
                <c:pt idx="475">
                  <c:v>132</c:v>
                </c:pt>
                <c:pt idx="476">
                  <c:v>1354</c:v>
                </c:pt>
                <c:pt idx="477">
                  <c:v>48</c:v>
                </c:pt>
                <c:pt idx="478">
                  <c:v>110</c:v>
                </c:pt>
                <c:pt idx="479">
                  <c:v>172</c:v>
                </c:pt>
                <c:pt idx="480">
                  <c:v>307</c:v>
                </c:pt>
                <c:pt idx="481">
                  <c:v>160</c:v>
                </c:pt>
                <c:pt idx="482">
                  <c:v>1467</c:v>
                </c:pt>
                <c:pt idx="483">
                  <c:v>2662</c:v>
                </c:pt>
                <c:pt idx="484">
                  <c:v>452</c:v>
                </c:pt>
                <c:pt idx="485">
                  <c:v>158</c:v>
                </c:pt>
                <c:pt idx="486">
                  <c:v>225</c:v>
                </c:pt>
                <c:pt idx="487">
                  <c:v>65</c:v>
                </c:pt>
                <c:pt idx="488">
                  <c:v>163</c:v>
                </c:pt>
                <c:pt idx="489">
                  <c:v>85</c:v>
                </c:pt>
                <c:pt idx="490">
                  <c:v>217</c:v>
                </c:pt>
                <c:pt idx="491">
                  <c:v>150</c:v>
                </c:pt>
                <c:pt idx="492">
                  <c:v>3272</c:v>
                </c:pt>
                <c:pt idx="493">
                  <c:v>300</c:v>
                </c:pt>
                <c:pt idx="494">
                  <c:v>126</c:v>
                </c:pt>
                <c:pt idx="495">
                  <c:v>2320</c:v>
                </c:pt>
                <c:pt idx="496">
                  <c:v>81</c:v>
                </c:pt>
                <c:pt idx="497">
                  <c:v>1887</c:v>
                </c:pt>
                <c:pt idx="498">
                  <c:v>4358</c:v>
                </c:pt>
                <c:pt idx="499">
                  <c:v>53</c:v>
                </c:pt>
                <c:pt idx="500">
                  <c:v>2414</c:v>
                </c:pt>
                <c:pt idx="501">
                  <c:v>80</c:v>
                </c:pt>
                <c:pt idx="502">
                  <c:v>193</c:v>
                </c:pt>
                <c:pt idx="503">
                  <c:v>52</c:v>
                </c:pt>
                <c:pt idx="504">
                  <c:v>290</c:v>
                </c:pt>
                <c:pt idx="505">
                  <c:v>122</c:v>
                </c:pt>
                <c:pt idx="506">
                  <c:v>1470</c:v>
                </c:pt>
                <c:pt idx="507">
                  <c:v>165</c:v>
                </c:pt>
                <c:pt idx="508">
                  <c:v>182</c:v>
                </c:pt>
                <c:pt idx="509">
                  <c:v>199</c:v>
                </c:pt>
                <c:pt idx="510">
                  <c:v>56</c:v>
                </c:pt>
                <c:pt idx="511">
                  <c:v>1460</c:v>
                </c:pt>
                <c:pt idx="512">
                  <c:v>123</c:v>
                </c:pt>
                <c:pt idx="513">
                  <c:v>159</c:v>
                </c:pt>
                <c:pt idx="514">
                  <c:v>110</c:v>
                </c:pt>
                <c:pt idx="515">
                  <c:v>236</c:v>
                </c:pt>
                <c:pt idx="516">
                  <c:v>191</c:v>
                </c:pt>
                <c:pt idx="517">
                  <c:v>3934</c:v>
                </c:pt>
                <c:pt idx="518">
                  <c:v>80</c:v>
                </c:pt>
                <c:pt idx="519">
                  <c:v>462</c:v>
                </c:pt>
                <c:pt idx="520">
                  <c:v>179</c:v>
                </c:pt>
                <c:pt idx="521">
                  <c:v>1866</c:v>
                </c:pt>
                <c:pt idx="522">
                  <c:v>156</c:v>
                </c:pt>
                <c:pt idx="523">
                  <c:v>255</c:v>
                </c:pt>
                <c:pt idx="524">
                  <c:v>2261</c:v>
                </c:pt>
                <c:pt idx="525">
                  <c:v>40</c:v>
                </c:pt>
                <c:pt idx="526">
                  <c:v>2289</c:v>
                </c:pt>
                <c:pt idx="527">
                  <c:v>65</c:v>
                </c:pt>
                <c:pt idx="528">
                  <c:v>3777</c:v>
                </c:pt>
                <c:pt idx="529">
                  <c:v>184</c:v>
                </c:pt>
                <c:pt idx="530">
                  <c:v>85</c:v>
                </c:pt>
                <c:pt idx="531">
                  <c:v>144</c:v>
                </c:pt>
                <c:pt idx="532">
                  <c:v>1902</c:v>
                </c:pt>
                <c:pt idx="533">
                  <c:v>105</c:v>
                </c:pt>
                <c:pt idx="534">
                  <c:v>132</c:v>
                </c:pt>
                <c:pt idx="535">
                  <c:v>96</c:v>
                </c:pt>
                <c:pt idx="536">
                  <c:v>114</c:v>
                </c:pt>
                <c:pt idx="537">
                  <c:v>203</c:v>
                </c:pt>
                <c:pt idx="538">
                  <c:v>1559</c:v>
                </c:pt>
                <c:pt idx="539">
                  <c:v>1548</c:v>
                </c:pt>
                <c:pt idx="540">
                  <c:v>80</c:v>
                </c:pt>
                <c:pt idx="541">
                  <c:v>131</c:v>
                </c:pt>
                <c:pt idx="542">
                  <c:v>112</c:v>
                </c:pt>
                <c:pt idx="543">
                  <c:v>155</c:v>
                </c:pt>
                <c:pt idx="544">
                  <c:v>266</c:v>
                </c:pt>
                <c:pt idx="545">
                  <c:v>155</c:v>
                </c:pt>
                <c:pt idx="546">
                  <c:v>207</c:v>
                </c:pt>
                <c:pt idx="547">
                  <c:v>245</c:v>
                </c:pt>
                <c:pt idx="548">
                  <c:v>1573</c:v>
                </c:pt>
                <c:pt idx="549">
                  <c:v>114</c:v>
                </c:pt>
                <c:pt idx="550">
                  <c:v>93</c:v>
                </c:pt>
                <c:pt idx="551">
                  <c:v>1681</c:v>
                </c:pt>
                <c:pt idx="552">
                  <c:v>32</c:v>
                </c:pt>
                <c:pt idx="553">
                  <c:v>135</c:v>
                </c:pt>
                <c:pt idx="554">
                  <c:v>140</c:v>
                </c:pt>
                <c:pt idx="555">
                  <c:v>92</c:v>
                </c:pt>
                <c:pt idx="556">
                  <c:v>1015</c:v>
                </c:pt>
                <c:pt idx="557">
                  <c:v>323</c:v>
                </c:pt>
                <c:pt idx="558">
                  <c:v>2326</c:v>
                </c:pt>
                <c:pt idx="559">
                  <c:v>381</c:v>
                </c:pt>
                <c:pt idx="560">
                  <c:v>480</c:v>
                </c:pt>
                <c:pt idx="561">
                  <c:v>226</c:v>
                </c:pt>
                <c:pt idx="562">
                  <c:v>241</c:v>
                </c:pt>
                <c:pt idx="563">
                  <c:v>132</c:v>
                </c:pt>
                <c:pt idx="564">
                  <c:v>2043</c:v>
                </c:pt>
              </c:numCache>
            </c:numRef>
          </c:yVal>
          <c:smooth val="0"/>
          <c:extLst>
            <c:ext xmlns:c16="http://schemas.microsoft.com/office/drawing/2014/chart" uri="{C3380CC4-5D6E-409C-BE32-E72D297353CC}">
              <c16:uniqueId val="{00000000-4ADD-F54D-8350-C94F46D4A619}"/>
            </c:ext>
          </c:extLst>
        </c:ser>
        <c:dLbls>
          <c:showLegendKey val="0"/>
          <c:showVal val="0"/>
          <c:showCatName val="0"/>
          <c:showSerName val="0"/>
          <c:showPercent val="0"/>
          <c:showBubbleSize val="0"/>
        </c:dLbls>
        <c:axId val="1123171839"/>
        <c:axId val="1123683311"/>
      </c:scatterChart>
      <c:valAx>
        <c:axId val="11231718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683311"/>
        <c:crosses val="autoZero"/>
        <c:crossBetween val="midCat"/>
      </c:valAx>
      <c:valAx>
        <c:axId val="1123683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1718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'statistical analysis'!$D$1</c:f>
              <c:strCache>
                <c:ptCount val="1"/>
                <c:pt idx="0">
                  <c:v>backers_count2</c:v>
                </c:pt>
              </c:strCache>
            </c:strRef>
          </c:tx>
          <c:spPr>
            <a:ln w="19050" cap="rnd">
              <a:noFill/>
              <a:round/>
            </a:ln>
            <a:effectLst/>
          </c:spPr>
          <c:marker>
            <c:symbol val="circle"/>
            <c:size val="5"/>
            <c:spPr>
              <a:solidFill>
                <a:schemeClr val="accent1"/>
              </a:solidFill>
              <a:ln w="9525">
                <a:solidFill>
                  <a:schemeClr val="accent1"/>
                </a:solidFill>
              </a:ln>
              <a:effectLst/>
            </c:spPr>
          </c:marker>
          <c:yVal>
            <c:numRef>
              <c:f>'statistical analysis'!$D$2:$D$566</c:f>
              <c:numCache>
                <c:formatCode>General</c:formatCode>
                <c:ptCount val="565"/>
                <c:pt idx="0">
                  <c:v>0</c:v>
                </c:pt>
                <c:pt idx="1">
                  <c:v>24</c:v>
                </c:pt>
                <c:pt idx="2">
                  <c:v>53</c:v>
                </c:pt>
                <c:pt idx="3">
                  <c:v>18</c:v>
                </c:pt>
                <c:pt idx="4">
                  <c:v>44</c:v>
                </c:pt>
                <c:pt idx="5">
                  <c:v>27</c:v>
                </c:pt>
                <c:pt idx="6">
                  <c:v>55</c:v>
                </c:pt>
                <c:pt idx="7">
                  <c:v>200</c:v>
                </c:pt>
                <c:pt idx="8">
                  <c:v>452</c:v>
                </c:pt>
                <c:pt idx="9">
                  <c:v>674</c:v>
                </c:pt>
                <c:pt idx="10">
                  <c:v>558</c:v>
                </c:pt>
                <c:pt idx="11">
                  <c:v>15</c:v>
                </c:pt>
                <c:pt idx="12">
                  <c:v>2307</c:v>
                </c:pt>
                <c:pt idx="13">
                  <c:v>88</c:v>
                </c:pt>
                <c:pt idx="14">
                  <c:v>48</c:v>
                </c:pt>
                <c:pt idx="15">
                  <c:v>1</c:v>
                </c:pt>
                <c:pt idx="16">
                  <c:v>1467</c:v>
                </c:pt>
                <c:pt idx="17">
                  <c:v>75</c:v>
                </c:pt>
                <c:pt idx="18">
                  <c:v>120</c:v>
                </c:pt>
                <c:pt idx="19">
                  <c:v>2253</c:v>
                </c:pt>
                <c:pt idx="20">
                  <c:v>5</c:v>
                </c:pt>
                <c:pt idx="21">
                  <c:v>38</c:v>
                </c:pt>
                <c:pt idx="22">
                  <c:v>12</c:v>
                </c:pt>
                <c:pt idx="23">
                  <c:v>1684</c:v>
                </c:pt>
                <c:pt idx="24">
                  <c:v>56</c:v>
                </c:pt>
                <c:pt idx="25">
                  <c:v>838</c:v>
                </c:pt>
                <c:pt idx="26">
                  <c:v>1000</c:v>
                </c:pt>
                <c:pt idx="27">
                  <c:v>1482</c:v>
                </c:pt>
                <c:pt idx="28">
                  <c:v>106</c:v>
                </c:pt>
                <c:pt idx="29">
                  <c:v>679</c:v>
                </c:pt>
                <c:pt idx="30">
                  <c:v>1220</c:v>
                </c:pt>
                <c:pt idx="31">
                  <c:v>1</c:v>
                </c:pt>
                <c:pt idx="32">
                  <c:v>37</c:v>
                </c:pt>
                <c:pt idx="33">
                  <c:v>60</c:v>
                </c:pt>
                <c:pt idx="34">
                  <c:v>296</c:v>
                </c:pt>
                <c:pt idx="35">
                  <c:v>3304</c:v>
                </c:pt>
                <c:pt idx="36">
                  <c:v>73</c:v>
                </c:pt>
                <c:pt idx="37">
                  <c:v>3387</c:v>
                </c:pt>
                <c:pt idx="38">
                  <c:v>662</c:v>
                </c:pt>
                <c:pt idx="39">
                  <c:v>774</c:v>
                </c:pt>
                <c:pt idx="40">
                  <c:v>672</c:v>
                </c:pt>
                <c:pt idx="41">
                  <c:v>940</c:v>
                </c:pt>
                <c:pt idx="42">
                  <c:v>117</c:v>
                </c:pt>
                <c:pt idx="43">
                  <c:v>115</c:v>
                </c:pt>
                <c:pt idx="44">
                  <c:v>326</c:v>
                </c:pt>
                <c:pt idx="45">
                  <c:v>1</c:v>
                </c:pt>
                <c:pt idx="46">
                  <c:v>1467</c:v>
                </c:pt>
                <c:pt idx="47">
                  <c:v>5681</c:v>
                </c:pt>
                <c:pt idx="48">
                  <c:v>1059</c:v>
                </c:pt>
                <c:pt idx="49">
                  <c:v>1194</c:v>
                </c:pt>
                <c:pt idx="50">
                  <c:v>30</c:v>
                </c:pt>
                <c:pt idx="51">
                  <c:v>75</c:v>
                </c:pt>
                <c:pt idx="52">
                  <c:v>955</c:v>
                </c:pt>
                <c:pt idx="53">
                  <c:v>67</c:v>
                </c:pt>
                <c:pt idx="54">
                  <c:v>5</c:v>
                </c:pt>
                <c:pt idx="55">
                  <c:v>26</c:v>
                </c:pt>
                <c:pt idx="56">
                  <c:v>1130</c:v>
                </c:pt>
                <c:pt idx="57">
                  <c:v>782</c:v>
                </c:pt>
                <c:pt idx="58">
                  <c:v>210</c:v>
                </c:pt>
                <c:pt idx="59">
                  <c:v>136</c:v>
                </c:pt>
                <c:pt idx="60">
                  <c:v>86</c:v>
                </c:pt>
                <c:pt idx="61">
                  <c:v>19</c:v>
                </c:pt>
                <c:pt idx="62">
                  <c:v>886</c:v>
                </c:pt>
                <c:pt idx="63">
                  <c:v>35</c:v>
                </c:pt>
                <c:pt idx="64">
                  <c:v>24</c:v>
                </c:pt>
                <c:pt idx="65">
                  <c:v>86</c:v>
                </c:pt>
                <c:pt idx="66">
                  <c:v>243</c:v>
                </c:pt>
                <c:pt idx="67">
                  <c:v>65</c:v>
                </c:pt>
                <c:pt idx="68">
                  <c:v>100</c:v>
                </c:pt>
                <c:pt idx="69">
                  <c:v>168</c:v>
                </c:pt>
                <c:pt idx="70">
                  <c:v>13</c:v>
                </c:pt>
                <c:pt idx="71">
                  <c:v>1</c:v>
                </c:pt>
                <c:pt idx="72">
                  <c:v>40</c:v>
                </c:pt>
                <c:pt idx="73">
                  <c:v>226</c:v>
                </c:pt>
                <c:pt idx="74">
                  <c:v>1625</c:v>
                </c:pt>
                <c:pt idx="75">
                  <c:v>143</c:v>
                </c:pt>
                <c:pt idx="76">
                  <c:v>934</c:v>
                </c:pt>
                <c:pt idx="77">
                  <c:v>17</c:v>
                </c:pt>
                <c:pt idx="78">
                  <c:v>2179</c:v>
                </c:pt>
                <c:pt idx="79">
                  <c:v>931</c:v>
                </c:pt>
                <c:pt idx="80">
                  <c:v>92</c:v>
                </c:pt>
                <c:pt idx="81">
                  <c:v>57</c:v>
                </c:pt>
                <c:pt idx="82">
                  <c:v>41</c:v>
                </c:pt>
                <c:pt idx="83">
                  <c:v>1</c:v>
                </c:pt>
                <c:pt idx="84">
                  <c:v>101</c:v>
                </c:pt>
                <c:pt idx="85">
                  <c:v>1335</c:v>
                </c:pt>
                <c:pt idx="86">
                  <c:v>15</c:v>
                </c:pt>
                <c:pt idx="87">
                  <c:v>454</c:v>
                </c:pt>
                <c:pt idx="88">
                  <c:v>3182</c:v>
                </c:pt>
                <c:pt idx="89">
                  <c:v>15</c:v>
                </c:pt>
                <c:pt idx="90">
                  <c:v>133</c:v>
                </c:pt>
                <c:pt idx="91">
                  <c:v>2062</c:v>
                </c:pt>
                <c:pt idx="92">
                  <c:v>29</c:v>
                </c:pt>
                <c:pt idx="93">
                  <c:v>132</c:v>
                </c:pt>
                <c:pt idx="94">
                  <c:v>137</c:v>
                </c:pt>
                <c:pt idx="95">
                  <c:v>908</c:v>
                </c:pt>
                <c:pt idx="96">
                  <c:v>10</c:v>
                </c:pt>
                <c:pt idx="97">
                  <c:v>1910</c:v>
                </c:pt>
                <c:pt idx="98">
                  <c:v>38</c:v>
                </c:pt>
                <c:pt idx="99">
                  <c:v>104</c:v>
                </c:pt>
                <c:pt idx="100">
                  <c:v>49</c:v>
                </c:pt>
                <c:pt idx="101">
                  <c:v>1</c:v>
                </c:pt>
                <c:pt idx="102">
                  <c:v>245</c:v>
                </c:pt>
                <c:pt idx="103">
                  <c:v>32</c:v>
                </c:pt>
                <c:pt idx="104">
                  <c:v>7</c:v>
                </c:pt>
                <c:pt idx="105">
                  <c:v>803</c:v>
                </c:pt>
                <c:pt idx="106">
                  <c:v>16</c:v>
                </c:pt>
                <c:pt idx="107">
                  <c:v>31</c:v>
                </c:pt>
                <c:pt idx="108">
                  <c:v>108</c:v>
                </c:pt>
                <c:pt idx="109">
                  <c:v>30</c:v>
                </c:pt>
                <c:pt idx="110">
                  <c:v>17</c:v>
                </c:pt>
                <c:pt idx="111">
                  <c:v>80</c:v>
                </c:pt>
                <c:pt idx="112">
                  <c:v>2468</c:v>
                </c:pt>
                <c:pt idx="113">
                  <c:v>26</c:v>
                </c:pt>
                <c:pt idx="114">
                  <c:v>73</c:v>
                </c:pt>
                <c:pt idx="115">
                  <c:v>128</c:v>
                </c:pt>
                <c:pt idx="116">
                  <c:v>33</c:v>
                </c:pt>
                <c:pt idx="117">
                  <c:v>1072</c:v>
                </c:pt>
                <c:pt idx="118">
                  <c:v>393</c:v>
                </c:pt>
                <c:pt idx="119">
                  <c:v>1257</c:v>
                </c:pt>
                <c:pt idx="120">
                  <c:v>328</c:v>
                </c:pt>
                <c:pt idx="121">
                  <c:v>147</c:v>
                </c:pt>
                <c:pt idx="122">
                  <c:v>830</c:v>
                </c:pt>
                <c:pt idx="123">
                  <c:v>331</c:v>
                </c:pt>
                <c:pt idx="124">
                  <c:v>25</c:v>
                </c:pt>
                <c:pt idx="125">
                  <c:v>3483</c:v>
                </c:pt>
                <c:pt idx="126">
                  <c:v>923</c:v>
                </c:pt>
                <c:pt idx="127">
                  <c:v>1</c:v>
                </c:pt>
                <c:pt idx="128">
                  <c:v>33</c:v>
                </c:pt>
                <c:pt idx="129">
                  <c:v>40</c:v>
                </c:pt>
                <c:pt idx="130">
                  <c:v>23</c:v>
                </c:pt>
                <c:pt idx="131">
                  <c:v>75</c:v>
                </c:pt>
                <c:pt idx="132">
                  <c:v>2176</c:v>
                </c:pt>
                <c:pt idx="133">
                  <c:v>441</c:v>
                </c:pt>
                <c:pt idx="134">
                  <c:v>25</c:v>
                </c:pt>
                <c:pt idx="135">
                  <c:v>127</c:v>
                </c:pt>
                <c:pt idx="136">
                  <c:v>355</c:v>
                </c:pt>
                <c:pt idx="137">
                  <c:v>44</c:v>
                </c:pt>
                <c:pt idx="138">
                  <c:v>67</c:v>
                </c:pt>
                <c:pt idx="139">
                  <c:v>1068</c:v>
                </c:pt>
                <c:pt idx="140">
                  <c:v>424</c:v>
                </c:pt>
                <c:pt idx="141">
                  <c:v>151</c:v>
                </c:pt>
                <c:pt idx="142">
                  <c:v>1608</c:v>
                </c:pt>
                <c:pt idx="143">
                  <c:v>941</c:v>
                </c:pt>
                <c:pt idx="144">
                  <c:v>1</c:v>
                </c:pt>
                <c:pt idx="145">
                  <c:v>40</c:v>
                </c:pt>
                <c:pt idx="146">
                  <c:v>3015</c:v>
                </c:pt>
                <c:pt idx="147">
                  <c:v>435</c:v>
                </c:pt>
                <c:pt idx="148">
                  <c:v>714</c:v>
                </c:pt>
                <c:pt idx="149">
                  <c:v>5497</c:v>
                </c:pt>
                <c:pt idx="150">
                  <c:v>418</c:v>
                </c:pt>
                <c:pt idx="151">
                  <c:v>1439</c:v>
                </c:pt>
                <c:pt idx="152">
                  <c:v>15</c:v>
                </c:pt>
                <c:pt idx="153">
                  <c:v>1999</c:v>
                </c:pt>
                <c:pt idx="154">
                  <c:v>118</c:v>
                </c:pt>
                <c:pt idx="155">
                  <c:v>162</c:v>
                </c:pt>
                <c:pt idx="156">
                  <c:v>83</c:v>
                </c:pt>
                <c:pt idx="157">
                  <c:v>747</c:v>
                </c:pt>
                <c:pt idx="158">
                  <c:v>84</c:v>
                </c:pt>
                <c:pt idx="159">
                  <c:v>91</c:v>
                </c:pt>
                <c:pt idx="160">
                  <c:v>792</c:v>
                </c:pt>
                <c:pt idx="161">
                  <c:v>32</c:v>
                </c:pt>
                <c:pt idx="162">
                  <c:v>186</c:v>
                </c:pt>
                <c:pt idx="163">
                  <c:v>605</c:v>
                </c:pt>
                <c:pt idx="164">
                  <c:v>1</c:v>
                </c:pt>
                <c:pt idx="165">
                  <c:v>31</c:v>
                </c:pt>
                <c:pt idx="166">
                  <c:v>1181</c:v>
                </c:pt>
                <c:pt idx="167">
                  <c:v>39</c:v>
                </c:pt>
                <c:pt idx="168">
                  <c:v>46</c:v>
                </c:pt>
                <c:pt idx="169">
                  <c:v>105</c:v>
                </c:pt>
                <c:pt idx="170">
                  <c:v>535</c:v>
                </c:pt>
                <c:pt idx="171">
                  <c:v>16</c:v>
                </c:pt>
                <c:pt idx="172">
                  <c:v>575</c:v>
                </c:pt>
                <c:pt idx="173">
                  <c:v>1120</c:v>
                </c:pt>
                <c:pt idx="174">
                  <c:v>113</c:v>
                </c:pt>
                <c:pt idx="175">
                  <c:v>1538</c:v>
                </c:pt>
                <c:pt idx="176">
                  <c:v>9</c:v>
                </c:pt>
                <c:pt idx="177">
                  <c:v>554</c:v>
                </c:pt>
                <c:pt idx="178">
                  <c:v>648</c:v>
                </c:pt>
                <c:pt idx="179">
                  <c:v>21</c:v>
                </c:pt>
                <c:pt idx="180">
                  <c:v>54</c:v>
                </c:pt>
                <c:pt idx="181">
                  <c:v>120</c:v>
                </c:pt>
                <c:pt idx="182">
                  <c:v>579</c:v>
                </c:pt>
                <c:pt idx="183">
                  <c:v>2072</c:v>
                </c:pt>
                <c:pt idx="184">
                  <c:v>0</c:v>
                </c:pt>
                <c:pt idx="185">
                  <c:v>1796</c:v>
                </c:pt>
                <c:pt idx="186">
                  <c:v>62</c:v>
                </c:pt>
                <c:pt idx="187">
                  <c:v>347</c:v>
                </c:pt>
                <c:pt idx="188">
                  <c:v>19</c:v>
                </c:pt>
                <c:pt idx="189">
                  <c:v>1258</c:v>
                </c:pt>
                <c:pt idx="190">
                  <c:v>362</c:v>
                </c:pt>
                <c:pt idx="191">
                  <c:v>133</c:v>
                </c:pt>
                <c:pt idx="192">
                  <c:v>846</c:v>
                </c:pt>
                <c:pt idx="193">
                  <c:v>10</c:v>
                </c:pt>
                <c:pt idx="194">
                  <c:v>191</c:v>
                </c:pt>
                <c:pt idx="195">
                  <c:v>1979</c:v>
                </c:pt>
                <c:pt idx="196">
                  <c:v>63</c:v>
                </c:pt>
                <c:pt idx="197">
                  <c:v>6080</c:v>
                </c:pt>
                <c:pt idx="198">
                  <c:v>80</c:v>
                </c:pt>
                <c:pt idx="199">
                  <c:v>9</c:v>
                </c:pt>
                <c:pt idx="200">
                  <c:v>1784</c:v>
                </c:pt>
                <c:pt idx="201">
                  <c:v>243</c:v>
                </c:pt>
                <c:pt idx="202">
                  <c:v>1296</c:v>
                </c:pt>
                <c:pt idx="203">
                  <c:v>77</c:v>
                </c:pt>
                <c:pt idx="204">
                  <c:v>395</c:v>
                </c:pt>
                <c:pt idx="205">
                  <c:v>49</c:v>
                </c:pt>
                <c:pt idx="206">
                  <c:v>180</c:v>
                </c:pt>
                <c:pt idx="207">
                  <c:v>2690</c:v>
                </c:pt>
                <c:pt idx="208">
                  <c:v>2779</c:v>
                </c:pt>
                <c:pt idx="209">
                  <c:v>92</c:v>
                </c:pt>
                <c:pt idx="210">
                  <c:v>1028</c:v>
                </c:pt>
                <c:pt idx="211">
                  <c:v>26</c:v>
                </c:pt>
                <c:pt idx="212">
                  <c:v>1790</c:v>
                </c:pt>
                <c:pt idx="213">
                  <c:v>37</c:v>
                </c:pt>
                <c:pt idx="214">
                  <c:v>35</c:v>
                </c:pt>
                <c:pt idx="215">
                  <c:v>558</c:v>
                </c:pt>
                <c:pt idx="216">
                  <c:v>64</c:v>
                </c:pt>
                <c:pt idx="217">
                  <c:v>245</c:v>
                </c:pt>
                <c:pt idx="218">
                  <c:v>71</c:v>
                </c:pt>
                <c:pt idx="219">
                  <c:v>42</c:v>
                </c:pt>
                <c:pt idx="220">
                  <c:v>156</c:v>
                </c:pt>
                <c:pt idx="221">
                  <c:v>1368</c:v>
                </c:pt>
                <c:pt idx="222">
                  <c:v>102</c:v>
                </c:pt>
                <c:pt idx="223">
                  <c:v>86</c:v>
                </c:pt>
                <c:pt idx="224">
                  <c:v>253</c:v>
                </c:pt>
                <c:pt idx="225">
                  <c:v>157</c:v>
                </c:pt>
                <c:pt idx="226">
                  <c:v>183</c:v>
                </c:pt>
                <c:pt idx="227">
                  <c:v>82</c:v>
                </c:pt>
                <c:pt idx="228">
                  <c:v>1</c:v>
                </c:pt>
                <c:pt idx="229">
                  <c:v>1198</c:v>
                </c:pt>
                <c:pt idx="230">
                  <c:v>648</c:v>
                </c:pt>
                <c:pt idx="231">
                  <c:v>64</c:v>
                </c:pt>
                <c:pt idx="232">
                  <c:v>62</c:v>
                </c:pt>
                <c:pt idx="233">
                  <c:v>750</c:v>
                </c:pt>
                <c:pt idx="234">
                  <c:v>105</c:v>
                </c:pt>
                <c:pt idx="235">
                  <c:v>2604</c:v>
                </c:pt>
                <c:pt idx="236">
                  <c:v>65</c:v>
                </c:pt>
                <c:pt idx="237">
                  <c:v>94</c:v>
                </c:pt>
                <c:pt idx="238">
                  <c:v>257</c:v>
                </c:pt>
                <c:pt idx="239">
                  <c:v>2928</c:v>
                </c:pt>
                <c:pt idx="240">
                  <c:v>4697</c:v>
                </c:pt>
                <c:pt idx="241">
                  <c:v>2915</c:v>
                </c:pt>
                <c:pt idx="242">
                  <c:v>18</c:v>
                </c:pt>
                <c:pt idx="243">
                  <c:v>602</c:v>
                </c:pt>
                <c:pt idx="244">
                  <c:v>1</c:v>
                </c:pt>
                <c:pt idx="245">
                  <c:v>3868</c:v>
                </c:pt>
                <c:pt idx="246">
                  <c:v>504</c:v>
                </c:pt>
                <c:pt idx="247">
                  <c:v>14</c:v>
                </c:pt>
                <c:pt idx="248">
                  <c:v>750</c:v>
                </c:pt>
                <c:pt idx="249">
                  <c:v>77</c:v>
                </c:pt>
                <c:pt idx="250">
                  <c:v>752</c:v>
                </c:pt>
                <c:pt idx="251">
                  <c:v>131</c:v>
                </c:pt>
                <c:pt idx="252">
                  <c:v>87</c:v>
                </c:pt>
                <c:pt idx="253">
                  <c:v>1063</c:v>
                </c:pt>
                <c:pt idx="254">
                  <c:v>76</c:v>
                </c:pt>
                <c:pt idx="255">
                  <c:v>4428</c:v>
                </c:pt>
                <c:pt idx="256">
                  <c:v>58</c:v>
                </c:pt>
                <c:pt idx="257">
                  <c:v>111</c:v>
                </c:pt>
                <c:pt idx="258">
                  <c:v>2955</c:v>
                </c:pt>
                <c:pt idx="259">
                  <c:v>1657</c:v>
                </c:pt>
                <c:pt idx="260">
                  <c:v>926</c:v>
                </c:pt>
                <c:pt idx="261">
                  <c:v>77</c:v>
                </c:pt>
                <c:pt idx="262">
                  <c:v>1748</c:v>
                </c:pt>
                <c:pt idx="263">
                  <c:v>79</c:v>
                </c:pt>
                <c:pt idx="264">
                  <c:v>889</c:v>
                </c:pt>
                <c:pt idx="265">
                  <c:v>56</c:v>
                </c:pt>
                <c:pt idx="266">
                  <c:v>1</c:v>
                </c:pt>
                <c:pt idx="267">
                  <c:v>83</c:v>
                </c:pt>
                <c:pt idx="268">
                  <c:v>2025</c:v>
                </c:pt>
                <c:pt idx="269">
                  <c:v>14</c:v>
                </c:pt>
                <c:pt idx="270">
                  <c:v>656</c:v>
                </c:pt>
                <c:pt idx="271">
                  <c:v>1596</c:v>
                </c:pt>
                <c:pt idx="272">
                  <c:v>10</c:v>
                </c:pt>
                <c:pt idx="273">
                  <c:v>1121</c:v>
                </c:pt>
                <c:pt idx="274">
                  <c:v>15</c:v>
                </c:pt>
                <c:pt idx="275">
                  <c:v>191</c:v>
                </c:pt>
                <c:pt idx="276">
                  <c:v>16</c:v>
                </c:pt>
                <c:pt idx="277">
                  <c:v>17</c:v>
                </c:pt>
                <c:pt idx="278">
                  <c:v>34</c:v>
                </c:pt>
                <c:pt idx="279">
                  <c:v>1</c:v>
                </c:pt>
                <c:pt idx="280">
                  <c:v>1274</c:v>
                </c:pt>
                <c:pt idx="281">
                  <c:v>210</c:v>
                </c:pt>
                <c:pt idx="282">
                  <c:v>248</c:v>
                </c:pt>
                <c:pt idx="283">
                  <c:v>513</c:v>
                </c:pt>
                <c:pt idx="284">
                  <c:v>3410</c:v>
                </c:pt>
                <c:pt idx="285">
                  <c:v>10</c:v>
                </c:pt>
                <c:pt idx="286">
                  <c:v>2201</c:v>
                </c:pt>
                <c:pt idx="287">
                  <c:v>676</c:v>
                </c:pt>
                <c:pt idx="288">
                  <c:v>831</c:v>
                </c:pt>
                <c:pt idx="289">
                  <c:v>859</c:v>
                </c:pt>
                <c:pt idx="290">
                  <c:v>45</c:v>
                </c:pt>
                <c:pt idx="291">
                  <c:v>6</c:v>
                </c:pt>
                <c:pt idx="292">
                  <c:v>7</c:v>
                </c:pt>
                <c:pt idx="293">
                  <c:v>31</c:v>
                </c:pt>
                <c:pt idx="294">
                  <c:v>78</c:v>
                </c:pt>
                <c:pt idx="295">
                  <c:v>1225</c:v>
                </c:pt>
                <c:pt idx="296">
                  <c:v>1</c:v>
                </c:pt>
                <c:pt idx="297">
                  <c:v>67</c:v>
                </c:pt>
                <c:pt idx="298">
                  <c:v>19</c:v>
                </c:pt>
                <c:pt idx="299">
                  <c:v>2108</c:v>
                </c:pt>
                <c:pt idx="300">
                  <c:v>679</c:v>
                </c:pt>
                <c:pt idx="301">
                  <c:v>36</c:v>
                </c:pt>
                <c:pt idx="302">
                  <c:v>47</c:v>
                </c:pt>
                <c:pt idx="303">
                  <c:v>70</c:v>
                </c:pt>
                <c:pt idx="304">
                  <c:v>154</c:v>
                </c:pt>
                <c:pt idx="305">
                  <c:v>22</c:v>
                </c:pt>
                <c:pt idx="306">
                  <c:v>1758</c:v>
                </c:pt>
                <c:pt idx="307">
                  <c:v>94</c:v>
                </c:pt>
                <c:pt idx="308">
                  <c:v>33</c:v>
                </c:pt>
                <c:pt idx="309">
                  <c:v>1</c:v>
                </c:pt>
                <c:pt idx="310">
                  <c:v>31</c:v>
                </c:pt>
                <c:pt idx="311">
                  <c:v>35</c:v>
                </c:pt>
                <c:pt idx="312">
                  <c:v>63</c:v>
                </c:pt>
                <c:pt idx="313">
                  <c:v>526</c:v>
                </c:pt>
                <c:pt idx="314">
                  <c:v>121</c:v>
                </c:pt>
                <c:pt idx="315">
                  <c:v>67</c:v>
                </c:pt>
                <c:pt idx="316">
                  <c:v>57</c:v>
                </c:pt>
                <c:pt idx="317">
                  <c:v>1229</c:v>
                </c:pt>
                <c:pt idx="318">
                  <c:v>12</c:v>
                </c:pt>
                <c:pt idx="319">
                  <c:v>452</c:v>
                </c:pt>
                <c:pt idx="320">
                  <c:v>1886</c:v>
                </c:pt>
                <c:pt idx="321">
                  <c:v>1825</c:v>
                </c:pt>
                <c:pt idx="322">
                  <c:v>31</c:v>
                </c:pt>
                <c:pt idx="323">
                  <c:v>107</c:v>
                </c:pt>
                <c:pt idx="324">
                  <c:v>27</c:v>
                </c:pt>
                <c:pt idx="325">
                  <c:v>1221</c:v>
                </c:pt>
                <c:pt idx="326">
                  <c:v>1</c:v>
                </c:pt>
                <c:pt idx="327">
                  <c:v>16</c:v>
                </c:pt>
                <c:pt idx="328">
                  <c:v>41</c:v>
                </c:pt>
                <c:pt idx="329">
                  <c:v>523</c:v>
                </c:pt>
                <c:pt idx="330">
                  <c:v>141</c:v>
                </c:pt>
                <c:pt idx="331">
                  <c:v>52</c:v>
                </c:pt>
                <c:pt idx="332">
                  <c:v>225</c:v>
                </c:pt>
                <c:pt idx="333">
                  <c:v>38</c:v>
                </c:pt>
                <c:pt idx="334">
                  <c:v>15</c:v>
                </c:pt>
                <c:pt idx="335">
                  <c:v>37</c:v>
                </c:pt>
                <c:pt idx="336">
                  <c:v>112</c:v>
                </c:pt>
                <c:pt idx="337">
                  <c:v>21</c:v>
                </c:pt>
                <c:pt idx="338">
                  <c:v>67</c:v>
                </c:pt>
                <c:pt idx="339">
                  <c:v>78</c:v>
                </c:pt>
                <c:pt idx="340">
                  <c:v>67</c:v>
                </c:pt>
                <c:pt idx="341">
                  <c:v>263</c:v>
                </c:pt>
                <c:pt idx="342">
                  <c:v>1691</c:v>
                </c:pt>
                <c:pt idx="343">
                  <c:v>181</c:v>
                </c:pt>
                <c:pt idx="344">
                  <c:v>13</c:v>
                </c:pt>
                <c:pt idx="345">
                  <c:v>1</c:v>
                </c:pt>
                <c:pt idx="346">
                  <c:v>21</c:v>
                </c:pt>
                <c:pt idx="347">
                  <c:v>830</c:v>
                </c:pt>
                <c:pt idx="348">
                  <c:v>130</c:v>
                </c:pt>
                <c:pt idx="349">
                  <c:v>55</c:v>
                </c:pt>
                <c:pt idx="350">
                  <c:v>114</c:v>
                </c:pt>
                <c:pt idx="351">
                  <c:v>594</c:v>
                </c:pt>
                <c:pt idx="352">
                  <c:v>24</c:v>
                </c:pt>
                <c:pt idx="353">
                  <c:v>252</c:v>
                </c:pt>
                <c:pt idx="354">
                  <c:v>67</c:v>
                </c:pt>
                <c:pt idx="355">
                  <c:v>742</c:v>
                </c:pt>
                <c:pt idx="356">
                  <c:v>75</c:v>
                </c:pt>
                <c:pt idx="357">
                  <c:v>4405</c:v>
                </c:pt>
                <c:pt idx="358">
                  <c:v>92</c:v>
                </c:pt>
                <c:pt idx="359">
                  <c:v>64</c:v>
                </c:pt>
                <c:pt idx="360">
                  <c:v>64</c:v>
                </c:pt>
                <c:pt idx="361">
                  <c:v>842</c:v>
                </c:pt>
                <c:pt idx="362">
                  <c:v>112</c:v>
                </c:pt>
                <c:pt idx="363">
                  <c:v>374</c:v>
                </c:pt>
              </c:numCache>
            </c:numRef>
          </c:yVal>
          <c:smooth val="0"/>
          <c:extLst>
            <c:ext xmlns:c16="http://schemas.microsoft.com/office/drawing/2014/chart" uri="{C3380CC4-5D6E-409C-BE32-E72D297353CC}">
              <c16:uniqueId val="{00000000-BF03-3949-A55F-946B90F088FF}"/>
            </c:ext>
          </c:extLst>
        </c:ser>
        <c:dLbls>
          <c:showLegendKey val="0"/>
          <c:showVal val="0"/>
          <c:showCatName val="0"/>
          <c:showSerName val="0"/>
          <c:showPercent val="0"/>
          <c:showBubbleSize val="0"/>
        </c:dLbls>
        <c:axId val="1123268783"/>
        <c:axId val="1116782783"/>
      </c:scatterChart>
      <c:valAx>
        <c:axId val="1123268783"/>
        <c:scaling>
          <c:orientation val="minMax"/>
          <c:max val="400"/>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6782783"/>
        <c:crosses val="autoZero"/>
        <c:crossBetween val="midCat"/>
      </c:valAx>
      <c:valAx>
        <c:axId val="1116782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6878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647700</xdr:colOff>
      <xdr:row>1</xdr:row>
      <xdr:rowOff>38100</xdr:rowOff>
    </xdr:from>
    <xdr:to>
      <xdr:col>11</xdr:col>
      <xdr:colOff>736600</xdr:colOff>
      <xdr:row>23</xdr:row>
      <xdr:rowOff>114300</xdr:rowOff>
    </xdr:to>
    <xdr:graphicFrame macro="">
      <xdr:nvGraphicFramePr>
        <xdr:cNvPr id="2" name="Chart 1">
          <a:extLst>
            <a:ext uri="{FF2B5EF4-FFF2-40B4-BE49-F238E27FC236}">
              <a16:creationId xmlns:a16="http://schemas.microsoft.com/office/drawing/2014/main" id="{611CDF60-B195-21BE-0BD0-2505E9A58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647700</xdr:colOff>
      <xdr:row>1</xdr:row>
      <xdr:rowOff>38100</xdr:rowOff>
    </xdr:from>
    <xdr:to>
      <xdr:col>15</xdr:col>
      <xdr:colOff>558800</xdr:colOff>
      <xdr:row>37</xdr:row>
      <xdr:rowOff>101600</xdr:rowOff>
    </xdr:to>
    <xdr:graphicFrame macro="">
      <xdr:nvGraphicFramePr>
        <xdr:cNvPr id="2" name="Outcome per Sub Category">
          <a:extLst>
            <a:ext uri="{FF2B5EF4-FFF2-40B4-BE49-F238E27FC236}">
              <a16:creationId xmlns:a16="http://schemas.microsoft.com/office/drawing/2014/main" id="{672F439E-723F-2344-8E3F-1168D9F83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800100</xdr:colOff>
      <xdr:row>2</xdr:row>
      <xdr:rowOff>177800</xdr:rowOff>
    </xdr:from>
    <xdr:to>
      <xdr:col>19</xdr:col>
      <xdr:colOff>50800</xdr:colOff>
      <xdr:row>27</xdr:row>
      <xdr:rowOff>127000</xdr:rowOff>
    </xdr:to>
    <xdr:graphicFrame macro="">
      <xdr:nvGraphicFramePr>
        <xdr:cNvPr id="2" name="Chart 1">
          <a:extLst>
            <a:ext uri="{FF2B5EF4-FFF2-40B4-BE49-F238E27FC236}">
              <a16:creationId xmlns:a16="http://schemas.microsoft.com/office/drawing/2014/main" id="{AEB94783-E6BE-52D5-8946-EBE307607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884115</xdr:colOff>
      <xdr:row>14</xdr:row>
      <xdr:rowOff>186593</xdr:rowOff>
    </xdr:from>
    <xdr:to>
      <xdr:col>7</xdr:col>
      <xdr:colOff>420077</xdr:colOff>
      <xdr:row>33</xdr:row>
      <xdr:rowOff>156308</xdr:rowOff>
    </xdr:to>
    <xdr:graphicFrame macro="">
      <xdr:nvGraphicFramePr>
        <xdr:cNvPr id="2" name="Chart 1">
          <a:extLst>
            <a:ext uri="{FF2B5EF4-FFF2-40B4-BE49-F238E27FC236}">
              <a16:creationId xmlns:a16="http://schemas.microsoft.com/office/drawing/2014/main" id="{383CAFCB-DFC2-1075-8BC7-C080D3388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821870</xdr:colOff>
      <xdr:row>17</xdr:row>
      <xdr:rowOff>8889</xdr:rowOff>
    </xdr:from>
    <xdr:to>
      <xdr:col>10</xdr:col>
      <xdr:colOff>443410</xdr:colOff>
      <xdr:row>30</xdr:row>
      <xdr:rowOff>161289</xdr:rowOff>
    </xdr:to>
    <xdr:graphicFrame macro="">
      <xdr:nvGraphicFramePr>
        <xdr:cNvPr id="3" name="Chart 2">
          <a:extLst>
            <a:ext uri="{FF2B5EF4-FFF2-40B4-BE49-F238E27FC236}">
              <a16:creationId xmlns:a16="http://schemas.microsoft.com/office/drawing/2014/main" id="{A1CE3F28-EA2F-29C0-C166-0ADE46131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11247</xdr:colOff>
      <xdr:row>17</xdr:row>
      <xdr:rowOff>10160</xdr:rowOff>
    </xdr:from>
    <xdr:to>
      <xdr:col>16</xdr:col>
      <xdr:colOff>680720</xdr:colOff>
      <xdr:row>30</xdr:row>
      <xdr:rowOff>162560</xdr:rowOff>
    </xdr:to>
    <xdr:graphicFrame macro="">
      <xdr:nvGraphicFramePr>
        <xdr:cNvPr id="4" name="Chart 3">
          <a:extLst>
            <a:ext uri="{FF2B5EF4-FFF2-40B4-BE49-F238E27FC236}">
              <a16:creationId xmlns:a16="http://schemas.microsoft.com/office/drawing/2014/main" id="{B365D19A-D5BD-777C-20FA-25A9227DB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by" refreshedDate="45089.936251041669" createdVersion="8" refreshedVersion="8" minRefreshableVersion="3" recordCount="1001" xr:uid="{250D9F67-DC90-8D40-8B20-B8055DB5747C}">
  <cacheSource type="worksheet">
    <worksheetSource ref="A1:R1048576" sheet="Crowdfunding"/>
  </cacheSource>
  <cacheFields count="18">
    <cacheField name="id" numFmtId="0">
      <sharedItems containsString="0" containsBlank="1" containsNumber="1" containsInteger="1" minValue="0" maxValue="999"/>
    </cacheField>
    <cacheField name="name" numFmtId="0">
      <sharedItems containsBlank="1"/>
    </cacheField>
    <cacheField name="blurb" numFmtId="0">
      <sharedItems containsBlank="1"/>
    </cacheField>
    <cacheField name="goal" numFmtId="0">
      <sharedItems containsString="0" containsBlank="1" containsNumber="1" containsInteger="1" minValue="100" maxValue="199200"/>
    </cacheField>
    <cacheField name="pledged" numFmtId="0">
      <sharedItems containsString="0" containsBlank="1" containsNumber="1" containsInteger="1" minValue="0" maxValue="199110"/>
    </cacheField>
    <cacheField name="outcome" numFmtId="0">
      <sharedItems containsBlank="1" count="5">
        <s v="failed"/>
        <s v="successful"/>
        <s v="live"/>
        <s v="canceled"/>
        <m/>
      </sharedItems>
    </cacheField>
    <cacheField name="backers_count" numFmtId="0">
      <sharedItems containsString="0" containsBlank="1" containsNumber="1" containsInteger="1" minValue="0" maxValue="7295"/>
    </cacheField>
    <cacheField name="country" numFmtId="0">
      <sharedItems containsBlank="1" count="8">
        <s v="CA"/>
        <s v="US"/>
        <s v="AU"/>
        <s v="DK"/>
        <s v="GB"/>
        <s v="CH"/>
        <s v="IT"/>
        <m/>
      </sharedItems>
    </cacheField>
    <cacheField name="currency" numFmtId="0">
      <sharedItems containsBlank="1"/>
    </cacheField>
    <cacheField name="launched_at" numFmtId="0">
      <sharedItems containsString="0" containsBlank="1" containsNumber="1" containsInteger="1" minValue="1263016800" maxValue="1580104800"/>
    </cacheField>
    <cacheField name="deadline" numFmtId="0">
      <sharedItems containsString="0" containsBlank="1" containsNumber="1" containsInteger="1" minValue="1263016800" maxValue="1581314400"/>
    </cacheField>
    <cacheField name="staff_pick" numFmtId="0">
      <sharedItems containsBlank="1"/>
    </cacheField>
    <cacheField name="spotlight" numFmtId="0">
      <sharedItems containsBlank="1"/>
    </cacheField>
    <cacheField name="category &amp; sub-category" numFmtId="0">
      <sharedItems containsBlank="1"/>
    </cacheField>
    <cacheField name="percent funded" numFmtId="9">
      <sharedItems containsString="0" containsBlank="1" containsNumber="1" minValue="0" maxValue="23.388333333333332"/>
    </cacheField>
    <cacheField name="average donation" numFmtId="0">
      <sharedItems containsString="0" containsBlank="1" containsNumber="1" minValue="42748.055" maxValue="42748.055"/>
    </cacheField>
    <cacheField name="parent category" numFmtId="0">
      <sharedItems containsBlank="1" count="10">
        <s v="food"/>
        <s v="music"/>
        <s v="technology"/>
        <s v="theater"/>
        <s v="film &amp; video"/>
        <s v="publishing"/>
        <s v="games"/>
        <s v="photography"/>
        <s v="journalism"/>
        <m/>
      </sharedItems>
    </cacheField>
    <cacheField name="sub-category" numFmtId="0">
      <sharedItems containsBlank="1" count="25">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Doby" refreshedDate="45090.75973622685" createdVersion="8" refreshedVersion="8" minRefreshableVersion="3" recordCount="1001" xr:uid="{F48FF469-95B5-204A-B0B7-223CDA0992B0}">
  <cacheSource type="worksheet">
    <worksheetSource ref="A1:T1048576" sheet="Crowdfunding"/>
  </cacheSource>
  <cacheFields count="22">
    <cacheField name="id" numFmtId="0">
      <sharedItems containsString="0" containsBlank="1" containsNumber="1" containsInteger="1" minValue="0" maxValue="999"/>
    </cacheField>
    <cacheField name="name" numFmtId="0">
      <sharedItems containsBlank="1"/>
    </cacheField>
    <cacheField name="blurb" numFmtId="0">
      <sharedItems containsBlank="1"/>
    </cacheField>
    <cacheField name="goal" numFmtId="0">
      <sharedItems containsString="0" containsBlank="1" containsNumber="1" containsInteger="1" minValue="100" maxValue="199200"/>
    </cacheField>
    <cacheField name="pledged" numFmtId="0">
      <sharedItems containsString="0" containsBlank="1" containsNumber="1" containsInteger="1" minValue="0" maxValue="199110"/>
    </cacheField>
    <cacheField name="outcome" numFmtId="0">
      <sharedItems containsBlank="1" count="5">
        <s v="failed"/>
        <s v="successful"/>
        <s v="live"/>
        <s v="canceled"/>
        <m/>
      </sharedItems>
    </cacheField>
    <cacheField name="backers_count" numFmtId="0">
      <sharedItems containsString="0" containsBlank="1" containsNumber="1" containsInteger="1" minValue="0" maxValue="7295"/>
    </cacheField>
    <cacheField name="country" numFmtId="0">
      <sharedItems containsBlank="1"/>
    </cacheField>
    <cacheField name="currency" numFmtId="0">
      <sharedItems containsBlank="1"/>
    </cacheField>
    <cacheField name="launched_at" numFmtId="0">
      <sharedItems containsString="0" containsBlank="1" containsNumber="1" containsInteger="1" minValue="1263016800" maxValue="1580104800"/>
    </cacheField>
    <cacheField name="deadline" numFmtId="0">
      <sharedItems containsString="0" containsBlank="1" containsNumber="1" containsInteger="1" minValue="1263016800" maxValue="1581314400"/>
    </cacheField>
    <cacheField name="staff_pick" numFmtId="0">
      <sharedItems containsBlank="1"/>
    </cacheField>
    <cacheField name="spotlight" numFmtId="0">
      <sharedItems containsBlank="1"/>
    </cacheField>
    <cacheField name="category &amp; sub-category" numFmtId="0">
      <sharedItems containsBlank="1"/>
    </cacheField>
    <cacheField name="percent funded" numFmtId="9">
      <sharedItems containsString="0" containsBlank="1" containsNumber="1" minValue="0" maxValue="23.388333333333332"/>
    </cacheField>
    <cacheField name="average donation" numFmtId="0">
      <sharedItems containsBlank="1" containsMixedTypes="1" containsNumber="1" minValue="0" maxValue="113.17073170731707"/>
    </cacheField>
    <cacheField name="parent category" numFmtId="0">
      <sharedItems containsBlank="1" count="10">
        <s v="food"/>
        <s v="music"/>
        <s v="technology"/>
        <s v="theater"/>
        <s v="film &amp; video"/>
        <s v="publishing"/>
        <s v="games"/>
        <s v="photography"/>
        <s v="journalism"/>
        <m/>
      </sharedItems>
    </cacheField>
    <cacheField name="sub-category" numFmtId="0">
      <sharedItems containsBlank="1"/>
    </cacheField>
    <cacheField name="data created conversion" numFmtId="0">
      <sharedItems containsNonDate="0" containsDate="1" containsString="0" containsBlank="1" minDate="2010-01-09T06:00:00" maxDate="2020-01-27T06:00:00" count="880">
        <d v="2015-11-28T06:00:00"/>
        <d v="2014-08-19T05:00:00"/>
        <d v="2013-11-17T06:00:00"/>
        <d v="2019-08-11T05:00:00"/>
        <d v="2019-01-20T06:00:00"/>
        <d v="2012-08-28T05:00:00"/>
        <d v="2017-09-13T05:00:00"/>
        <d v="2015-08-13T05:00:00"/>
        <d v="2010-08-09T05:00:00"/>
        <d v="2013-09-19T05:00:00"/>
        <d v="2010-08-14T05:00:00"/>
        <d v="2010-09-21T05:00:00"/>
        <d v="2019-10-22T05:00:00"/>
        <d v="2016-06-11T05:00:00"/>
        <d v="2012-03-06T06:00:00"/>
        <d v="2019-12-10T06:00:00"/>
        <d v="2014-01-22T06:00:00"/>
        <d v="2011-01-12T06:00:00"/>
        <d v="2018-09-08T05:00:00"/>
        <d v="2019-03-04T06:00:00"/>
        <d v="2014-07-28T05:00:00"/>
        <d v="2011-08-15T05:00:00"/>
        <d v="2018-04-03T05:00:00"/>
        <d v="2019-02-14T06:00:00"/>
        <d v="2014-06-21T05:00:00"/>
        <d v="2011-05-18T05:00:00"/>
        <d v="2018-07-31T05:00:00"/>
        <d v="2015-10-03T05:00:00"/>
        <d v="2010-02-09T06:00:00"/>
        <d v="2018-07-20T05:00:00"/>
        <d v="2019-05-24T05:00:00"/>
        <d v="2016-01-05T06:00:00"/>
        <d v="2018-01-10T06:00:00"/>
        <d v="2014-10-05T05:00:00"/>
        <d v="2017-03-23T05:00:00"/>
        <d v="2019-01-19T06:00:00"/>
        <d v="2011-02-26T06:00:00"/>
        <d v="2019-10-06T05:00:00"/>
        <d v="2010-10-18T05:00:00"/>
        <d v="2013-02-25T06:00:00"/>
        <d v="2010-06-05T05:00:00"/>
        <d v="2012-09-04T05:00:00"/>
        <d v="2011-07-04T05:00:00"/>
        <d v="2014-07-24T05:00:00"/>
        <d v="2019-03-17T05:00:00"/>
        <d v="2016-11-02T05:00:00"/>
        <d v="2010-07-08T05:00:00"/>
        <d v="2014-03-29T05:00:00"/>
        <d v="2015-06-25T05:00:00"/>
        <d v="2019-10-20T05:00:00"/>
        <d v="2013-08-01T05:00:00"/>
        <d v="2012-03-27T05:00:00"/>
        <d v="2010-09-15T05:00:00"/>
        <d v="2014-05-20T05:00:00"/>
        <d v="2018-03-11T06:00:00"/>
        <d v="2018-07-30T05:00:00"/>
        <d v="2015-01-10T06:00:00"/>
        <d v="2017-09-01T05:00:00"/>
        <d v="2015-09-21T05:00:00"/>
        <d v="2017-06-12T05:00:00"/>
        <d v="2012-07-17T05:00:00"/>
        <d v="2011-02-21T06:00:00"/>
        <d v="2015-06-05T05:00:00"/>
        <d v="2017-04-28T05:00:00"/>
        <d v="2018-07-02T05:00:00"/>
        <d v="2011-01-27T06:00:00"/>
        <d v="2015-04-08T05:00:00"/>
        <d v="2010-01-25T06:00:00"/>
        <d v="2017-07-27T05:00:00"/>
        <d v="2010-12-19T06:00:00"/>
        <d v="2010-11-02T05:00:00"/>
        <d v="2019-11-30T06:00:00"/>
        <d v="2015-07-01T05:00:00"/>
        <d v="2016-11-27T06:00:00"/>
        <d v="2016-03-27T05:00:00"/>
        <d v="2018-07-15T05:00:00"/>
        <d v="2015-01-23T06:00:00"/>
        <d v="2010-09-27T05:00:00"/>
        <d v="2018-04-16T05:00:00"/>
        <d v="2018-06-16T05:00:00"/>
        <d v="2017-08-29T05:00:00"/>
        <d v="2017-11-23T06:00:00"/>
        <d v="2019-01-17T06:00:00"/>
        <d v="2016-07-28T05:00:00"/>
        <d v="2012-07-28T05:00:00"/>
        <d v="2011-09-11T05:00:00"/>
        <d v="2015-05-04T05:00:00"/>
        <d v="2011-03-08T06:00:00"/>
        <d v="2015-04-16T05:00:00"/>
        <d v="2010-04-15T05:00:00"/>
        <d v="2016-02-25T06:00:00"/>
        <d v="2016-08-06T05:00:00"/>
        <d v="2010-06-23T05:00:00"/>
        <d v="2012-10-20T05:00:00"/>
        <d v="2019-04-07T05:00:00"/>
        <d v="2019-10-14T05:00:00"/>
        <d v="2011-03-10T06:00:00"/>
        <d v="2015-07-27T05:00:00"/>
        <d v="2014-11-25T06:00:00"/>
        <d v="2011-10-19T05:00:00"/>
        <d v="2015-02-21T06:00:00"/>
        <d v="2018-05-14T05:00:00"/>
        <d v="2010-10-24T05:00:00"/>
        <d v="2017-05-23T05:00:00"/>
        <d v="2013-04-02T05:00:00"/>
        <d v="2019-09-08T05:00:00"/>
        <d v="2018-04-23T05:00:00"/>
        <d v="2012-04-06T05:00:00"/>
        <d v="2014-01-12T06:00:00"/>
        <d v="2018-09-11T05:00:00"/>
        <d v="2012-09-22T05:00:00"/>
        <d v="2014-08-24T05:00:00"/>
        <d v="2017-09-12T05:00:00"/>
        <d v="2019-04-09T05:00:00"/>
        <d v="2017-11-17T06:00:00"/>
        <d v="2015-09-18T05:00:00"/>
        <d v="2011-09-22T05:00:00"/>
        <d v="2014-01-26T06:00:00"/>
        <d v="2014-06-16T05:00:00"/>
        <d v="2015-04-17T05:00:00"/>
        <d v="2014-11-27T06:00:00"/>
        <d v="2015-11-24T06:00:00"/>
        <d v="2019-05-13T05:00:00"/>
        <d v="2018-09-19T05:00:00"/>
        <d v="2016-08-14T05:00:00"/>
        <d v="2010-05-12T05:00:00"/>
        <d v="2010-08-27T05:00:00"/>
        <d v="2015-02-03T06:00:00"/>
        <d v="2011-10-26T05:00:00"/>
        <d v="2013-11-29T06:00:00"/>
        <d v="2018-01-12T06:00:00"/>
        <d v="2011-08-12T05:00:00"/>
        <d v="2011-06-19T05:00:00"/>
        <d v="2013-03-07T06:00:00"/>
        <d v="2014-06-07T05:00:00"/>
        <d v="2010-10-06T05:00:00"/>
        <d v="2012-09-28T05:00:00"/>
        <d v="2015-04-21T05:00:00"/>
        <d v="2018-02-25T06:00:00"/>
        <d v="2015-06-12T05:00:00"/>
        <d v="2010-06-28T05:00:00"/>
        <d v="2019-06-17T05:00:00"/>
        <d v="2014-09-07T05:00:00"/>
        <d v="2011-11-08T06:00:00"/>
        <d v="2016-06-13T05:00:00"/>
        <d v="2017-07-25T05:00:00"/>
        <d v="2013-01-01T06:00:00"/>
        <d v="2018-12-16T06:00:00"/>
        <d v="2014-06-09T05:00:00"/>
        <d v="2017-02-17T06:00:00"/>
        <d v="2012-10-19T05:00:00"/>
        <d v="2016-05-12T05:00:00"/>
        <d v="2010-03-25T05:00:00"/>
        <d v="2019-10-05T05:00:00"/>
        <d v="2013-12-30T06:00:00"/>
        <d v="2015-12-08T06:00:00"/>
        <d v="2019-03-27T05:00:00"/>
        <d v="2019-04-27T05:00:00"/>
        <d v="2015-09-23T05:00:00"/>
        <d v="2018-12-08T06:00:00"/>
        <d v="2017-10-20T05:00:00"/>
        <d v="2017-10-08T05:00:00"/>
        <d v="2017-08-01T05:00:00"/>
        <d v="2010-12-22T06:00:00"/>
        <d v="2013-06-10T05:00:00"/>
        <d v="2019-02-22T06:00:00"/>
        <d v="2012-06-17T05:00:00"/>
        <d v="2017-08-03T05:00:00"/>
        <d v="2014-03-20T05:00:00"/>
        <d v="2014-07-19T05:00:00"/>
        <d v="2013-05-18T05:00:00"/>
        <d v="2015-10-05T05:00:00"/>
        <d v="2016-08-31T05:00:00"/>
        <d v="2016-09-03T05:00:00"/>
        <d v="2010-11-15T06:00:00"/>
        <d v="2017-09-21T05:00:00"/>
        <d v="2013-03-17T05:00:00"/>
        <d v="2010-03-22T05:00:00"/>
        <d v="2017-10-04T05:00:00"/>
        <d v="2019-06-15T05:00:00"/>
        <d v="2010-09-09T05:00:00"/>
        <d v="2019-05-03T05:00:00"/>
        <d v="2018-05-13T05:00:00"/>
        <d v="2014-05-23T05:00:00"/>
        <d v="2013-02-23T06:00:00"/>
        <d v="2014-12-02T06:00:00"/>
        <d v="2016-03-04T06:00:00"/>
        <d v="2013-06-04T05:00:00"/>
        <d v="2019-03-12T05:00:00"/>
        <d v="2014-06-27T05:00:00"/>
        <d v="2018-04-08T05:00:00"/>
        <d v="2015-09-14T05:00:00"/>
        <d v="2018-07-29T05:00:00"/>
        <d v="2017-06-23T05:00:00"/>
        <d v="2010-08-06T05:00:00"/>
        <d v="2015-07-07T05:00:00"/>
        <d v="2014-07-25T05:00:00"/>
        <d v="2011-10-02T05:00:00"/>
        <d v="2017-01-17T06:00:00"/>
        <d v="2011-04-03T05:00:00"/>
        <d v="2018-10-17T05:00:00"/>
        <d v="2010-02-27T06:00:00"/>
        <d v="2018-08-28T05:00:00"/>
        <d v="2017-11-09T06:00:00"/>
        <d v="2016-05-06T05:00:00"/>
        <d v="2017-03-03T06:00:00"/>
        <d v="2013-08-27T05:00:00"/>
        <d v="2019-12-15T06:00:00"/>
        <d v="2010-11-06T05:00:00"/>
        <d v="2010-08-19T05:00:00"/>
        <d v="2019-02-13T06:00:00"/>
        <d v="2011-11-22T06:00:00"/>
        <d v="2019-04-28T05:00:00"/>
        <d v="2011-11-11T06:00:00"/>
        <d v="2012-08-16T05:00:00"/>
        <d v="2011-07-01T05:00:00"/>
        <d v="2012-06-21T05:00:00"/>
        <d v="2014-10-02T05:00:00"/>
        <d v="2016-03-16T05:00:00"/>
        <d v="2014-09-24T05:00:00"/>
        <d v="2014-05-03T05:00:00"/>
        <d v="2010-04-08T05:00:00"/>
        <d v="2015-05-15T05:00:00"/>
        <d v="2017-06-01T05:00:00"/>
        <d v="2019-12-06T06:00:00"/>
        <d v="2013-05-21T05:00:00"/>
        <d v="2016-07-25T05:00:00"/>
        <d v="2011-06-12T05:00:00"/>
        <d v="2017-08-22T05:00:00"/>
        <d v="2017-02-13T06:00:00"/>
        <d v="2019-06-25T05:00:00"/>
        <d v="2014-04-25T05:00:00"/>
        <d v="2017-12-14T06:00:00"/>
        <d v="2015-08-29T05:00:00"/>
        <d v="2014-04-13T05:00:00"/>
        <d v="2017-05-10T05:00:00"/>
        <d v="2018-03-04T06:00:00"/>
        <d v="2014-07-14T05:00:00"/>
        <d v="2014-04-07T05:00:00"/>
        <d v="2013-08-05T05:00:00"/>
        <d v="2016-12-22T06:00:00"/>
        <d v="2014-12-31T06:00:00"/>
        <d v="2015-01-02T06:00:00"/>
        <d v="2012-12-09T06:00:00"/>
        <d v="2013-10-25T05:00:00"/>
        <d v="2011-04-08T05:00:00"/>
        <d v="2017-02-21T06:00:00"/>
        <d v="2011-02-16T06:00:00"/>
        <d v="2016-01-24T06:00:00"/>
        <d v="2013-03-05T06:00:00"/>
        <d v="2016-12-08T06:00:00"/>
        <d v="2012-12-08T06:00:00"/>
        <d v="2010-08-25T05:00:00"/>
        <d v="2011-04-05T05:00:00"/>
        <d v="2010-01-09T06:00:00"/>
        <d v="2013-02-12T06:00:00"/>
        <d v="2016-01-03T06:00:00"/>
        <d v="2014-11-07T06:00:00"/>
        <d v="2012-10-24T05:00:00"/>
        <d v="2012-10-04T05:00:00"/>
        <d v="2019-01-31T06:00:00"/>
        <d v="2010-12-02T06:00:00"/>
        <d v="2015-12-07T06:00:00"/>
        <d v="2019-07-10T05:00:00"/>
        <d v="2017-09-17T05:00:00"/>
        <d v="2017-11-06T06:00:00"/>
        <d v="2019-04-06T05:00:00"/>
        <d v="2012-04-19T05:00:00"/>
        <d v="2010-07-19T05:00:00"/>
        <d v="2012-11-26T06:00:00"/>
        <d v="2018-09-03T05:00:00"/>
        <d v="2017-11-21T06:00:00"/>
        <d v="2012-03-11T06:00:00"/>
        <d v="2016-05-30T05:00:00"/>
        <d v="2012-05-01T05:00:00"/>
        <d v="2016-09-10T05:00:00"/>
        <d v="2016-11-23T06:00:00"/>
        <d v="2015-04-28T05:00:00"/>
        <d v="2012-03-14T05:00:00"/>
        <d v="2015-08-03T05:00:00"/>
        <d v="2013-05-10T05:00:00"/>
        <d v="2011-10-15T05:00:00"/>
        <d v="2012-03-16T05:00:00"/>
        <d v="2010-10-05T05:00:00"/>
        <d v="2018-10-26T05:00:00"/>
        <d v="2013-10-15T05:00:00"/>
        <d v="2019-01-28T06:00:00"/>
        <d v="2014-01-14T06:00:00"/>
        <d v="2016-02-26T06:00:00"/>
        <d v="2016-03-03T06:00:00"/>
        <d v="2017-08-30T05:00:00"/>
        <d v="2015-02-26T06:00:00"/>
        <d v="2018-09-02T05:00:00"/>
        <d v="2016-01-07T06:00:00"/>
        <d v="2016-08-07T05:00:00"/>
        <d v="2016-03-19T05:00:00"/>
        <d v="2017-07-14T05:00:00"/>
        <d v="2012-06-06T05:00:00"/>
        <d v="2011-04-18T05:00:00"/>
        <d v="2011-09-21T05:00:00"/>
        <d v="2010-04-09T05:00:00"/>
        <d v="2012-02-27T06:00:00"/>
        <d v="2014-05-24T05:00:00"/>
        <d v="2019-11-19T06:00:00"/>
        <d v="2017-05-14T05:00:00"/>
        <d v="2014-02-14T06:00:00"/>
        <d v="2010-08-12T05:00:00"/>
        <d v="2011-05-10T05:00:00"/>
        <d v="2011-04-01T05:00:00"/>
        <d v="2010-11-25T06:00:00"/>
        <d v="2014-03-27T05:00:00"/>
        <d v="2015-06-21T05:00:00"/>
        <d v="2015-12-26T06:00:00"/>
        <d v="2019-08-28T05:00:00"/>
        <d v="2018-11-30T06:00:00"/>
        <d v="2016-12-12T06:00:00"/>
        <d v="2017-12-08T06:00:00"/>
        <d v="2011-12-19T06:00:00"/>
        <d v="2013-03-28T05:00:00"/>
        <d v="2018-11-20T06:00:00"/>
        <d v="2019-11-15T06:00:00"/>
        <d v="2010-12-15T06:00:00"/>
        <d v="2019-11-11T06:00:00"/>
        <d v="2011-10-05T05:00:00"/>
        <d v="2017-08-02T05:00:00"/>
        <d v="2011-12-12T06:00:00"/>
        <d v="2015-08-28T05:00:00"/>
        <d v="2013-07-20T05:00:00"/>
        <d v="2013-11-19T06:00:00"/>
        <d v="2018-01-22T06:00:00"/>
        <d v="2015-07-09T05:00:00"/>
        <d v="2017-08-24T05:00:00"/>
        <d v="2015-02-11T06:00:00"/>
        <d v="2017-02-16T06:00:00"/>
        <d v="2015-05-20T05:00:00"/>
        <d v="2015-08-24T05:00:00"/>
        <d v="2015-11-07T06:00:00"/>
        <d v="2019-07-05T05:00:00"/>
        <d v="2013-09-03T05:00:00"/>
        <d v="2017-01-22T06:00:00"/>
        <d v="2012-01-14T06:00:00"/>
        <d v="2015-09-03T05:00:00"/>
        <d v="2018-08-10T05:00:00"/>
        <d v="2011-08-27T05:00:00"/>
        <d v="2011-01-01T06:00:00"/>
        <d v="2017-10-07T05:00:00"/>
        <d v="2011-12-27T06:00:00"/>
        <d v="2018-03-05T06:00:00"/>
        <d v="2016-12-29T06:00:00"/>
        <d v="2011-01-03T06:00:00"/>
        <d v="2014-10-18T05:00:00"/>
        <d v="2010-10-13T05:00:00"/>
        <d v="2013-02-03T06:00:00"/>
        <d v="2019-04-15T05:00:00"/>
        <d v="2015-02-08T06:00:00"/>
        <d v="2015-01-08T06:00:00"/>
        <d v="2017-08-17T05:00:00"/>
        <d v="2019-01-11T06:00:00"/>
        <d v="2015-10-16T05:00:00"/>
        <d v="2014-07-06T05:00:00"/>
        <d v="2018-05-21T05:00:00"/>
        <d v="2011-10-27T05:00:00"/>
        <d v="2013-06-23T05:00:00"/>
        <d v="2015-06-08T05:00:00"/>
        <d v="2017-10-16T05:00:00"/>
        <d v="2017-02-10T06:00:00"/>
        <d v="2019-03-29T05:00:00"/>
        <d v="2010-06-26T05:00:00"/>
        <d v="2012-06-12T05:00:00"/>
        <d v="2012-01-04T06:00:00"/>
        <d v="2010-10-28T05:00:00"/>
        <d v="2013-09-13T05:00:00"/>
        <d v="2011-01-06T06:00:00"/>
        <d v="2017-07-17T05:00:00"/>
        <d v="2013-07-29T05:00:00"/>
        <d v="2011-12-08T06:00:00"/>
        <d v="2018-10-05T05:00:00"/>
        <d v="2013-05-23T05:00:00"/>
        <d v="2018-05-08T05:00:00"/>
        <d v="2011-02-02T06:00:00"/>
        <d v="2013-08-16T05:00:00"/>
        <d v="2019-10-27T05:00:00"/>
        <d v="2012-01-06T06:00:00"/>
        <d v="2017-11-14T06:00:00"/>
        <d v="2018-06-04T05:00:00"/>
        <d v="2013-01-30T06:00:00"/>
        <d v="2019-10-13T05:00:00"/>
        <d v="2016-06-20T05:00:00"/>
        <d v="2017-04-18T05:00:00"/>
        <d v="2017-05-29T05:00:00"/>
        <d v="2014-01-03T06:00:00"/>
        <d v="2018-11-27T06:00:00"/>
        <d v="2010-04-20T05:00:00"/>
        <d v="2012-01-13T06:00:00"/>
        <d v="2011-01-17T06:00:00"/>
        <d v="2018-11-03T05:00:00"/>
        <d v="2012-05-06T05:00:00"/>
        <d v="2011-12-22T06:00:00"/>
        <d v="2017-06-25T05:00:00"/>
        <d v="2017-06-29T05:00:00"/>
        <d v="2010-04-17T05:00:00"/>
        <d v="2018-04-18T05:00:00"/>
        <d v="2015-07-28T05:00:00"/>
        <d v="2013-02-27T06:00:00"/>
        <d v="2014-09-13T05:00:00"/>
        <d v="2011-02-11T06:00:00"/>
        <d v="2014-02-10T06:00:00"/>
        <d v="2019-09-29T05:00:00"/>
        <d v="2018-06-22T05:00:00"/>
        <d v="2014-05-02T05:00:00"/>
        <d v="2013-11-25T06:00:00"/>
        <d v="2016-12-01T06:00:00"/>
        <d v="2014-12-15T06:00:00"/>
        <d v="2019-04-20T05:00:00"/>
        <d v="2015-09-13T05:00:00"/>
        <d v="2013-03-04T06:00:00"/>
        <d v="2016-11-06T05:00:00"/>
        <d v="2017-06-30T05:00:00"/>
        <d v="2012-04-26T05:00:00"/>
        <d v="2017-09-02T05:00:00"/>
        <d v="2010-09-30T05:00:00"/>
        <d v="2011-07-24T05:00:00"/>
        <d v="2010-12-03T06:00:00"/>
        <d v="2012-12-18T06:00:00"/>
        <d v="2017-12-19T06:00:00"/>
        <d v="2013-04-14T05:00:00"/>
        <d v="2019-03-06T06:00:00"/>
        <d v="2018-10-21T05:00:00"/>
        <d v="2017-07-19T05:00:00"/>
        <d v="2010-07-06T05:00:00"/>
        <d v="2013-10-21T05:00:00"/>
        <d v="2011-09-23T05:00:00"/>
        <d v="2018-02-10T06:00:00"/>
        <d v="2016-10-14T05:00:00"/>
        <d v="2010-03-28T05:00:00"/>
        <d v="2014-12-28T06:00:00"/>
        <d v="2014-04-28T05:00:00"/>
        <d v="2013-12-31T06:00:00"/>
        <d v="2018-02-11T06:00:00"/>
        <d v="2018-01-27T06:00:00"/>
        <d v="2013-05-15T05:00:00"/>
        <d v="2015-11-23T06:00:00"/>
        <d v="2019-04-14T05:00:00"/>
        <d v="2015-05-18T05:00:00"/>
        <d v="2012-05-02T05:00:00"/>
        <d v="2019-03-11T05:00:00"/>
        <d v="2018-06-26T05:00:00"/>
        <d v="2014-12-16T06:00:00"/>
        <d v="2013-06-25T05:00:00"/>
        <d v="2011-06-26T05:00:00"/>
        <d v="2015-03-09T05:00:00"/>
        <d v="2017-07-29T05:00:00"/>
        <d v="2010-03-11T06:00:00"/>
        <d v="2014-10-01T05:00:00"/>
        <d v="2012-02-24T06:00:00"/>
        <d v="2019-12-12T06:00:00"/>
        <d v="2014-08-04T05:00:00"/>
        <d v="2019-06-10T05:00:00"/>
        <d v="2018-03-09T06:00:00"/>
        <d v="2017-04-20T05:00:00"/>
        <d v="2016-02-03T06:00:00"/>
        <d v="2010-08-16T05:00:00"/>
        <d v="2019-11-17T06:00:00"/>
        <d v="2013-07-01T05:00:00"/>
        <d v="2010-06-07T05:00:00"/>
        <d v="2019-06-29T05:00:00"/>
        <d v="2012-03-22T05:00:00"/>
        <d v="2014-06-10T05:00:00"/>
        <d v="2017-05-21T05:00:00"/>
        <d v="2016-12-20T06:00:00"/>
        <d v="2015-01-01T06:00:00"/>
        <d v="2016-03-15T05:00:00"/>
        <d v="2013-05-01T05:00:00"/>
        <d v="2013-03-12T05:00:00"/>
        <d v="2012-07-27T05:00:00"/>
        <d v="2013-03-08T06:00:00"/>
        <d v="2013-04-09T05:00:00"/>
        <d v="2012-05-05T05:00:00"/>
        <d v="2018-05-31T05:00:00"/>
        <d v="2019-07-25T05:00:00"/>
        <d v="2014-07-05T05:00:00"/>
        <d v="2013-12-06T06:00:00"/>
        <d v="2011-12-23T06:00:00"/>
        <d v="2017-05-05T05:00:00"/>
        <d v="2018-02-23T06:00:00"/>
        <d v="2019-04-19T05:00:00"/>
        <d v="2016-08-23T05:00:00"/>
        <d v="2012-07-03T05:00:00"/>
        <d v="2010-03-04T06:00:00"/>
        <d v="2010-04-26T05:00:00"/>
        <d v="2010-11-23T06:00:00"/>
        <d v="2016-02-05T06:00:00"/>
        <d v="2013-11-23T06:00:00"/>
        <d v="2014-05-10T05:00:00"/>
        <d v="2010-08-31T05:00:00"/>
        <d v="2013-11-11T06:00:00"/>
        <d v="2018-01-25T06:00:00"/>
        <d v="2013-07-24T05:00:00"/>
        <d v="2018-08-17T05:00:00"/>
        <d v="2018-06-08T05:00:00"/>
        <d v="2010-08-24T05:00:00"/>
        <d v="2018-08-30T05:00:00"/>
        <d v="2013-09-22T05:00:00"/>
        <d v="2019-07-01T05:00:00"/>
        <d v="2018-05-05T05:00:00"/>
        <d v="2015-06-10T05:00:00"/>
        <d v="2016-01-22T06:00:00"/>
        <d v="2013-09-11T05:00:00"/>
        <d v="2016-01-08T06:00:00"/>
        <d v="2019-12-25T06:00:00"/>
        <d v="2018-09-17T05:00:00"/>
        <d v="2015-01-25T06:00:00"/>
        <d v="2016-04-01T05:00:00"/>
        <d v="2013-05-28T05:00:00"/>
        <d v="2012-02-29T06:00:00"/>
        <d v="2014-12-20T06:00:00"/>
        <d v="2016-11-26T06:00:00"/>
        <d v="2011-01-02T06:00:00"/>
        <d v="2016-12-19T06:00:00"/>
        <d v="2014-04-02T05:00:00"/>
        <d v="2011-09-06T05:00:00"/>
        <d v="2015-10-02T05:00:00"/>
        <d v="2016-02-24T06:00:00"/>
        <d v="2016-08-02T05:00:00"/>
        <d v="2011-11-18T06:00:00"/>
        <d v="2011-10-17T05:00:00"/>
        <d v="2018-11-13T06:00:00"/>
        <d v="2015-03-15T05:00:00"/>
        <d v="2011-11-15T06:00:00"/>
        <d v="2014-07-10T05:00:00"/>
        <d v="2010-07-15T05:00:00"/>
        <d v="2011-01-11T06:00:00"/>
        <d v="2015-06-19T05:00:00"/>
        <d v="2015-09-28T05:00:00"/>
        <d v="2019-12-07T06:00:00"/>
        <d v="2017-11-01T05:00:00"/>
        <d v="2011-03-11T06:00:00"/>
        <d v="2011-12-01T06:00:00"/>
        <d v="2011-08-07T05:00:00"/>
        <d v="2014-02-26T06:00:00"/>
        <d v="2011-04-29T05:00:00"/>
        <d v="2012-02-20T06:00:00"/>
        <d v="2012-04-25T05:00:00"/>
        <d v="2010-03-18T05:00:00"/>
        <d v="2010-11-17T06:00:00"/>
        <d v="2015-07-05T05:00:00"/>
        <d v="2014-12-21T06:00:00"/>
        <d v="2010-07-14T05:00:00"/>
        <d v="2014-05-30T05:00:00"/>
        <d v="2014-03-26T05:00:00"/>
        <d v="2016-06-27T05:00:00"/>
        <d v="2010-03-16T05:00:00"/>
        <d v="2016-03-05T06:00:00"/>
        <d v="2010-06-15T05:00:00"/>
        <d v="2015-02-12T06:00:00"/>
        <d v="2013-07-30T05:00:00"/>
        <d v="2019-04-18T05:00:00"/>
        <d v="2011-01-22T06:00:00"/>
        <d v="2016-03-07T06:00:00"/>
        <d v="2014-03-23T05:00:00"/>
        <d v="2019-01-16T06:00:00"/>
        <d v="2012-12-16T06:00:00"/>
        <d v="2013-07-25T05:00:00"/>
        <d v="2010-10-23T05:00:00"/>
        <d v="2017-08-26T05:00:00"/>
        <d v="2017-01-11T06:00:00"/>
        <d v="2016-04-29T05:00:00"/>
        <d v="2013-09-20T05:00:00"/>
        <d v="2014-06-04T05:00:00"/>
        <d v="2013-05-02T05:00:00"/>
        <d v="2011-05-06T05:00:00"/>
        <d v="2016-07-08T05:00:00"/>
        <d v="2016-09-13T05:00:00"/>
        <d v="2018-04-15T05:00:00"/>
        <d v="2015-07-16T05:00:00"/>
        <d v="2020-01-27T06:00:00"/>
        <d v="2010-09-28T05:00:00"/>
        <d v="2010-06-16T05:00:00"/>
        <d v="2010-10-04T05:00:00"/>
        <d v="2016-07-06T05:00:00"/>
        <d v="2019-05-01T05:00:00"/>
        <d v="2019-03-26T05:00:00"/>
        <d v="2014-11-02T05:00:00"/>
        <d v="2017-03-25T05:00:00"/>
        <d v="2013-02-09T06:00:00"/>
        <d v="2012-01-18T06:00:00"/>
        <d v="2016-11-14T06:00:00"/>
        <d v="2010-07-27T05:00:00"/>
        <d v="2018-07-28T05:00:00"/>
        <d v="2016-01-18T06:00:00"/>
        <d v="2017-02-20T06:00:00"/>
        <d v="2018-12-17T06:00:00"/>
        <d v="2017-03-01T06:00:00"/>
        <d v="2018-12-18T06:00:00"/>
        <d v="2018-09-26T05:00:00"/>
        <d v="2013-03-13T05:00:00"/>
        <d v="2018-04-09T05:00:00"/>
        <d v="2017-07-06T05:00:00"/>
        <d v="2010-10-20T05:00:00"/>
        <d v="2014-07-08T05:00:00"/>
        <d v="2014-02-22T06:00:00"/>
        <d v="2016-08-05T05:00:00"/>
        <d v="2016-04-08T05:00:00"/>
        <d v="2017-03-02T06:00:00"/>
        <d v="2017-12-28T06:00:00"/>
        <d v="2017-12-27T06:00:00"/>
        <d v="2015-08-30T05:00:00"/>
        <d v="2015-08-21T05:00:00"/>
        <d v="2012-03-28T05:00:00"/>
        <d v="2018-12-09T06:00:00"/>
        <d v="2010-10-07T05:00:00"/>
        <d v="2011-07-09T05:00:00"/>
        <d v="2013-08-30T05:00:00"/>
        <d v="2014-09-10T05:00:00"/>
        <d v="2012-08-01T05:00:00"/>
        <d v="2017-06-26T05:00:00"/>
        <d v="2010-07-31T05:00:00"/>
        <d v="2018-03-21T05:00:00"/>
        <d v="2016-04-15T05:00:00"/>
        <d v="2011-08-19T05:00:00"/>
        <d v="2019-09-11T05:00:00"/>
        <d v="2012-09-26T05:00:00"/>
        <d v="2016-07-10T05:00:00"/>
        <d v="2019-10-18T05:00:00"/>
        <d v="2019-12-14T06:00:00"/>
        <d v="2011-12-21T06:00:00"/>
        <d v="2013-12-11T06:00:00"/>
        <d v="2018-09-16T05:00:00"/>
        <d v="2010-06-29T05:00:00"/>
        <d v="2015-08-23T05:00:00"/>
        <d v="2018-03-27T05:00:00"/>
        <d v="2017-03-12T06:00:00"/>
        <d v="2019-01-10T06:00:00"/>
        <d v="2013-10-29T05:00:00"/>
        <d v="2011-11-27T06:00:00"/>
        <d v="2012-10-03T05:00:00"/>
        <d v="2019-07-09T05:00:00"/>
        <d v="2017-10-17T05:00:00"/>
        <d v="2017-11-27T06:00:00"/>
        <d v="2015-11-14T06:00:00"/>
        <d v="2015-04-20T05:00:00"/>
        <d v="2018-03-31T05:00:00"/>
        <d v="2011-11-24T06:00:00"/>
        <d v="2011-03-27T05:00:00"/>
        <d v="2013-07-22T05:00:00"/>
        <d v="2012-04-21T05:00:00"/>
        <d v="2016-07-04T05:00:00"/>
        <d v="2019-01-06T06:00:00"/>
        <d v="2017-05-22T05:00:00"/>
        <d v="2018-07-14T05:00:00"/>
        <d v="2016-08-22T05:00:00"/>
        <d v="2010-08-07T05:00:00"/>
        <d v="2013-07-10T05:00:00"/>
        <d v="2011-08-22T05:00:00"/>
        <d v="2013-06-17T05:00:00"/>
        <d v="2012-05-29T05:00:00"/>
        <d v="2018-02-21T06:00:00"/>
        <d v="2018-04-04T05:00:00"/>
        <d v="2016-03-02T06:00:00"/>
        <d v="2014-10-22T05:00:00"/>
        <d v="2014-11-15T06:00:00"/>
        <d v="2010-10-25T05:00:00"/>
        <d v="2016-05-25T05:00:00"/>
        <d v="2013-02-04T06:00:00"/>
        <d v="2015-05-23T05:00:00"/>
        <d v="2017-07-23T05:00:00"/>
        <d v="2017-03-22T05:00:00"/>
        <d v="2017-01-28T06:00:00"/>
        <d v="2016-03-30T05:00:00"/>
        <d v="2015-02-20T06:00:00"/>
        <d v="2016-11-11T06:00:00"/>
        <d v="2014-11-16T06:00:00"/>
        <d v="2012-06-29T05:00:00"/>
        <d v="2017-02-03T06:00:00"/>
        <d v="2010-05-23T05:00:00"/>
        <d v="2010-01-19T06:00:00"/>
        <d v="2015-10-21T05:00:00"/>
        <d v="2010-05-30T05:00:00"/>
        <d v="2011-10-09T05:00:00"/>
        <d v="2010-09-02T05:00:00"/>
        <d v="2010-03-01T06:00:00"/>
        <d v="2014-10-08T05:00:00"/>
        <d v="2010-07-01T05:00:00"/>
        <d v="2016-03-17T05:00:00"/>
        <d v="2010-08-05T05:00:00"/>
        <d v="2012-10-28T05:00:00"/>
        <d v="2015-01-20T06:00:00"/>
        <d v="2011-05-12T05:00:00"/>
        <d v="2014-10-24T05:00:00"/>
        <d v="2018-02-05T06:00:00"/>
        <d v="2019-08-01T05:00:00"/>
        <d v="2017-07-22T05:00:00"/>
        <d v="2012-11-28T06:00:00"/>
        <d v="2012-05-08T05:00:00"/>
        <d v="2011-05-13T05:00:00"/>
        <d v="2017-04-15T05:00:00"/>
        <d v="2015-10-06T05:00:00"/>
        <d v="2013-08-15T05:00:00"/>
        <d v="2014-04-14T05:00:00"/>
        <d v="2019-01-26T06:00:00"/>
        <d v="2019-02-09T06:00:00"/>
        <d v="2017-04-13T05:00:00"/>
        <d v="2016-05-23T05:00:00"/>
        <d v="2014-11-06T06:00:00"/>
        <d v="2019-07-04T05:00:00"/>
        <d v="2011-08-13T05:00:00"/>
        <d v="2015-08-14T05:00:00"/>
        <d v="2016-07-22T05:00:00"/>
        <d v="2010-10-31T05:00:00"/>
        <d v="2011-03-01T06:00:00"/>
        <d v="2013-12-17T06:00:00"/>
        <d v="2016-03-06T06:00:00"/>
        <d v="2011-05-21T05:00:00"/>
        <d v="2014-05-27T05:00:00"/>
        <d v="2010-02-14T06:00:00"/>
        <d v="2016-12-11T06:00:00"/>
        <d v="2013-06-26T05:00:00"/>
        <d v="2017-12-22T06:00:00"/>
        <d v="2016-11-01T05:00:00"/>
        <d v="2014-08-08T05:00:00"/>
        <d v="2018-12-30T06:00:00"/>
        <d v="2012-05-31T05:00:00"/>
        <d v="2016-01-30T06:00:00"/>
        <d v="2019-12-31T06:00:00"/>
        <d v="2019-01-27T06:00:00"/>
        <d v="2018-01-02T06:00:00"/>
        <d v="2012-03-05T06:00:00"/>
        <d v="2019-10-15T05:00:00"/>
        <d v="2016-05-17T05:00:00"/>
        <d v="2012-08-14T05:00:00"/>
        <d v="2017-11-28T06:00:00"/>
        <d v="2016-01-09T06:00:00"/>
        <d v="2012-08-27T05:00:00"/>
        <d v="2016-05-27T05:00:00"/>
        <d v="2017-11-29T06:00:00"/>
        <d v="2019-05-04T05:00:00"/>
        <d v="2019-01-21T06:00:00"/>
        <d v="2012-11-24T06:00:00"/>
        <d v="2017-02-28T06:00:00"/>
        <d v="2014-02-28T06:00:00"/>
        <d v="2010-06-19T05:00:00"/>
        <d v="2010-12-13T06:00:00"/>
        <d v="2011-05-03T05:00:00"/>
        <d v="2015-06-09T05:00:00"/>
        <d v="2018-01-03T06:00:00"/>
        <d v="2012-03-26T05:00:00"/>
        <d v="2015-10-22T05:00:00"/>
        <d v="2011-02-14T06:00:00"/>
        <d v="2015-02-28T06:00:00"/>
        <d v="2010-02-05T06:00:00"/>
        <d v="2018-09-27T05:00:00"/>
        <d v="2014-03-17T05:00:00"/>
        <d v="2014-07-16T05:00:00"/>
        <d v="2016-02-19T06:00:00"/>
        <d v="2018-06-15T05:00:00"/>
        <d v="2018-08-26T05:00:00"/>
        <d v="2012-01-22T06:00:00"/>
        <d v="2018-05-15T05:00:00"/>
        <d v="2018-07-21T05:00:00"/>
        <d v="2018-01-07T06:00:00"/>
        <d v="2010-06-12T05:00:00"/>
        <d v="2012-02-09T06:00:00"/>
        <d v="2011-11-19T06:00:00"/>
        <d v="2011-07-16T05:00:00"/>
        <d v="2011-06-20T05:00:00"/>
        <d v="2019-11-18T06:00:00"/>
        <d v="2011-06-18T05:00:00"/>
        <d v="2012-04-24T05:00:00"/>
        <d v="2012-02-05T06:00:00"/>
        <d v="2018-04-21T05:00:00"/>
        <d v="2013-03-01T06:00:00"/>
        <d v="2019-02-19T06:00:00"/>
        <d v="2010-03-21T05:00:00"/>
        <d v="2011-08-01T05:00:00"/>
        <d v="2015-06-17T05:00:00"/>
        <d v="2016-08-19T05:00:00"/>
        <d v="2014-09-15T05:00:00"/>
        <d v="2011-05-08T05:00:00"/>
        <d v="2018-10-09T05:00:00"/>
        <d v="2013-10-12T05:00:00"/>
        <d v="2010-06-21T05:00:00"/>
        <d v="2014-01-08T06:00:00"/>
        <d v="2010-04-23T05:00:00"/>
        <d v="2011-01-13T06:00:00"/>
        <d v="2019-06-08T05:00:00"/>
        <d v="2016-07-26T05:00:00"/>
        <d v="2020-01-15T06:00:00"/>
        <d v="2017-02-22T06:00:00"/>
        <d v="2019-07-21T05:00:00"/>
        <d v="2015-01-21T06:00:00"/>
        <d v="2010-05-25T05:00:00"/>
        <d v="2014-05-04T05:00:00"/>
        <d v="2010-06-06T05:00:00"/>
        <d v="2010-08-26T05:00:00"/>
        <d v="2015-07-17T05:00:00"/>
        <d v="2017-04-11T05:00:00"/>
        <d v="2014-03-12T05:00:00"/>
        <d v="2019-06-24T05:00:00"/>
        <d v="2011-12-03T06:00:00"/>
        <d v="2010-05-21T05:00:00"/>
        <d v="2015-06-15T05:00:00"/>
        <d v="2013-07-11T05:00:00"/>
        <d v="2018-02-03T06:00:00"/>
        <d v="2011-07-14T05:00:00"/>
        <d v="2019-12-16T06:00:00"/>
        <d v="2013-10-07T05:00:00"/>
        <d v="2014-09-19T05:00:00"/>
        <d v="2018-07-17T05:00:00"/>
        <d v="2017-05-13T05:00:00"/>
        <d v="2011-04-27T05:00:00"/>
        <d v="2015-01-22T06:00:00"/>
        <d v="2019-09-09T05:00:00"/>
        <d v="2012-09-05T05:00:00"/>
        <d v="2019-05-12T05:00:00"/>
        <d v="2013-08-04T05:00:00"/>
        <d v="2014-12-18T06:00:00"/>
        <d v="2011-06-28T05:00:00"/>
        <d v="2017-10-14T05:00:00"/>
        <d v="2019-02-07T06:00:00"/>
        <d v="2012-02-12T06:00:00"/>
        <d v="2019-10-31T05:00:00"/>
        <d v="2017-09-22T05:00:00"/>
        <d v="2012-07-12T05:00:00"/>
        <d v="2013-12-29T06:00:00"/>
        <d v="2017-05-03T05:00:00"/>
        <d v="2015-02-25T06:00:00"/>
        <d v="2014-06-28T05:00:00"/>
        <d v="2014-03-11T05:00:00"/>
        <d v="2013-04-08T05:00:00"/>
        <d v="2016-02-22T06:00:00"/>
        <d v="2015-07-24T05:00:00"/>
        <d v="2019-07-22T05:00:00"/>
        <d v="2015-11-26T06:00:00"/>
        <d v="2018-06-12T05:00:00"/>
        <d v="2011-05-07T05:00:00"/>
        <d v="2012-12-01T06:00:00"/>
        <d v="2011-01-09T06:00:00"/>
        <d v="2011-01-25T06:00:00"/>
        <d v="2012-04-05T05:00:00"/>
        <d v="2011-06-16T05:00:00"/>
        <d v="2014-09-26T05:00:00"/>
        <d v="2014-12-12T06:00:00"/>
        <d v="2015-04-18T05:00:00"/>
        <d v="2019-04-16T05:00:00"/>
        <d v="2016-12-26T06:00:00"/>
        <d v="2016-08-09T05:00:00"/>
        <d v="2015-12-20T06:00:00"/>
        <d v="2012-11-25T06:00:00"/>
        <d v="2015-12-22T06:00:00"/>
        <d v="2012-02-16T06:00:00"/>
        <d v="2016-02-08T06:00:00"/>
        <d v="2011-02-17T06:00:00"/>
        <d v="2013-11-14T06:00:00"/>
        <d v="2011-03-05T06:00:00"/>
        <d v="2015-05-11T05:00:00"/>
        <d v="2017-06-15T05:00:00"/>
        <d v="2019-12-22T06:00:00"/>
        <d v="2011-05-09T05:00:00"/>
        <d v="2013-10-08T05:00:00"/>
        <d v="2014-06-02T05:00:00"/>
        <d v="2010-12-10T06:00:00"/>
        <d v="2015-11-29T06:00:00"/>
        <d v="2011-01-28T06:00:00"/>
        <d v="2018-02-07T06:00:00"/>
        <d v="2016-11-12T06:00:00"/>
        <d v="2015-10-30T05:00:00"/>
        <d v="2017-12-25T06:00:00"/>
        <d v="2011-07-19T05:00:00"/>
        <d v="2019-08-04T05:00:00"/>
        <d v="2017-04-27T05:00:00"/>
        <d v="2014-09-25T05:00:00"/>
        <d v="2018-05-07T05:00:00"/>
        <d v="2015-12-24T06:00:00"/>
        <d v="2014-10-17T05:00:00"/>
        <d v="2018-11-04T05:00:00"/>
        <d v="2013-01-02T06:00:00"/>
        <d v="2014-01-20T06:00:00"/>
        <d v="2010-02-11T06:00:00"/>
        <d v="2016-06-29T05:00:00"/>
        <m/>
      </sharedItems>
      <fieldGroup par="21" base="18">
        <rangePr groupBy="months" startDate="2010-01-09T06:00:00" endDate="2020-01-27T06:00:00"/>
        <groupItems count="14">
          <s v="(blank)"/>
          <s v="Jan"/>
          <s v="Feb"/>
          <s v="Mar"/>
          <s v="Apr"/>
          <s v="May"/>
          <s v="Jun"/>
          <s v="Jul"/>
          <s v="Aug"/>
          <s v="Sep"/>
          <s v="Oct"/>
          <s v="Nov"/>
          <s v="Dec"/>
          <s v="&gt;1/27/20"/>
        </groupItems>
      </fieldGroup>
    </cacheField>
    <cacheField name="data ended conversion" numFmtId="14">
      <sharedItems containsNonDate="0" containsDate="1" containsString="0" containsBlank="1" minDate="2010-01-09T06:00:00" maxDate="2020-02-10T06:00:00"/>
    </cacheField>
    <cacheField name="Quarters" numFmtId="0" databaseField="0">
      <fieldGroup base="18">
        <rangePr groupBy="quarters" startDate="2010-01-09T06:00:00" endDate="2020-01-27T06:00:00"/>
        <groupItems count="6">
          <s v="&lt;1/9/10"/>
          <s v="Qtr1"/>
          <s v="Qtr2"/>
          <s v="Qtr3"/>
          <s v="Qtr4"/>
          <s v="&gt;1/27/20"/>
        </groupItems>
      </fieldGroup>
    </cacheField>
    <cacheField name="Years" numFmtId="0" databaseField="0">
      <fieldGroup base="18">
        <rangePr groupBy="years" startDate="2010-01-09T06:00:00" endDate="2020-01-27T06:00:00"/>
        <groupItems count="13">
          <s v="&lt;1/9/10"/>
          <s v="2010"/>
          <s v="2011"/>
          <s v="2012"/>
          <s v="2013"/>
          <s v="2014"/>
          <s v="2015"/>
          <s v="2016"/>
          <s v="2017"/>
          <s v="2018"/>
          <s v="2019"/>
          <s v="2020"/>
          <s v="&gt;1/27/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0"/>
    <s v="Baldwin, Riley and Jackson"/>
    <s v="Pre-emptive tertiary standardization"/>
    <n v="100"/>
    <n v="0"/>
    <x v="0"/>
    <n v="0"/>
    <x v="0"/>
    <s v="CAD"/>
    <n v="1448690400"/>
    <n v="1450159200"/>
    <b v="0"/>
    <b v="0"/>
    <s v="food/food trucks"/>
    <n v="0"/>
    <n v="42748.055"/>
    <x v="0"/>
    <x v="0"/>
  </r>
  <r>
    <n v="1"/>
    <s v="Odom Inc"/>
    <s v="Managed bottom-line architecture"/>
    <n v="1400"/>
    <n v="14560"/>
    <x v="1"/>
    <n v="158"/>
    <x v="1"/>
    <s v="USD"/>
    <n v="1408424400"/>
    <n v="1408597200"/>
    <b v="0"/>
    <b v="1"/>
    <s v="music/rock"/>
    <n v="10.4"/>
    <m/>
    <x v="1"/>
    <x v="1"/>
  </r>
  <r>
    <n v="2"/>
    <s v="Melton, Robinson and Fritz"/>
    <s v="Function-based leadingedge pricing structure"/>
    <n v="108400"/>
    <n v="142523"/>
    <x v="1"/>
    <n v="1425"/>
    <x v="2"/>
    <s v="AUD"/>
    <n v="1384668000"/>
    <n v="1384840800"/>
    <b v="0"/>
    <b v="0"/>
    <s v="technology/web"/>
    <n v="1.3147878228782288"/>
    <m/>
    <x v="2"/>
    <x v="2"/>
  </r>
  <r>
    <n v="3"/>
    <s v="Mcdonald, Gonzalez and Ross"/>
    <s v="Vision-oriented fresh-thinking conglomeration"/>
    <n v="4200"/>
    <n v="2477"/>
    <x v="0"/>
    <n v="24"/>
    <x v="1"/>
    <s v="USD"/>
    <n v="1565499600"/>
    <n v="1568955600"/>
    <b v="0"/>
    <b v="0"/>
    <s v="music/rock"/>
    <n v="0.58976190476190471"/>
    <m/>
    <x v="1"/>
    <x v="1"/>
  </r>
  <r>
    <n v="4"/>
    <s v="Larson-Little"/>
    <s v="Proactive foreground core"/>
    <n v="7600"/>
    <n v="5265"/>
    <x v="0"/>
    <n v="53"/>
    <x v="1"/>
    <s v="USD"/>
    <n v="1547964000"/>
    <n v="1548309600"/>
    <b v="0"/>
    <b v="0"/>
    <s v="theater/plays"/>
    <n v="0.69276315789473686"/>
    <m/>
    <x v="3"/>
    <x v="3"/>
  </r>
  <r>
    <n v="5"/>
    <s v="Harris Group"/>
    <s v="Open-source optimizing database"/>
    <n v="7600"/>
    <n v="13195"/>
    <x v="1"/>
    <n v="174"/>
    <x v="3"/>
    <s v="DKK"/>
    <n v="1346130000"/>
    <n v="1347080400"/>
    <b v="0"/>
    <b v="0"/>
    <s v="theater/plays"/>
    <n v="1.7361842105263159"/>
    <m/>
    <x v="3"/>
    <x v="3"/>
  </r>
  <r>
    <n v="6"/>
    <s v="Ortiz, Coleman and Mitchell"/>
    <s v="Operative upward-trending algorithm"/>
    <n v="5200"/>
    <n v="1090"/>
    <x v="0"/>
    <n v="18"/>
    <x v="4"/>
    <s v="GBP"/>
    <n v="1505278800"/>
    <n v="1505365200"/>
    <b v="0"/>
    <b v="0"/>
    <s v="film &amp; video/documentary"/>
    <n v="0.20961538461538462"/>
    <m/>
    <x v="4"/>
    <x v="4"/>
  </r>
  <r>
    <n v="7"/>
    <s v="Carter-Guzman"/>
    <s v="Centralized cohesive challenge"/>
    <n v="4500"/>
    <n v="14741"/>
    <x v="1"/>
    <n v="227"/>
    <x v="3"/>
    <s v="DKK"/>
    <n v="1439442000"/>
    <n v="1439614800"/>
    <b v="0"/>
    <b v="0"/>
    <s v="theater/plays"/>
    <n v="3.2757777777777779"/>
    <m/>
    <x v="3"/>
    <x v="3"/>
  </r>
  <r>
    <n v="8"/>
    <s v="Nunez-Richards"/>
    <s v="Exclusive attitude-oriented intranet"/>
    <n v="110100"/>
    <n v="21946"/>
    <x v="2"/>
    <n v="708"/>
    <x v="3"/>
    <s v="DKK"/>
    <n v="1281330000"/>
    <n v="1281502800"/>
    <b v="0"/>
    <b v="0"/>
    <s v="theater/plays"/>
    <n v="0.19932788374205268"/>
    <m/>
    <x v="3"/>
    <x v="3"/>
  </r>
  <r>
    <n v="9"/>
    <s v="Rangel, Holt and Jones"/>
    <s v="Open-source fresh-thinking model"/>
    <n v="6200"/>
    <n v="3208"/>
    <x v="0"/>
    <n v="44"/>
    <x v="1"/>
    <s v="USD"/>
    <n v="1379566800"/>
    <n v="1383804000"/>
    <b v="0"/>
    <b v="0"/>
    <s v="music/electric music"/>
    <n v="0.51741935483870971"/>
    <m/>
    <x v="1"/>
    <x v="5"/>
  </r>
  <r>
    <n v="10"/>
    <s v="Green Ltd"/>
    <s v="Monitored empowering installation"/>
    <n v="5200"/>
    <n v="13838"/>
    <x v="1"/>
    <n v="220"/>
    <x v="1"/>
    <s v="USD"/>
    <n v="1281762000"/>
    <n v="1285909200"/>
    <b v="0"/>
    <b v="0"/>
    <s v="film &amp; video/drama"/>
    <n v="2.6611538461538462"/>
    <m/>
    <x v="4"/>
    <x v="6"/>
  </r>
  <r>
    <n v="11"/>
    <s v="Perez, Johnson and Gardner"/>
    <s v="Grass-roots zero administration system engine"/>
    <n v="6300"/>
    <n v="3030"/>
    <x v="0"/>
    <n v="27"/>
    <x v="1"/>
    <s v="USD"/>
    <n v="1285045200"/>
    <n v="1285563600"/>
    <b v="0"/>
    <b v="1"/>
    <s v="theater/plays"/>
    <n v="0.48095238095238096"/>
    <m/>
    <x v="3"/>
    <x v="3"/>
  </r>
  <r>
    <n v="12"/>
    <s v="Kim Ltd"/>
    <s v="Assimilated hybrid intranet"/>
    <n v="6300"/>
    <n v="5629"/>
    <x v="0"/>
    <n v="55"/>
    <x v="1"/>
    <s v="USD"/>
    <n v="1571720400"/>
    <n v="1572411600"/>
    <b v="0"/>
    <b v="0"/>
    <s v="film &amp; video/drama"/>
    <n v="0.89349206349206345"/>
    <m/>
    <x v="4"/>
    <x v="6"/>
  </r>
  <r>
    <n v="13"/>
    <s v="Walker, Taylor and Coleman"/>
    <s v="Multi-tiered directional open architecture"/>
    <n v="4200"/>
    <n v="10295"/>
    <x v="1"/>
    <n v="98"/>
    <x v="1"/>
    <s v="USD"/>
    <n v="1465621200"/>
    <n v="1466658000"/>
    <b v="0"/>
    <b v="0"/>
    <s v="music/indie rock"/>
    <n v="2.4511904761904764"/>
    <m/>
    <x v="1"/>
    <x v="7"/>
  </r>
  <r>
    <n v="14"/>
    <s v="Rodriguez, Rose and Stewart"/>
    <s v="Cloned directional synergy"/>
    <n v="28200"/>
    <n v="18829"/>
    <x v="0"/>
    <n v="200"/>
    <x v="1"/>
    <s v="USD"/>
    <n v="1331013600"/>
    <n v="1333342800"/>
    <b v="0"/>
    <b v="0"/>
    <s v="music/indie rock"/>
    <n v="0.66769503546099296"/>
    <m/>
    <x v="1"/>
    <x v="7"/>
  </r>
  <r>
    <n v="15"/>
    <s v="Wright, Hunt and Rowe"/>
    <s v="Extended eco-centric pricing structure"/>
    <n v="81200"/>
    <n v="38414"/>
    <x v="0"/>
    <n v="452"/>
    <x v="1"/>
    <s v="USD"/>
    <n v="1575957600"/>
    <n v="1576303200"/>
    <b v="0"/>
    <b v="0"/>
    <s v="technology/wearables"/>
    <n v="0.47307881773399013"/>
    <m/>
    <x v="2"/>
    <x v="8"/>
  </r>
  <r>
    <n v="16"/>
    <s v="Hines Inc"/>
    <s v="Cross-platform systemic adapter"/>
    <n v="1700"/>
    <n v="11041"/>
    <x v="1"/>
    <n v="100"/>
    <x v="1"/>
    <s v="USD"/>
    <n v="1390370400"/>
    <n v="1392271200"/>
    <b v="0"/>
    <b v="0"/>
    <s v="publishing/nonfiction"/>
    <n v="6.4947058823529416"/>
    <m/>
    <x v="5"/>
    <x v="9"/>
  </r>
  <r>
    <n v="17"/>
    <s v="Cochran-Nguyen"/>
    <s v="Seamless 4thgeneration methodology"/>
    <n v="84600"/>
    <n v="134845"/>
    <x v="1"/>
    <n v="1249"/>
    <x v="1"/>
    <s v="USD"/>
    <n v="1294812000"/>
    <n v="1294898400"/>
    <b v="0"/>
    <b v="0"/>
    <s v="film &amp; video/animation"/>
    <n v="1.5939125295508274"/>
    <m/>
    <x v="4"/>
    <x v="10"/>
  </r>
  <r>
    <n v="18"/>
    <s v="Johnson-Gould"/>
    <s v="Exclusive needs-based adapter"/>
    <n v="9100"/>
    <n v="6089"/>
    <x v="3"/>
    <n v="135"/>
    <x v="1"/>
    <s v="USD"/>
    <n v="1536382800"/>
    <n v="1537074000"/>
    <b v="0"/>
    <b v="0"/>
    <s v="theater/plays"/>
    <n v="0.66912087912087914"/>
    <m/>
    <x v="3"/>
    <x v="3"/>
  </r>
  <r>
    <n v="19"/>
    <s v="Perez-Hess"/>
    <s v="Down-sized cohesive archive"/>
    <n v="62500"/>
    <n v="30331"/>
    <x v="0"/>
    <n v="674"/>
    <x v="1"/>
    <s v="USD"/>
    <n v="1551679200"/>
    <n v="1553490000"/>
    <b v="0"/>
    <b v="1"/>
    <s v="theater/plays"/>
    <n v="0.48529600000000001"/>
    <m/>
    <x v="3"/>
    <x v="3"/>
  </r>
  <r>
    <n v="20"/>
    <s v="Reeves, Thompson and Richardson"/>
    <s v="Proactive composite alliance"/>
    <n v="131800"/>
    <n v="147936"/>
    <x v="1"/>
    <n v="1396"/>
    <x v="1"/>
    <s v="USD"/>
    <n v="1406523600"/>
    <n v="1406523600"/>
    <b v="0"/>
    <b v="0"/>
    <s v="film &amp; video/drama"/>
    <n v="1.1224279210925645"/>
    <m/>
    <x v="4"/>
    <x v="6"/>
  </r>
  <r>
    <n v="21"/>
    <s v="Simmons-Reynolds"/>
    <s v="Re-engineered intangible definition"/>
    <n v="94000"/>
    <n v="38533"/>
    <x v="0"/>
    <n v="558"/>
    <x v="1"/>
    <s v="USD"/>
    <n v="1313384400"/>
    <n v="1316322000"/>
    <b v="0"/>
    <b v="0"/>
    <s v="theater/plays"/>
    <n v="0.40992553191489361"/>
    <m/>
    <x v="3"/>
    <x v="3"/>
  </r>
  <r>
    <n v="22"/>
    <s v="Collier Inc"/>
    <s v="Enhanced dynamic definition"/>
    <n v="59100"/>
    <n v="75690"/>
    <x v="1"/>
    <n v="890"/>
    <x v="1"/>
    <s v="USD"/>
    <n v="1522731600"/>
    <n v="1524027600"/>
    <b v="0"/>
    <b v="0"/>
    <s v="theater/plays"/>
    <n v="1.2807106598984772"/>
    <m/>
    <x v="3"/>
    <x v="3"/>
  </r>
  <r>
    <n v="23"/>
    <s v="Gray-Jenkins"/>
    <s v="Devolved next generation adapter"/>
    <n v="4500"/>
    <n v="14942"/>
    <x v="1"/>
    <n v="142"/>
    <x v="4"/>
    <s v="GBP"/>
    <n v="1550124000"/>
    <n v="1554699600"/>
    <b v="0"/>
    <b v="0"/>
    <s v="film &amp; video/documentary"/>
    <n v="3.3204444444444445"/>
    <m/>
    <x v="4"/>
    <x v="4"/>
  </r>
  <r>
    <n v="24"/>
    <s v="Scott, Wilson and Martin"/>
    <s v="Cross-platform intermediate frame"/>
    <n v="92400"/>
    <n v="104257"/>
    <x v="1"/>
    <n v="2673"/>
    <x v="1"/>
    <s v="USD"/>
    <n v="1403326800"/>
    <n v="1403499600"/>
    <b v="0"/>
    <b v="0"/>
    <s v="technology/wearables"/>
    <n v="1.1283225108225108"/>
    <m/>
    <x v="2"/>
    <x v="8"/>
  </r>
  <r>
    <n v="25"/>
    <s v="Caldwell, Velazquez and Wilson"/>
    <s v="Monitored impactful analyzer"/>
    <n v="5500"/>
    <n v="11904"/>
    <x v="1"/>
    <n v="163"/>
    <x v="1"/>
    <s v="USD"/>
    <n v="1305694800"/>
    <n v="1307422800"/>
    <b v="0"/>
    <b v="1"/>
    <s v="games/video games"/>
    <n v="2.1643636363636363"/>
    <m/>
    <x v="6"/>
    <x v="11"/>
  </r>
  <r>
    <n v="26"/>
    <s v="Spencer-Bates"/>
    <s v="Optional responsive customer loyalty"/>
    <n v="107500"/>
    <n v="51814"/>
    <x v="3"/>
    <n v="1480"/>
    <x v="1"/>
    <s v="USD"/>
    <n v="1533013200"/>
    <n v="1535346000"/>
    <b v="0"/>
    <b v="0"/>
    <s v="theater/plays"/>
    <n v="0.4819906976744186"/>
    <m/>
    <x v="3"/>
    <x v="3"/>
  </r>
  <r>
    <n v="27"/>
    <s v="Best, Carr and Williams"/>
    <s v="Diverse transitional migration"/>
    <n v="2000"/>
    <n v="1599"/>
    <x v="0"/>
    <n v="15"/>
    <x v="1"/>
    <s v="USD"/>
    <n v="1443848400"/>
    <n v="1444539600"/>
    <b v="0"/>
    <b v="0"/>
    <s v="music/rock"/>
    <n v="0.79949999999999999"/>
    <m/>
    <x v="1"/>
    <x v="1"/>
  </r>
  <r>
    <n v="28"/>
    <s v="Campbell, Brown and Powell"/>
    <s v="Synchronized global task-force"/>
    <n v="130800"/>
    <n v="137635"/>
    <x v="1"/>
    <n v="2220"/>
    <x v="1"/>
    <s v="USD"/>
    <n v="1265695200"/>
    <n v="1267682400"/>
    <b v="0"/>
    <b v="1"/>
    <s v="theater/plays"/>
    <n v="1.0522553516819573"/>
    <m/>
    <x v="3"/>
    <x v="3"/>
  </r>
  <r>
    <n v="29"/>
    <s v="Johnson, Parker and Haynes"/>
    <s v="Focused 6thgeneration forecast"/>
    <n v="45900"/>
    <n v="150965"/>
    <x v="1"/>
    <n v="1606"/>
    <x v="5"/>
    <s v="CHF"/>
    <n v="1532062800"/>
    <n v="1535518800"/>
    <b v="0"/>
    <b v="0"/>
    <s v="film &amp; video/shorts"/>
    <n v="3.2889978213507627"/>
    <m/>
    <x v="4"/>
    <x v="12"/>
  </r>
  <r>
    <n v="30"/>
    <s v="Clark-Cooke"/>
    <s v="Down-sized analyzing challenge"/>
    <n v="9000"/>
    <n v="14455"/>
    <x v="1"/>
    <n v="129"/>
    <x v="1"/>
    <s v="USD"/>
    <n v="1558674000"/>
    <n v="1559106000"/>
    <b v="0"/>
    <b v="0"/>
    <s v="film &amp; video/animation"/>
    <n v="1.606111111111111"/>
    <m/>
    <x v="4"/>
    <x v="10"/>
  </r>
  <r>
    <n v="31"/>
    <s v="Schroeder Ltd"/>
    <s v="Progressive needs-based focus group"/>
    <n v="3500"/>
    <n v="10850"/>
    <x v="1"/>
    <n v="226"/>
    <x v="4"/>
    <s v="GBP"/>
    <n v="1451973600"/>
    <n v="1454392800"/>
    <b v="0"/>
    <b v="0"/>
    <s v="games/video games"/>
    <n v="3.1"/>
    <m/>
    <x v="6"/>
    <x v="11"/>
  </r>
  <r>
    <n v="32"/>
    <s v="Jackson PLC"/>
    <s v="Ergonomic 6thgeneration success"/>
    <n v="101000"/>
    <n v="87676"/>
    <x v="0"/>
    <n v="2307"/>
    <x v="6"/>
    <s v="EUR"/>
    <n v="1515564000"/>
    <n v="1517896800"/>
    <b v="0"/>
    <b v="0"/>
    <s v="film &amp; video/documentary"/>
    <n v="0.86807920792079207"/>
    <m/>
    <x v="4"/>
    <x v="4"/>
  </r>
  <r>
    <n v="33"/>
    <s v="Blair, Collins and Carter"/>
    <s v="Exclusive interactive approach"/>
    <n v="50200"/>
    <n v="189666"/>
    <x v="1"/>
    <n v="5419"/>
    <x v="1"/>
    <s v="USD"/>
    <n v="1412485200"/>
    <n v="1415685600"/>
    <b v="0"/>
    <b v="0"/>
    <s v="theater/plays"/>
    <n v="3.7782071713147412"/>
    <m/>
    <x v="3"/>
    <x v="3"/>
  </r>
  <r>
    <n v="34"/>
    <s v="Maldonado and Sons"/>
    <s v="Reverse-engineered asynchronous archive"/>
    <n v="9300"/>
    <n v="14025"/>
    <x v="1"/>
    <n v="165"/>
    <x v="1"/>
    <s v="USD"/>
    <n v="1490245200"/>
    <n v="1490677200"/>
    <b v="0"/>
    <b v="0"/>
    <s v="film &amp; video/documentary"/>
    <n v="1.5080645161290323"/>
    <m/>
    <x v="4"/>
    <x v="4"/>
  </r>
  <r>
    <n v="35"/>
    <s v="Mitchell and Sons"/>
    <s v="Synergized intangible challenge"/>
    <n v="125500"/>
    <n v="188628"/>
    <x v="1"/>
    <n v="1965"/>
    <x v="3"/>
    <s v="DKK"/>
    <n v="1547877600"/>
    <n v="1551506400"/>
    <b v="0"/>
    <b v="1"/>
    <s v="film &amp; video/drama"/>
    <n v="1.5030119521912351"/>
    <m/>
    <x v="4"/>
    <x v="6"/>
  </r>
  <r>
    <n v="36"/>
    <s v="Jackson-Lewis"/>
    <s v="Monitored multi-state encryption"/>
    <n v="700"/>
    <n v="1101"/>
    <x v="1"/>
    <n v="16"/>
    <x v="1"/>
    <s v="USD"/>
    <n v="1298700000"/>
    <n v="1300856400"/>
    <b v="0"/>
    <b v="0"/>
    <s v="theater/plays"/>
    <n v="1.572857142857143"/>
    <m/>
    <x v="3"/>
    <x v="3"/>
  </r>
  <r>
    <n v="37"/>
    <s v="Black, Armstrong and Anderson"/>
    <s v="Profound attitude-oriented functionalities"/>
    <n v="8100"/>
    <n v="11339"/>
    <x v="1"/>
    <n v="107"/>
    <x v="1"/>
    <s v="USD"/>
    <n v="1570338000"/>
    <n v="1573192800"/>
    <b v="0"/>
    <b v="1"/>
    <s v="publishing/fiction"/>
    <n v="1.3998765432098765"/>
    <m/>
    <x v="5"/>
    <x v="13"/>
  </r>
  <r>
    <n v="38"/>
    <s v="Maldonado-Gonzalez"/>
    <s v="Digitized client-driven database"/>
    <n v="3100"/>
    <n v="10085"/>
    <x v="1"/>
    <n v="134"/>
    <x v="1"/>
    <s v="USD"/>
    <n v="1287378000"/>
    <n v="1287810000"/>
    <b v="0"/>
    <b v="0"/>
    <s v="photography/photography books"/>
    <n v="3.2532258064516131"/>
    <m/>
    <x v="7"/>
    <x v="14"/>
  </r>
  <r>
    <n v="39"/>
    <s v="Kim-Rice"/>
    <s v="Organized bi-directional function"/>
    <n v="9900"/>
    <n v="5027"/>
    <x v="0"/>
    <n v="88"/>
    <x v="3"/>
    <s v="DKK"/>
    <n v="1361772000"/>
    <n v="1362978000"/>
    <b v="0"/>
    <b v="0"/>
    <s v="theater/plays"/>
    <n v="0.50777777777777777"/>
    <m/>
    <x v="3"/>
    <x v="3"/>
  </r>
  <r>
    <n v="40"/>
    <s v="Garcia, Garcia and Lopez"/>
    <s v="Reduced stable middleware"/>
    <n v="8800"/>
    <n v="14878"/>
    <x v="1"/>
    <n v="198"/>
    <x v="1"/>
    <s v="USD"/>
    <n v="1275714000"/>
    <n v="1277355600"/>
    <b v="0"/>
    <b v="1"/>
    <s v="technology/wearables"/>
    <n v="1.6906818181818182"/>
    <m/>
    <x v="2"/>
    <x v="8"/>
  </r>
  <r>
    <n v="41"/>
    <s v="Watts Group"/>
    <s v="Universal 5thgeneration neural-net"/>
    <n v="5600"/>
    <n v="11924"/>
    <x v="1"/>
    <n v="111"/>
    <x v="6"/>
    <s v="EUR"/>
    <n v="1346734800"/>
    <n v="1348981200"/>
    <b v="0"/>
    <b v="1"/>
    <s v="music/rock"/>
    <n v="2.1292857142857144"/>
    <m/>
    <x v="1"/>
    <x v="1"/>
  </r>
  <r>
    <n v="42"/>
    <s v="Werner-Bryant"/>
    <s v="Virtual uniform frame"/>
    <n v="1800"/>
    <n v="7991"/>
    <x v="1"/>
    <n v="222"/>
    <x v="1"/>
    <s v="USD"/>
    <n v="1309755600"/>
    <n v="1310533200"/>
    <b v="0"/>
    <b v="0"/>
    <s v="food/food trucks"/>
    <n v="4.4394444444444447"/>
    <m/>
    <x v="0"/>
    <x v="0"/>
  </r>
  <r>
    <n v="43"/>
    <s v="Schmitt-Mendoza"/>
    <s v="Profound explicit paradigm"/>
    <n v="90200"/>
    <n v="167717"/>
    <x v="1"/>
    <n v="6212"/>
    <x v="1"/>
    <s v="USD"/>
    <n v="1406178000"/>
    <n v="1407560400"/>
    <b v="0"/>
    <b v="0"/>
    <s v="publishing/radio &amp; podcasts"/>
    <n v="1.859390243902439"/>
    <m/>
    <x v="5"/>
    <x v="15"/>
  </r>
  <r>
    <n v="44"/>
    <s v="Reid-Mccullough"/>
    <s v="Visionary real-time groupware"/>
    <n v="1600"/>
    <n v="10541"/>
    <x v="1"/>
    <n v="98"/>
    <x v="3"/>
    <s v="DKK"/>
    <n v="1552798800"/>
    <n v="1552885200"/>
    <b v="0"/>
    <b v="0"/>
    <s v="publishing/fiction"/>
    <n v="6.5881249999999998"/>
    <m/>
    <x v="5"/>
    <x v="13"/>
  </r>
  <r>
    <n v="45"/>
    <s v="Woods-Clark"/>
    <s v="Networked tertiary Graphical User Interface"/>
    <n v="9500"/>
    <n v="4530"/>
    <x v="0"/>
    <n v="48"/>
    <x v="1"/>
    <s v="USD"/>
    <n v="1478062800"/>
    <n v="1479362400"/>
    <b v="0"/>
    <b v="1"/>
    <s v="theater/plays"/>
    <n v="0.4768421052631579"/>
    <m/>
    <x v="3"/>
    <x v="3"/>
  </r>
  <r>
    <n v="46"/>
    <s v="Vaughn, Hunt and Caldwell"/>
    <s v="Virtual grid-enabled task-force"/>
    <n v="3700"/>
    <n v="4247"/>
    <x v="1"/>
    <n v="92"/>
    <x v="1"/>
    <s v="USD"/>
    <n v="1278565200"/>
    <n v="1280552400"/>
    <b v="0"/>
    <b v="0"/>
    <s v="music/rock"/>
    <n v="1.1478378378378378"/>
    <m/>
    <x v="1"/>
    <x v="1"/>
  </r>
  <r>
    <n v="47"/>
    <s v="Bennett and Sons"/>
    <s v="Function-based multi-state software"/>
    <n v="1500"/>
    <n v="7129"/>
    <x v="1"/>
    <n v="149"/>
    <x v="1"/>
    <s v="USD"/>
    <n v="1396069200"/>
    <n v="1398661200"/>
    <b v="0"/>
    <b v="0"/>
    <s v="theater/plays"/>
    <n v="4.7526666666666664"/>
    <m/>
    <x v="3"/>
    <x v="3"/>
  </r>
  <r>
    <n v="48"/>
    <s v="Lamb Inc"/>
    <s v="Optimized leadingedge concept"/>
    <n v="33300"/>
    <n v="128862"/>
    <x v="1"/>
    <n v="2431"/>
    <x v="1"/>
    <s v="USD"/>
    <n v="1435208400"/>
    <n v="1436245200"/>
    <b v="0"/>
    <b v="0"/>
    <s v="theater/plays"/>
    <n v="3.86972972972973"/>
    <m/>
    <x v="3"/>
    <x v="3"/>
  </r>
  <r>
    <n v="49"/>
    <s v="Casey-Kelly"/>
    <s v="Sharable holistic interface"/>
    <n v="7200"/>
    <n v="13653"/>
    <x v="1"/>
    <n v="303"/>
    <x v="1"/>
    <s v="USD"/>
    <n v="1571547600"/>
    <n v="1575439200"/>
    <b v="0"/>
    <b v="0"/>
    <s v="music/rock"/>
    <n v="1.89625"/>
    <m/>
    <x v="1"/>
    <x v="1"/>
  </r>
  <r>
    <n v="50"/>
    <s v="Jones, Taylor and Moore"/>
    <s v="Down-sized system-worthy secured line"/>
    <n v="100"/>
    <n v="2"/>
    <x v="0"/>
    <n v="1"/>
    <x v="6"/>
    <s v="EUR"/>
    <n v="1375333200"/>
    <n v="1377752400"/>
    <b v="0"/>
    <b v="0"/>
    <s v="music/metal"/>
    <n v="0.02"/>
    <m/>
    <x v="1"/>
    <x v="16"/>
  </r>
  <r>
    <n v="51"/>
    <s v="Bradshaw, Gill and Donovan"/>
    <s v="Inverse secondary infrastructure"/>
    <n v="158100"/>
    <n v="145243"/>
    <x v="0"/>
    <n v="1467"/>
    <x v="4"/>
    <s v="GBP"/>
    <n v="1332824400"/>
    <n v="1334206800"/>
    <b v="0"/>
    <b v="1"/>
    <s v="technology/wearables"/>
    <n v="0.91867805186590767"/>
    <m/>
    <x v="2"/>
    <x v="8"/>
  </r>
  <r>
    <n v="52"/>
    <s v="Hernandez, Rodriguez and Clark"/>
    <s v="Organic foreground leverage"/>
    <n v="7200"/>
    <n v="2459"/>
    <x v="0"/>
    <n v="75"/>
    <x v="1"/>
    <s v="USD"/>
    <n v="1284526800"/>
    <n v="1284872400"/>
    <b v="0"/>
    <b v="0"/>
    <s v="theater/plays"/>
    <n v="0.34152777777777776"/>
    <m/>
    <x v="3"/>
    <x v="3"/>
  </r>
  <r>
    <n v="53"/>
    <s v="Smith-Jones"/>
    <s v="Reverse-engineered static concept"/>
    <n v="8800"/>
    <n v="12356"/>
    <x v="1"/>
    <n v="209"/>
    <x v="1"/>
    <s v="USD"/>
    <n v="1400562000"/>
    <n v="1403931600"/>
    <b v="0"/>
    <b v="0"/>
    <s v="film &amp; video/drama"/>
    <n v="1.4040909090909091"/>
    <m/>
    <x v="4"/>
    <x v="6"/>
  </r>
  <r>
    <n v="54"/>
    <s v="Roy PLC"/>
    <s v="Multi-channeled neutral customer loyalty"/>
    <n v="6000"/>
    <n v="5392"/>
    <x v="0"/>
    <n v="120"/>
    <x v="1"/>
    <s v="USD"/>
    <n v="1520748000"/>
    <n v="1521262800"/>
    <b v="0"/>
    <b v="0"/>
    <s v="technology/wearables"/>
    <n v="0.89866666666666661"/>
    <m/>
    <x v="2"/>
    <x v="8"/>
  </r>
  <r>
    <n v="55"/>
    <s v="Wright, Brooks and Villarreal"/>
    <s v="Reverse-engineered bifurcated strategy"/>
    <n v="6600"/>
    <n v="11746"/>
    <x v="1"/>
    <n v="131"/>
    <x v="1"/>
    <s v="USD"/>
    <n v="1532926800"/>
    <n v="1533358800"/>
    <b v="0"/>
    <b v="0"/>
    <s v="music/jazz"/>
    <n v="1.7796969696969698"/>
    <m/>
    <x v="1"/>
    <x v="17"/>
  </r>
  <r>
    <n v="56"/>
    <s v="Flores, Miller and Johnson"/>
    <s v="Horizontal context-sensitive knowledge user"/>
    <n v="8000"/>
    <n v="11493"/>
    <x v="1"/>
    <n v="164"/>
    <x v="1"/>
    <s v="USD"/>
    <n v="1420869600"/>
    <n v="1421474400"/>
    <b v="0"/>
    <b v="0"/>
    <s v="technology/wearables"/>
    <n v="1.436625"/>
    <m/>
    <x v="2"/>
    <x v="8"/>
  </r>
  <r>
    <n v="57"/>
    <s v="Bridges, Freeman and Kim"/>
    <s v="Cross-group multi-state task-force"/>
    <n v="2900"/>
    <n v="6243"/>
    <x v="1"/>
    <n v="201"/>
    <x v="1"/>
    <s v="USD"/>
    <n v="1504242000"/>
    <n v="1505278800"/>
    <b v="0"/>
    <b v="0"/>
    <s v="games/video games"/>
    <n v="2.1527586206896552"/>
    <m/>
    <x v="6"/>
    <x v="11"/>
  </r>
  <r>
    <n v="58"/>
    <s v="Anderson-Perez"/>
    <s v="Expanded 3rdgeneration strategy"/>
    <n v="2700"/>
    <n v="6132"/>
    <x v="1"/>
    <n v="211"/>
    <x v="1"/>
    <s v="USD"/>
    <n v="1442811600"/>
    <n v="1443934800"/>
    <b v="0"/>
    <b v="0"/>
    <s v="theater/plays"/>
    <n v="2.2711111111111113"/>
    <m/>
    <x v="3"/>
    <x v="3"/>
  </r>
  <r>
    <n v="59"/>
    <s v="Wright, Fox and Marks"/>
    <s v="Assimilated real-time support"/>
    <n v="1400"/>
    <n v="3851"/>
    <x v="1"/>
    <n v="128"/>
    <x v="1"/>
    <s v="USD"/>
    <n v="1497243600"/>
    <n v="1498539600"/>
    <b v="0"/>
    <b v="1"/>
    <s v="theater/plays"/>
    <n v="2.7507142857142859"/>
    <m/>
    <x v="3"/>
    <x v="3"/>
  </r>
  <r>
    <n v="60"/>
    <s v="Crawford-Peters"/>
    <s v="User-centric regional database"/>
    <n v="94200"/>
    <n v="135997"/>
    <x v="1"/>
    <n v="1600"/>
    <x v="0"/>
    <s v="CAD"/>
    <n v="1342501200"/>
    <n v="1342760400"/>
    <b v="0"/>
    <b v="0"/>
    <s v="theater/plays"/>
    <n v="1.4437048832271762"/>
    <m/>
    <x v="3"/>
    <x v="3"/>
  </r>
  <r>
    <n v="61"/>
    <s v="Romero-Hoffman"/>
    <s v="Open-source zero administration complexity"/>
    <n v="199200"/>
    <n v="184750"/>
    <x v="0"/>
    <n v="2253"/>
    <x v="0"/>
    <s v="CAD"/>
    <n v="1298268000"/>
    <n v="1301720400"/>
    <b v="0"/>
    <b v="0"/>
    <s v="theater/plays"/>
    <n v="0.92745983935742971"/>
    <m/>
    <x v="3"/>
    <x v="3"/>
  </r>
  <r>
    <n v="62"/>
    <s v="Sparks-West"/>
    <s v="Organized incremental standardization"/>
    <n v="2000"/>
    <n v="14452"/>
    <x v="1"/>
    <n v="249"/>
    <x v="1"/>
    <s v="USD"/>
    <n v="1433480400"/>
    <n v="1433566800"/>
    <b v="0"/>
    <b v="0"/>
    <s v="technology/web"/>
    <n v="7.226"/>
    <m/>
    <x v="2"/>
    <x v="2"/>
  </r>
  <r>
    <n v="63"/>
    <s v="Baker, Morgan and Brown"/>
    <s v="Assimilated didactic open system"/>
    <n v="4700"/>
    <n v="557"/>
    <x v="0"/>
    <n v="5"/>
    <x v="1"/>
    <s v="USD"/>
    <n v="1493355600"/>
    <n v="1493874000"/>
    <b v="0"/>
    <b v="0"/>
    <s v="theater/plays"/>
    <n v="0.11851063829787234"/>
    <m/>
    <x v="3"/>
    <x v="3"/>
  </r>
  <r>
    <n v="64"/>
    <s v="Mosley-Gilbert"/>
    <s v="Vision-oriented logistical intranet"/>
    <n v="2800"/>
    <n v="2734"/>
    <x v="0"/>
    <n v="38"/>
    <x v="1"/>
    <s v="USD"/>
    <n v="1530507600"/>
    <n v="1531803600"/>
    <b v="0"/>
    <b v="1"/>
    <s v="technology/web"/>
    <n v="0.97642857142857142"/>
    <m/>
    <x v="2"/>
    <x v="2"/>
  </r>
  <r>
    <n v="65"/>
    <s v="Berry-Boyer"/>
    <s v="Mandatory incremental projection"/>
    <n v="6100"/>
    <n v="14405"/>
    <x v="1"/>
    <n v="236"/>
    <x v="1"/>
    <s v="USD"/>
    <n v="1296108000"/>
    <n v="1296712800"/>
    <b v="0"/>
    <b v="0"/>
    <s v="theater/plays"/>
    <n v="2.3614754098360655"/>
    <m/>
    <x v="3"/>
    <x v="3"/>
  </r>
  <r>
    <n v="66"/>
    <s v="Sanders-Allen"/>
    <s v="Grass-roots needs-based encryption"/>
    <n v="2900"/>
    <n v="1307"/>
    <x v="0"/>
    <n v="12"/>
    <x v="1"/>
    <s v="USD"/>
    <n v="1428469200"/>
    <n v="1428901200"/>
    <b v="0"/>
    <b v="1"/>
    <s v="theater/plays"/>
    <n v="0.45068965517241377"/>
    <m/>
    <x v="3"/>
    <x v="3"/>
  </r>
  <r>
    <n v="67"/>
    <s v="Lopez Inc"/>
    <s v="Team-oriented 6thgeneration middleware"/>
    <n v="72600"/>
    <n v="117892"/>
    <x v="1"/>
    <n v="4065"/>
    <x v="4"/>
    <s v="GBP"/>
    <n v="1264399200"/>
    <n v="1264831200"/>
    <b v="0"/>
    <b v="1"/>
    <s v="technology/wearables"/>
    <n v="1.6238567493112948"/>
    <m/>
    <x v="2"/>
    <x v="8"/>
  </r>
  <r>
    <n v="68"/>
    <s v="Moreno-Turner"/>
    <s v="Inverse multi-tasking installation"/>
    <n v="5700"/>
    <n v="14508"/>
    <x v="1"/>
    <n v="246"/>
    <x v="6"/>
    <s v="EUR"/>
    <n v="1501131600"/>
    <n v="1505192400"/>
    <b v="0"/>
    <b v="1"/>
    <s v="theater/plays"/>
    <n v="2.5452631578947367"/>
    <m/>
    <x v="3"/>
    <x v="3"/>
  </r>
  <r>
    <n v="69"/>
    <s v="Jones-Watson"/>
    <s v="Switchable disintermediate moderator"/>
    <n v="7900"/>
    <n v="1901"/>
    <x v="3"/>
    <n v="17"/>
    <x v="1"/>
    <s v="USD"/>
    <n v="1292738400"/>
    <n v="1295676000"/>
    <b v="0"/>
    <b v="0"/>
    <s v="theater/plays"/>
    <n v="0.24063291139240506"/>
    <m/>
    <x v="3"/>
    <x v="3"/>
  </r>
  <r>
    <n v="70"/>
    <s v="Barker Inc"/>
    <s v="Re-engineered 24/7 task-force"/>
    <n v="128000"/>
    <n v="158389"/>
    <x v="1"/>
    <n v="2475"/>
    <x v="6"/>
    <s v="EUR"/>
    <n v="1288674000"/>
    <n v="1292911200"/>
    <b v="0"/>
    <b v="1"/>
    <s v="theater/plays"/>
    <n v="1.2374140625000001"/>
    <m/>
    <x v="3"/>
    <x v="3"/>
  </r>
  <r>
    <n v="71"/>
    <s v="Tate, Bass and House"/>
    <s v="Organic object-oriented budgetary management"/>
    <n v="6000"/>
    <n v="6484"/>
    <x v="1"/>
    <n v="76"/>
    <x v="1"/>
    <s v="USD"/>
    <n v="1575093600"/>
    <n v="1575439200"/>
    <b v="0"/>
    <b v="0"/>
    <s v="theater/plays"/>
    <n v="1.0806666666666667"/>
    <m/>
    <x v="3"/>
    <x v="3"/>
  </r>
  <r>
    <n v="72"/>
    <s v="Hampton, Lewis and Ray"/>
    <s v="Seamless coherent parallelism"/>
    <n v="600"/>
    <n v="4022"/>
    <x v="1"/>
    <n v="54"/>
    <x v="1"/>
    <s v="USD"/>
    <n v="1435726800"/>
    <n v="1438837200"/>
    <b v="0"/>
    <b v="0"/>
    <s v="film &amp; video/animation"/>
    <n v="6.7033333333333331"/>
    <m/>
    <x v="4"/>
    <x v="10"/>
  </r>
  <r>
    <n v="73"/>
    <s v="Collins-Goodman"/>
    <s v="Cross-platform even-keeled initiative"/>
    <n v="1400"/>
    <n v="9253"/>
    <x v="1"/>
    <n v="88"/>
    <x v="1"/>
    <s v="USD"/>
    <n v="1480226400"/>
    <n v="1480485600"/>
    <b v="0"/>
    <b v="0"/>
    <s v="music/jazz"/>
    <n v="6.609285714285714"/>
    <m/>
    <x v="1"/>
    <x v="17"/>
  </r>
  <r>
    <n v="74"/>
    <s v="Davis-Michael"/>
    <s v="Progressive tertiary framework"/>
    <n v="3900"/>
    <n v="4776"/>
    <x v="1"/>
    <n v="85"/>
    <x v="4"/>
    <s v="GBP"/>
    <n v="1459054800"/>
    <n v="1459141200"/>
    <b v="0"/>
    <b v="0"/>
    <s v="music/metal"/>
    <n v="1.2246153846153847"/>
    <m/>
    <x v="1"/>
    <x v="16"/>
  </r>
  <r>
    <n v="75"/>
    <s v="White, Torres and Bishop"/>
    <s v="Multi-layered dynamic protocol"/>
    <n v="9700"/>
    <n v="14606"/>
    <x v="1"/>
    <n v="170"/>
    <x v="1"/>
    <s v="USD"/>
    <n v="1531630800"/>
    <n v="1532322000"/>
    <b v="0"/>
    <b v="0"/>
    <s v="photography/photography books"/>
    <n v="1.5057731958762886"/>
    <m/>
    <x v="7"/>
    <x v="14"/>
  </r>
  <r>
    <n v="76"/>
    <s v="Martin, Conway and Larsen"/>
    <s v="Horizontal next generation function"/>
    <n v="122900"/>
    <n v="95993"/>
    <x v="0"/>
    <n v="1684"/>
    <x v="1"/>
    <s v="USD"/>
    <n v="1421992800"/>
    <n v="1426222800"/>
    <b v="1"/>
    <b v="1"/>
    <s v="theater/plays"/>
    <n v="0.78106590724165992"/>
    <m/>
    <x v="3"/>
    <x v="3"/>
  </r>
  <r>
    <n v="77"/>
    <s v="Acevedo-Huffman"/>
    <s v="Pre-emptive impactful model"/>
    <n v="9500"/>
    <n v="4460"/>
    <x v="0"/>
    <n v="56"/>
    <x v="1"/>
    <s v="USD"/>
    <n v="1285563600"/>
    <n v="1286773200"/>
    <b v="0"/>
    <b v="1"/>
    <s v="film &amp; video/animation"/>
    <n v="0.46947368421052632"/>
    <m/>
    <x v="4"/>
    <x v="10"/>
  </r>
  <r>
    <n v="78"/>
    <s v="Montgomery, Larson and Spencer"/>
    <s v="User-centric bifurcated knowledge user"/>
    <n v="4500"/>
    <n v="13536"/>
    <x v="1"/>
    <n v="330"/>
    <x v="1"/>
    <s v="USD"/>
    <n v="1523854800"/>
    <n v="1523941200"/>
    <b v="0"/>
    <b v="0"/>
    <s v="publishing/translations"/>
    <n v="3.008"/>
    <m/>
    <x v="5"/>
    <x v="18"/>
  </r>
  <r>
    <n v="79"/>
    <s v="Soto LLC"/>
    <s v="Triple-buffered reciprocal project"/>
    <n v="57800"/>
    <n v="40228"/>
    <x v="0"/>
    <n v="838"/>
    <x v="1"/>
    <s v="USD"/>
    <n v="1529125200"/>
    <n v="1529557200"/>
    <b v="0"/>
    <b v="0"/>
    <s v="theater/plays"/>
    <n v="0.6959861591695502"/>
    <m/>
    <x v="3"/>
    <x v="3"/>
  </r>
  <r>
    <n v="80"/>
    <s v="Sutton, Barrett and Tucker"/>
    <s v="Cross-platform needs-based approach"/>
    <n v="1100"/>
    <n v="7012"/>
    <x v="1"/>
    <n v="127"/>
    <x v="1"/>
    <s v="USD"/>
    <n v="1503982800"/>
    <n v="1506574800"/>
    <b v="0"/>
    <b v="0"/>
    <s v="games/video games"/>
    <n v="6.374545454545455"/>
    <m/>
    <x v="6"/>
    <x v="11"/>
  </r>
  <r>
    <n v="81"/>
    <s v="Gomez, Bailey and Flores"/>
    <s v="User-friendly static contingency"/>
    <n v="16800"/>
    <n v="37857"/>
    <x v="1"/>
    <n v="411"/>
    <x v="1"/>
    <s v="USD"/>
    <n v="1511416800"/>
    <n v="1513576800"/>
    <b v="0"/>
    <b v="0"/>
    <s v="music/rock"/>
    <n v="2.253392857142857"/>
    <m/>
    <x v="1"/>
    <x v="1"/>
  </r>
  <r>
    <n v="82"/>
    <s v="Porter-George"/>
    <s v="Reactive content-based framework"/>
    <n v="1000"/>
    <n v="14973"/>
    <x v="1"/>
    <n v="180"/>
    <x v="4"/>
    <s v="GBP"/>
    <n v="1547704800"/>
    <n v="1548309600"/>
    <b v="0"/>
    <b v="1"/>
    <s v="games/video games"/>
    <n v="14.973000000000001"/>
    <m/>
    <x v="6"/>
    <x v="11"/>
  </r>
  <r>
    <n v="83"/>
    <s v="Fitzgerald PLC"/>
    <s v="Realigned user-facing concept"/>
    <n v="106400"/>
    <n v="39996"/>
    <x v="0"/>
    <n v="1000"/>
    <x v="1"/>
    <s v="USD"/>
    <n v="1469682000"/>
    <n v="1471582800"/>
    <b v="0"/>
    <b v="0"/>
    <s v="music/electric music"/>
    <n v="0.37590225563909774"/>
    <m/>
    <x v="1"/>
    <x v="5"/>
  </r>
  <r>
    <n v="84"/>
    <s v="Cisneros-Burton"/>
    <s v="Public-key zero tolerance orchestration"/>
    <n v="31400"/>
    <n v="41564"/>
    <x v="1"/>
    <n v="374"/>
    <x v="1"/>
    <s v="USD"/>
    <n v="1343451600"/>
    <n v="1344315600"/>
    <b v="0"/>
    <b v="0"/>
    <s v="technology/wearables"/>
    <n v="1.3236942675159236"/>
    <m/>
    <x v="2"/>
    <x v="8"/>
  </r>
  <r>
    <n v="85"/>
    <s v="Hill, Lawson and Wilkinson"/>
    <s v="Multi-tiered eco-centric architecture"/>
    <n v="4900"/>
    <n v="6430"/>
    <x v="1"/>
    <n v="71"/>
    <x v="2"/>
    <s v="AUD"/>
    <n v="1315717200"/>
    <n v="1316408400"/>
    <b v="0"/>
    <b v="0"/>
    <s v="music/indie rock"/>
    <n v="1.3122448979591836"/>
    <m/>
    <x v="1"/>
    <x v="7"/>
  </r>
  <r>
    <n v="86"/>
    <s v="Davis-Smith"/>
    <s v="Organic motivating firmware"/>
    <n v="7400"/>
    <n v="12405"/>
    <x v="1"/>
    <n v="203"/>
    <x v="1"/>
    <s v="USD"/>
    <n v="1430715600"/>
    <n v="1431838800"/>
    <b v="1"/>
    <b v="0"/>
    <s v="theater/plays"/>
    <n v="1.6763513513513513"/>
    <m/>
    <x v="3"/>
    <x v="3"/>
  </r>
  <r>
    <n v="87"/>
    <s v="Farrell and Sons"/>
    <s v="Synergized 4thgeneration conglomeration"/>
    <n v="198500"/>
    <n v="123040"/>
    <x v="0"/>
    <n v="1482"/>
    <x v="2"/>
    <s v="AUD"/>
    <n v="1299564000"/>
    <n v="1300510800"/>
    <b v="0"/>
    <b v="1"/>
    <s v="music/rock"/>
    <n v="0.6198488664987406"/>
    <m/>
    <x v="1"/>
    <x v="1"/>
  </r>
  <r>
    <n v="88"/>
    <s v="Clark Group"/>
    <s v="Grass-roots fault-tolerant policy"/>
    <n v="4800"/>
    <n v="12516"/>
    <x v="1"/>
    <n v="113"/>
    <x v="1"/>
    <s v="USD"/>
    <n v="1429160400"/>
    <n v="1431061200"/>
    <b v="0"/>
    <b v="0"/>
    <s v="publishing/translations"/>
    <n v="2.6074999999999999"/>
    <m/>
    <x v="5"/>
    <x v="18"/>
  </r>
  <r>
    <n v="89"/>
    <s v="White, Singleton and Zimmerman"/>
    <s v="Monitored scalable knowledgebase"/>
    <n v="3400"/>
    <n v="8588"/>
    <x v="1"/>
    <n v="96"/>
    <x v="1"/>
    <s v="USD"/>
    <n v="1271307600"/>
    <n v="1271480400"/>
    <b v="0"/>
    <b v="0"/>
    <s v="theater/plays"/>
    <n v="2.5258823529411765"/>
    <m/>
    <x v="3"/>
    <x v="3"/>
  </r>
  <r>
    <n v="90"/>
    <s v="Kramer Group"/>
    <s v="Synergistic explicit parallelism"/>
    <n v="7800"/>
    <n v="6132"/>
    <x v="0"/>
    <n v="106"/>
    <x v="1"/>
    <s v="USD"/>
    <n v="1456380000"/>
    <n v="1456380000"/>
    <b v="0"/>
    <b v="1"/>
    <s v="theater/plays"/>
    <n v="0.7861538461538462"/>
    <m/>
    <x v="3"/>
    <x v="3"/>
  </r>
  <r>
    <n v="91"/>
    <s v="Frazier, Patrick and Smith"/>
    <s v="Enhanced systemic analyzer"/>
    <n v="154300"/>
    <n v="74688"/>
    <x v="0"/>
    <n v="679"/>
    <x v="6"/>
    <s v="EUR"/>
    <n v="1470459600"/>
    <n v="1472878800"/>
    <b v="0"/>
    <b v="0"/>
    <s v="publishing/translations"/>
    <n v="0.48404406999351912"/>
    <m/>
    <x v="5"/>
    <x v="18"/>
  </r>
  <r>
    <n v="92"/>
    <s v="Santos, Bell and Lloyd"/>
    <s v="Object-based analyzing knowledge user"/>
    <n v="20000"/>
    <n v="51775"/>
    <x v="1"/>
    <n v="498"/>
    <x v="5"/>
    <s v="CHF"/>
    <n v="1277269200"/>
    <n v="1277355600"/>
    <b v="0"/>
    <b v="1"/>
    <s v="games/video games"/>
    <n v="2.5887500000000001"/>
    <m/>
    <x v="6"/>
    <x v="11"/>
  </r>
  <r>
    <n v="93"/>
    <s v="Hall and Sons"/>
    <s v="Pre-emptive radical architecture"/>
    <n v="108800"/>
    <n v="65877"/>
    <x v="3"/>
    <n v="610"/>
    <x v="1"/>
    <s v="USD"/>
    <n v="1350709200"/>
    <n v="1351054800"/>
    <b v="0"/>
    <b v="1"/>
    <s v="theater/plays"/>
    <n v="0.60548713235294116"/>
    <m/>
    <x v="3"/>
    <x v="3"/>
  </r>
  <r>
    <n v="94"/>
    <s v="Hanson Inc"/>
    <s v="Grass-roots web-enabled contingency"/>
    <n v="2900"/>
    <n v="8807"/>
    <x v="1"/>
    <n v="180"/>
    <x v="4"/>
    <s v="GBP"/>
    <n v="1554613200"/>
    <n v="1555563600"/>
    <b v="0"/>
    <b v="0"/>
    <s v="technology/web"/>
    <n v="3.036896551724138"/>
    <m/>
    <x v="2"/>
    <x v="2"/>
  </r>
  <r>
    <n v="95"/>
    <s v="Sanchez LLC"/>
    <s v="Stand-alone system-worthy standardization"/>
    <n v="900"/>
    <n v="1017"/>
    <x v="1"/>
    <n v="27"/>
    <x v="1"/>
    <s v="USD"/>
    <n v="1571029200"/>
    <n v="1571634000"/>
    <b v="0"/>
    <b v="0"/>
    <s v="film &amp; video/documentary"/>
    <n v="1.1299999999999999"/>
    <m/>
    <x v="4"/>
    <x v="4"/>
  </r>
  <r>
    <n v="96"/>
    <s v="Howard Ltd"/>
    <s v="Down-sized systematic policy"/>
    <n v="69700"/>
    <n v="151513"/>
    <x v="1"/>
    <n v="2331"/>
    <x v="1"/>
    <s v="USD"/>
    <n v="1299736800"/>
    <n v="1300856400"/>
    <b v="0"/>
    <b v="0"/>
    <s v="theater/plays"/>
    <n v="2.1737876614060259"/>
    <m/>
    <x v="3"/>
    <x v="3"/>
  </r>
  <r>
    <n v="97"/>
    <s v="Stewart LLC"/>
    <s v="Cloned bi-directional architecture"/>
    <n v="1300"/>
    <n v="12047"/>
    <x v="1"/>
    <n v="113"/>
    <x v="1"/>
    <s v="USD"/>
    <n v="1435208400"/>
    <n v="1439874000"/>
    <b v="0"/>
    <b v="0"/>
    <s v="food/food trucks"/>
    <n v="9.2669230769230762"/>
    <m/>
    <x v="0"/>
    <x v="0"/>
  </r>
  <r>
    <n v="98"/>
    <s v="Arias, Allen and Miller"/>
    <s v="Seamless transitional portal"/>
    <n v="97800"/>
    <n v="32951"/>
    <x v="0"/>
    <n v="1220"/>
    <x v="2"/>
    <s v="AUD"/>
    <n v="1437973200"/>
    <n v="1438318800"/>
    <b v="0"/>
    <b v="0"/>
    <s v="games/video games"/>
    <n v="0.33692229038854804"/>
    <m/>
    <x v="6"/>
    <x v="11"/>
  </r>
  <r>
    <n v="99"/>
    <s v="Baker-Morris"/>
    <s v="Fully-configurable motivating approach"/>
    <n v="7600"/>
    <n v="14951"/>
    <x v="1"/>
    <n v="164"/>
    <x v="1"/>
    <s v="USD"/>
    <n v="1416895200"/>
    <n v="1419400800"/>
    <b v="0"/>
    <b v="0"/>
    <s v="theater/plays"/>
    <n v="1.9672368421052631"/>
    <m/>
    <x v="3"/>
    <x v="3"/>
  </r>
  <r>
    <n v="100"/>
    <s v="Tucker, Fox and Green"/>
    <s v="Upgradable fault-tolerant approach"/>
    <n v="100"/>
    <n v="1"/>
    <x v="0"/>
    <n v="1"/>
    <x v="1"/>
    <s v="USD"/>
    <n v="1319000400"/>
    <n v="1320555600"/>
    <b v="0"/>
    <b v="0"/>
    <s v="theater/plays"/>
    <n v="0.01"/>
    <m/>
    <x v="3"/>
    <x v="3"/>
  </r>
  <r>
    <n v="101"/>
    <s v="Douglas LLC"/>
    <s v="Reduced heuristic moratorium"/>
    <n v="900"/>
    <n v="9193"/>
    <x v="1"/>
    <n v="164"/>
    <x v="1"/>
    <s v="USD"/>
    <n v="1424498400"/>
    <n v="1425103200"/>
    <b v="0"/>
    <b v="1"/>
    <s v="music/electric music"/>
    <n v="10.214444444444444"/>
    <m/>
    <x v="1"/>
    <x v="5"/>
  </r>
  <r>
    <n v="102"/>
    <s v="Garcia Inc"/>
    <s v="Front-line web-enabled model"/>
    <n v="3700"/>
    <n v="10422"/>
    <x v="1"/>
    <n v="336"/>
    <x v="1"/>
    <s v="USD"/>
    <n v="1526274000"/>
    <n v="1526878800"/>
    <b v="0"/>
    <b v="1"/>
    <s v="technology/wearables"/>
    <n v="2.8167567567567566"/>
    <m/>
    <x v="2"/>
    <x v="8"/>
  </r>
  <r>
    <n v="103"/>
    <s v="Frye, Hunt and Powell"/>
    <s v="Polarized incremental emulation"/>
    <n v="10000"/>
    <n v="2461"/>
    <x v="0"/>
    <n v="37"/>
    <x v="6"/>
    <s v="EUR"/>
    <n v="1287896400"/>
    <n v="1288674000"/>
    <b v="0"/>
    <b v="0"/>
    <s v="music/electric music"/>
    <n v="0.24610000000000001"/>
    <m/>
    <x v="1"/>
    <x v="5"/>
  </r>
  <r>
    <n v="104"/>
    <s v="Smith, Wells and Nguyen"/>
    <s v="Self-enabling grid-enabled initiative"/>
    <n v="119200"/>
    <n v="170623"/>
    <x v="1"/>
    <n v="1917"/>
    <x v="1"/>
    <s v="USD"/>
    <n v="1495515600"/>
    <n v="1495602000"/>
    <b v="0"/>
    <b v="0"/>
    <s v="music/indie rock"/>
    <n v="1.4314010067114094"/>
    <m/>
    <x v="1"/>
    <x v="7"/>
  </r>
  <r>
    <n v="105"/>
    <s v="Charles-Johnson"/>
    <s v="Total fresh-thinking system engine"/>
    <n v="6800"/>
    <n v="9829"/>
    <x v="1"/>
    <n v="95"/>
    <x v="1"/>
    <s v="USD"/>
    <n v="1364878800"/>
    <n v="1366434000"/>
    <b v="0"/>
    <b v="0"/>
    <s v="technology/web"/>
    <n v="1.4454411764705883"/>
    <m/>
    <x v="2"/>
    <x v="2"/>
  </r>
  <r>
    <n v="106"/>
    <s v="Brandt, Carter and Wood"/>
    <s v="Ameliorated clear-thinking circuit"/>
    <n v="3900"/>
    <n v="14006"/>
    <x v="1"/>
    <n v="147"/>
    <x v="1"/>
    <s v="USD"/>
    <n v="1567918800"/>
    <n v="1568350800"/>
    <b v="0"/>
    <b v="0"/>
    <s v="theater/plays"/>
    <n v="3.5912820512820511"/>
    <m/>
    <x v="3"/>
    <x v="3"/>
  </r>
  <r>
    <n v="107"/>
    <s v="Tucker, Schmidt and Reid"/>
    <s v="Multi-layered encompassing installation"/>
    <n v="3500"/>
    <n v="6527"/>
    <x v="1"/>
    <n v="86"/>
    <x v="1"/>
    <s v="USD"/>
    <n v="1524459600"/>
    <n v="1525928400"/>
    <b v="0"/>
    <b v="1"/>
    <s v="theater/plays"/>
    <n v="1.8648571428571428"/>
    <m/>
    <x v="3"/>
    <x v="3"/>
  </r>
  <r>
    <n v="108"/>
    <s v="Decker Inc"/>
    <s v="Universal encompassing implementation"/>
    <n v="1500"/>
    <n v="8929"/>
    <x v="1"/>
    <n v="83"/>
    <x v="1"/>
    <s v="USD"/>
    <n v="1333688400"/>
    <n v="1336885200"/>
    <b v="0"/>
    <b v="0"/>
    <s v="film &amp; video/documentary"/>
    <n v="5.9526666666666666"/>
    <m/>
    <x v="4"/>
    <x v="4"/>
  </r>
  <r>
    <n v="109"/>
    <s v="Romero and Sons"/>
    <s v="Object-based client-server application"/>
    <n v="5200"/>
    <n v="3079"/>
    <x v="0"/>
    <n v="60"/>
    <x v="1"/>
    <s v="USD"/>
    <n v="1389506400"/>
    <n v="1389679200"/>
    <b v="0"/>
    <b v="0"/>
    <s v="film &amp; video/television"/>
    <n v="0.5921153846153846"/>
    <m/>
    <x v="4"/>
    <x v="19"/>
  </r>
  <r>
    <n v="110"/>
    <s v="Castillo-Carey"/>
    <s v="Cross-platform solution-oriented process improvement"/>
    <n v="142400"/>
    <n v="21307"/>
    <x v="0"/>
    <n v="296"/>
    <x v="1"/>
    <s v="USD"/>
    <n v="1536642000"/>
    <n v="1538283600"/>
    <b v="0"/>
    <b v="0"/>
    <s v="food/food trucks"/>
    <n v="0.14962780898876404"/>
    <m/>
    <x v="0"/>
    <x v="0"/>
  </r>
  <r>
    <n v="111"/>
    <s v="Hart-Briggs"/>
    <s v="Re-engineered user-facing approach"/>
    <n v="61400"/>
    <n v="73653"/>
    <x v="1"/>
    <n v="676"/>
    <x v="1"/>
    <s v="USD"/>
    <n v="1348290000"/>
    <n v="1348808400"/>
    <b v="0"/>
    <b v="0"/>
    <s v="publishing/radio &amp; podcasts"/>
    <n v="1.1995602605863191"/>
    <m/>
    <x v="5"/>
    <x v="15"/>
  </r>
  <r>
    <n v="112"/>
    <s v="Jones-Meyer"/>
    <s v="Re-engineered client-driven hub"/>
    <n v="4700"/>
    <n v="12635"/>
    <x v="1"/>
    <n v="361"/>
    <x v="2"/>
    <s v="AUD"/>
    <n v="1408856400"/>
    <n v="1410152400"/>
    <b v="0"/>
    <b v="0"/>
    <s v="technology/web"/>
    <n v="2.6882978723404256"/>
    <m/>
    <x v="2"/>
    <x v="2"/>
  </r>
  <r>
    <n v="113"/>
    <s v="Wright, Hartman and Yu"/>
    <s v="User-friendly tertiary array"/>
    <n v="3300"/>
    <n v="12437"/>
    <x v="1"/>
    <n v="131"/>
    <x v="1"/>
    <s v="USD"/>
    <n v="1505192400"/>
    <n v="1505797200"/>
    <b v="0"/>
    <b v="0"/>
    <s v="food/food trucks"/>
    <n v="3.7687878787878786"/>
    <m/>
    <x v="0"/>
    <x v="0"/>
  </r>
  <r>
    <n v="114"/>
    <s v="Harper-Davis"/>
    <s v="Robust heuristic encoding"/>
    <n v="1900"/>
    <n v="13816"/>
    <x v="1"/>
    <n v="126"/>
    <x v="1"/>
    <s v="USD"/>
    <n v="1554786000"/>
    <n v="1554872400"/>
    <b v="0"/>
    <b v="1"/>
    <s v="technology/wearables"/>
    <n v="7.2715789473684209"/>
    <m/>
    <x v="2"/>
    <x v="8"/>
  </r>
  <r>
    <n v="115"/>
    <s v="Barrett PLC"/>
    <s v="Team-oriented clear-thinking capacity"/>
    <n v="166700"/>
    <n v="145382"/>
    <x v="0"/>
    <n v="3304"/>
    <x v="6"/>
    <s v="EUR"/>
    <n v="1510898400"/>
    <n v="1513922400"/>
    <b v="0"/>
    <b v="0"/>
    <s v="publishing/fiction"/>
    <n v="0.87211757648470301"/>
    <m/>
    <x v="5"/>
    <x v="13"/>
  </r>
  <r>
    <n v="116"/>
    <s v="David-Clark"/>
    <s v="De-engineered motivating standardization"/>
    <n v="7200"/>
    <n v="6336"/>
    <x v="0"/>
    <n v="73"/>
    <x v="1"/>
    <s v="USD"/>
    <n v="1442552400"/>
    <n v="1442638800"/>
    <b v="0"/>
    <b v="0"/>
    <s v="theater/plays"/>
    <n v="0.88"/>
    <m/>
    <x v="3"/>
    <x v="3"/>
  </r>
  <r>
    <n v="117"/>
    <s v="Chaney-Dennis"/>
    <s v="Business-focused 24hour groupware"/>
    <n v="4900"/>
    <n v="8523"/>
    <x v="1"/>
    <n v="275"/>
    <x v="1"/>
    <s v="USD"/>
    <n v="1316667600"/>
    <n v="1317186000"/>
    <b v="0"/>
    <b v="0"/>
    <s v="film &amp; video/television"/>
    <n v="1.7393877551020409"/>
    <m/>
    <x v="4"/>
    <x v="19"/>
  </r>
  <r>
    <n v="118"/>
    <s v="Robinson, Lopez and Christensen"/>
    <s v="Organic next generation protocol"/>
    <n v="5400"/>
    <n v="6351"/>
    <x v="1"/>
    <n v="67"/>
    <x v="1"/>
    <s v="USD"/>
    <n v="1390716000"/>
    <n v="1391234400"/>
    <b v="0"/>
    <b v="0"/>
    <s v="photography/photography books"/>
    <n v="1.1761111111111111"/>
    <m/>
    <x v="7"/>
    <x v="14"/>
  </r>
  <r>
    <n v="119"/>
    <s v="Clark and Sons"/>
    <s v="Reverse-engineered full-range Internet solution"/>
    <n v="5000"/>
    <n v="10748"/>
    <x v="1"/>
    <n v="154"/>
    <x v="1"/>
    <s v="USD"/>
    <n v="1402894800"/>
    <n v="1404363600"/>
    <b v="0"/>
    <b v="1"/>
    <s v="film &amp; video/documentary"/>
    <n v="2.1496"/>
    <m/>
    <x v="4"/>
    <x v="4"/>
  </r>
  <r>
    <n v="120"/>
    <s v="Vega Group"/>
    <s v="Synchronized regional synergy"/>
    <n v="75100"/>
    <n v="112272"/>
    <x v="1"/>
    <n v="1782"/>
    <x v="1"/>
    <s v="USD"/>
    <n v="1429246800"/>
    <n v="1429592400"/>
    <b v="0"/>
    <b v="1"/>
    <s v="games/mobile games"/>
    <n v="1.4949667110519307"/>
    <m/>
    <x v="6"/>
    <x v="20"/>
  </r>
  <r>
    <n v="121"/>
    <s v="Brown-Brown"/>
    <s v="Multi-lateral homogeneous success"/>
    <n v="45300"/>
    <n v="99361"/>
    <x v="1"/>
    <n v="903"/>
    <x v="1"/>
    <s v="USD"/>
    <n v="1412485200"/>
    <n v="1413608400"/>
    <b v="0"/>
    <b v="0"/>
    <s v="games/video games"/>
    <n v="2.1933995584988963"/>
    <m/>
    <x v="6"/>
    <x v="11"/>
  </r>
  <r>
    <n v="122"/>
    <s v="Taylor PLC"/>
    <s v="Seamless zero-defect solution"/>
    <n v="136800"/>
    <n v="88055"/>
    <x v="0"/>
    <n v="3387"/>
    <x v="1"/>
    <s v="USD"/>
    <n v="1417068000"/>
    <n v="1419400800"/>
    <b v="0"/>
    <b v="0"/>
    <s v="publishing/fiction"/>
    <n v="0.64367690058479532"/>
    <m/>
    <x v="5"/>
    <x v="13"/>
  </r>
  <r>
    <n v="123"/>
    <s v="Edwards-Lewis"/>
    <s v="Enhanced scalable concept"/>
    <n v="177700"/>
    <n v="33092"/>
    <x v="0"/>
    <n v="662"/>
    <x v="0"/>
    <s v="CAD"/>
    <n v="1448344800"/>
    <n v="1448604000"/>
    <b v="1"/>
    <b v="0"/>
    <s v="theater/plays"/>
    <n v="0.18622397298818233"/>
    <m/>
    <x v="3"/>
    <x v="3"/>
  </r>
  <r>
    <n v="124"/>
    <s v="Stanton, Neal and Rodriguez"/>
    <s v="Polarized uniform software"/>
    <n v="2600"/>
    <n v="9562"/>
    <x v="1"/>
    <n v="94"/>
    <x v="6"/>
    <s v="EUR"/>
    <n v="1557723600"/>
    <n v="1562302800"/>
    <b v="0"/>
    <b v="0"/>
    <s v="photography/photography books"/>
    <n v="3.6776923076923076"/>
    <m/>
    <x v="7"/>
    <x v="14"/>
  </r>
  <r>
    <n v="125"/>
    <s v="Pratt LLC"/>
    <s v="Stand-alone web-enabled moderator"/>
    <n v="5300"/>
    <n v="8475"/>
    <x v="1"/>
    <n v="180"/>
    <x v="1"/>
    <s v="USD"/>
    <n v="1537333200"/>
    <n v="1537678800"/>
    <b v="0"/>
    <b v="0"/>
    <s v="theater/plays"/>
    <n v="1.5990566037735849"/>
    <m/>
    <x v="3"/>
    <x v="3"/>
  </r>
  <r>
    <n v="126"/>
    <s v="Gross PLC"/>
    <s v="Proactive methodical benchmark"/>
    <n v="180200"/>
    <n v="69617"/>
    <x v="0"/>
    <n v="774"/>
    <x v="1"/>
    <s v="USD"/>
    <n v="1471150800"/>
    <n v="1473570000"/>
    <b v="0"/>
    <b v="1"/>
    <s v="theater/plays"/>
    <n v="0.38633185349611543"/>
    <m/>
    <x v="3"/>
    <x v="3"/>
  </r>
  <r>
    <n v="127"/>
    <s v="Martinez, Gomez and Dalton"/>
    <s v="Team-oriented 6thgeneration matrix"/>
    <n v="103200"/>
    <n v="53067"/>
    <x v="0"/>
    <n v="672"/>
    <x v="0"/>
    <s v="CAD"/>
    <n v="1273640400"/>
    <n v="1273899600"/>
    <b v="0"/>
    <b v="0"/>
    <s v="theater/plays"/>
    <n v="0.51421511627906979"/>
    <m/>
    <x v="3"/>
    <x v="3"/>
  </r>
  <r>
    <n v="128"/>
    <s v="Allen-Curtis"/>
    <s v="Phased human-resource core"/>
    <n v="70600"/>
    <n v="42596"/>
    <x v="3"/>
    <n v="532"/>
    <x v="1"/>
    <s v="USD"/>
    <n v="1282885200"/>
    <n v="1284008400"/>
    <b v="0"/>
    <b v="0"/>
    <s v="music/rock"/>
    <n v="0.60334277620396604"/>
    <m/>
    <x v="1"/>
    <x v="1"/>
  </r>
  <r>
    <n v="129"/>
    <s v="Morgan-Martinez"/>
    <s v="Mandatory tertiary implementation"/>
    <n v="148500"/>
    <n v="4756"/>
    <x v="3"/>
    <n v="55"/>
    <x v="2"/>
    <s v="AUD"/>
    <n v="1422943200"/>
    <n v="1425103200"/>
    <b v="0"/>
    <b v="0"/>
    <s v="food/food trucks"/>
    <n v="3.2026936026936029E-2"/>
    <m/>
    <x v="0"/>
    <x v="0"/>
  </r>
  <r>
    <n v="130"/>
    <s v="Luna, Anderson and Fox"/>
    <s v="Secured directional encryption"/>
    <n v="9600"/>
    <n v="14925"/>
    <x v="1"/>
    <n v="533"/>
    <x v="3"/>
    <s v="DKK"/>
    <n v="1319605200"/>
    <n v="1320991200"/>
    <b v="0"/>
    <b v="0"/>
    <s v="film &amp; video/drama"/>
    <n v="1.5546875"/>
    <m/>
    <x v="4"/>
    <x v="6"/>
  </r>
  <r>
    <n v="131"/>
    <s v="Fleming, Zhang and Henderson"/>
    <s v="Distributed 5thgeneration implementation"/>
    <n v="164700"/>
    <n v="166116"/>
    <x v="1"/>
    <n v="2443"/>
    <x v="4"/>
    <s v="GBP"/>
    <n v="1385704800"/>
    <n v="1386828000"/>
    <b v="0"/>
    <b v="0"/>
    <s v="technology/web"/>
    <n v="1.0085974499089254"/>
    <m/>
    <x v="2"/>
    <x v="2"/>
  </r>
  <r>
    <n v="132"/>
    <s v="Flowers and Sons"/>
    <s v="Virtual static core"/>
    <n v="3300"/>
    <n v="3834"/>
    <x v="1"/>
    <n v="89"/>
    <x v="1"/>
    <s v="USD"/>
    <n v="1515736800"/>
    <n v="1517119200"/>
    <b v="0"/>
    <b v="1"/>
    <s v="theater/plays"/>
    <n v="1.1618181818181819"/>
    <m/>
    <x v="3"/>
    <x v="3"/>
  </r>
  <r>
    <n v="133"/>
    <s v="Gates PLC"/>
    <s v="Secured content-based product"/>
    <n v="4500"/>
    <n v="13985"/>
    <x v="1"/>
    <n v="159"/>
    <x v="1"/>
    <s v="USD"/>
    <n v="1313125200"/>
    <n v="1315026000"/>
    <b v="0"/>
    <b v="0"/>
    <s v="music/world music"/>
    <n v="3.1077777777777778"/>
    <m/>
    <x v="1"/>
    <x v="21"/>
  </r>
  <r>
    <n v="134"/>
    <s v="Caldwell LLC"/>
    <s v="Secured executive concept"/>
    <n v="99500"/>
    <n v="89288"/>
    <x v="0"/>
    <n v="940"/>
    <x v="5"/>
    <s v="CHF"/>
    <n v="1308459600"/>
    <n v="1312693200"/>
    <b v="0"/>
    <b v="1"/>
    <s v="film &amp; video/documentary"/>
    <n v="0.89736683417085428"/>
    <m/>
    <x v="4"/>
    <x v="4"/>
  </r>
  <r>
    <n v="135"/>
    <s v="Le, Burton and Evans"/>
    <s v="Balanced zero-defect software"/>
    <n v="7700"/>
    <n v="5488"/>
    <x v="0"/>
    <n v="117"/>
    <x v="1"/>
    <s v="USD"/>
    <n v="1362636000"/>
    <n v="1363064400"/>
    <b v="0"/>
    <b v="1"/>
    <s v="theater/plays"/>
    <n v="0.71272727272727276"/>
    <m/>
    <x v="3"/>
    <x v="3"/>
  </r>
  <r>
    <n v="136"/>
    <s v="Briggs PLC"/>
    <s v="Distributed context-sensitive flexibility"/>
    <n v="82800"/>
    <n v="2721"/>
    <x v="3"/>
    <n v="58"/>
    <x v="1"/>
    <s v="USD"/>
    <n v="1402117200"/>
    <n v="1403154000"/>
    <b v="0"/>
    <b v="1"/>
    <s v="film &amp; video/drama"/>
    <n v="3.2862318840579711E-2"/>
    <m/>
    <x v="4"/>
    <x v="6"/>
  </r>
  <r>
    <n v="137"/>
    <s v="Hudson-Nguyen"/>
    <s v="Down-sized disintermediate support"/>
    <n v="1800"/>
    <n v="4712"/>
    <x v="1"/>
    <n v="50"/>
    <x v="1"/>
    <s v="USD"/>
    <n v="1286341200"/>
    <n v="1286859600"/>
    <b v="0"/>
    <b v="0"/>
    <s v="publishing/nonfiction"/>
    <n v="2.617777777777778"/>
    <m/>
    <x v="5"/>
    <x v="9"/>
  </r>
  <r>
    <n v="138"/>
    <s v="Hogan Ltd"/>
    <s v="Stand-alone mission-critical moratorium"/>
    <n v="9600"/>
    <n v="9216"/>
    <x v="0"/>
    <n v="115"/>
    <x v="1"/>
    <s v="USD"/>
    <n v="1348808400"/>
    <n v="1349326800"/>
    <b v="0"/>
    <b v="0"/>
    <s v="games/mobile games"/>
    <n v="0.96"/>
    <m/>
    <x v="6"/>
    <x v="20"/>
  </r>
  <r>
    <n v="139"/>
    <s v="Hamilton, Wright and Chavez"/>
    <s v="Down-sized empowering protocol"/>
    <n v="92100"/>
    <n v="19246"/>
    <x v="0"/>
    <n v="326"/>
    <x v="1"/>
    <s v="USD"/>
    <n v="1429592400"/>
    <n v="1430974800"/>
    <b v="0"/>
    <b v="1"/>
    <s v="technology/wearables"/>
    <n v="0.20896851248642778"/>
    <m/>
    <x v="2"/>
    <x v="8"/>
  </r>
  <r>
    <n v="140"/>
    <s v="Bautista-Cross"/>
    <s v="Fully-configurable coherent Internet solution"/>
    <n v="5500"/>
    <n v="12274"/>
    <x v="1"/>
    <n v="186"/>
    <x v="1"/>
    <s v="USD"/>
    <n v="1519538400"/>
    <n v="1519970400"/>
    <b v="0"/>
    <b v="0"/>
    <s v="film &amp; video/documentary"/>
    <n v="2.2316363636363636"/>
    <m/>
    <x v="4"/>
    <x v="4"/>
  </r>
  <r>
    <n v="141"/>
    <s v="Jackson LLC"/>
    <s v="Distributed motivating algorithm"/>
    <n v="64300"/>
    <n v="65323"/>
    <x v="1"/>
    <n v="1071"/>
    <x v="1"/>
    <s v="USD"/>
    <n v="1434085200"/>
    <n v="1434603600"/>
    <b v="0"/>
    <b v="0"/>
    <s v="technology/web"/>
    <n v="1.0159097978227061"/>
    <m/>
    <x v="2"/>
    <x v="2"/>
  </r>
  <r>
    <n v="142"/>
    <s v="Figueroa Ltd"/>
    <s v="Expanded solution-oriented benchmark"/>
    <n v="5000"/>
    <n v="11502"/>
    <x v="1"/>
    <n v="117"/>
    <x v="1"/>
    <s v="USD"/>
    <n v="1333688400"/>
    <n v="1337230800"/>
    <b v="0"/>
    <b v="0"/>
    <s v="technology/web"/>
    <n v="2.3003999999999998"/>
    <m/>
    <x v="2"/>
    <x v="2"/>
  </r>
  <r>
    <n v="143"/>
    <s v="Avila-Jones"/>
    <s v="Implemented discrete secured line"/>
    <n v="5400"/>
    <n v="7322"/>
    <x v="1"/>
    <n v="70"/>
    <x v="1"/>
    <s v="USD"/>
    <n v="1277701200"/>
    <n v="1279429200"/>
    <b v="0"/>
    <b v="0"/>
    <s v="music/indie rock"/>
    <n v="1.355925925925926"/>
    <m/>
    <x v="1"/>
    <x v="7"/>
  </r>
  <r>
    <n v="144"/>
    <s v="Martin, Lopez and Hunter"/>
    <s v="Multi-lateral actuating installation"/>
    <n v="9000"/>
    <n v="11619"/>
    <x v="1"/>
    <n v="135"/>
    <x v="1"/>
    <s v="USD"/>
    <n v="1560747600"/>
    <n v="1561438800"/>
    <b v="0"/>
    <b v="0"/>
    <s v="theater/plays"/>
    <n v="1.2909999999999999"/>
    <m/>
    <x v="3"/>
    <x v="3"/>
  </r>
  <r>
    <n v="145"/>
    <s v="Fields-Moore"/>
    <s v="Secured reciprocal array"/>
    <n v="25000"/>
    <n v="59128"/>
    <x v="1"/>
    <n v="768"/>
    <x v="5"/>
    <s v="CHF"/>
    <n v="1410066000"/>
    <n v="1410498000"/>
    <b v="0"/>
    <b v="0"/>
    <s v="technology/wearables"/>
    <n v="2.3651200000000001"/>
    <m/>
    <x v="2"/>
    <x v="8"/>
  </r>
  <r>
    <n v="146"/>
    <s v="Harris-Golden"/>
    <s v="Optional bandwidth-monitored middleware"/>
    <n v="8800"/>
    <n v="1518"/>
    <x v="3"/>
    <n v="51"/>
    <x v="1"/>
    <s v="USD"/>
    <n v="1320732000"/>
    <n v="1322460000"/>
    <b v="0"/>
    <b v="0"/>
    <s v="theater/plays"/>
    <n v="0.17249999999999999"/>
    <m/>
    <x v="3"/>
    <x v="3"/>
  </r>
  <r>
    <n v="147"/>
    <s v="Moss, Norman and Dunlap"/>
    <s v="Upgradable upward-trending workforce"/>
    <n v="8300"/>
    <n v="9337"/>
    <x v="1"/>
    <n v="199"/>
    <x v="1"/>
    <s v="USD"/>
    <n v="1465794000"/>
    <n v="1466312400"/>
    <b v="0"/>
    <b v="1"/>
    <s v="theater/plays"/>
    <n v="1.1249397590361445"/>
    <m/>
    <x v="3"/>
    <x v="3"/>
  </r>
  <r>
    <n v="148"/>
    <s v="White, Larson and Wright"/>
    <s v="Upgradable hybrid capability"/>
    <n v="9300"/>
    <n v="11255"/>
    <x v="1"/>
    <n v="107"/>
    <x v="1"/>
    <s v="USD"/>
    <n v="1500958800"/>
    <n v="1501736400"/>
    <b v="0"/>
    <b v="0"/>
    <s v="technology/wearables"/>
    <n v="1.2102150537634409"/>
    <m/>
    <x v="2"/>
    <x v="8"/>
  </r>
  <r>
    <n v="149"/>
    <s v="Payne, Oliver and Burch"/>
    <s v="Managed fresh-thinking flexibility"/>
    <n v="6200"/>
    <n v="13632"/>
    <x v="1"/>
    <n v="195"/>
    <x v="1"/>
    <s v="USD"/>
    <n v="1357020000"/>
    <n v="1361512800"/>
    <b v="0"/>
    <b v="0"/>
    <s v="music/indie rock"/>
    <n v="2.1987096774193549"/>
    <m/>
    <x v="1"/>
    <x v="7"/>
  </r>
  <r>
    <n v="150"/>
    <s v="Brown, Palmer and Pace"/>
    <s v="Networked stable workforce"/>
    <n v="100"/>
    <n v="1"/>
    <x v="0"/>
    <n v="1"/>
    <x v="1"/>
    <s v="USD"/>
    <n v="1544940000"/>
    <n v="1545026400"/>
    <b v="0"/>
    <b v="0"/>
    <s v="music/rock"/>
    <n v="0.01"/>
    <m/>
    <x v="1"/>
    <x v="1"/>
  </r>
  <r>
    <n v="151"/>
    <s v="Parker LLC"/>
    <s v="Customizable intermediate extranet"/>
    <n v="137200"/>
    <n v="88037"/>
    <x v="0"/>
    <n v="1467"/>
    <x v="1"/>
    <s v="USD"/>
    <n v="1402290000"/>
    <n v="1406696400"/>
    <b v="0"/>
    <b v="0"/>
    <s v="music/electric music"/>
    <n v="0.64166909620991253"/>
    <m/>
    <x v="1"/>
    <x v="5"/>
  </r>
  <r>
    <n v="152"/>
    <s v="Bowen, Mcdonald and Hall"/>
    <s v="User-centric fault-tolerant task-force"/>
    <n v="41500"/>
    <n v="175573"/>
    <x v="1"/>
    <n v="3376"/>
    <x v="1"/>
    <s v="USD"/>
    <n v="1487311200"/>
    <n v="1487916000"/>
    <b v="0"/>
    <b v="0"/>
    <s v="music/indie rock"/>
    <n v="4.2306746987951804"/>
    <m/>
    <x v="1"/>
    <x v="7"/>
  </r>
  <r>
    <n v="153"/>
    <s v="Whitehead, Bell and Hughes"/>
    <s v="Multi-tiered radical definition"/>
    <n v="189400"/>
    <n v="176112"/>
    <x v="0"/>
    <n v="5681"/>
    <x v="1"/>
    <s v="USD"/>
    <n v="1350622800"/>
    <n v="1351141200"/>
    <b v="0"/>
    <b v="0"/>
    <s v="theater/plays"/>
    <n v="0.92984160506863778"/>
    <m/>
    <x v="3"/>
    <x v="3"/>
  </r>
  <r>
    <n v="154"/>
    <s v="Rodriguez-Brown"/>
    <s v="Devolved foreground benchmark"/>
    <n v="171300"/>
    <n v="100650"/>
    <x v="0"/>
    <n v="1059"/>
    <x v="1"/>
    <s v="USD"/>
    <n v="1463029200"/>
    <n v="1465016400"/>
    <b v="0"/>
    <b v="1"/>
    <s v="music/indie rock"/>
    <n v="0.58756567425569173"/>
    <m/>
    <x v="1"/>
    <x v="7"/>
  </r>
  <r>
    <n v="155"/>
    <s v="Hall-Schaefer"/>
    <s v="Distributed eco-centric methodology"/>
    <n v="139500"/>
    <n v="90706"/>
    <x v="0"/>
    <n v="1194"/>
    <x v="1"/>
    <s v="USD"/>
    <n v="1269493200"/>
    <n v="1270789200"/>
    <b v="0"/>
    <b v="0"/>
    <s v="theater/plays"/>
    <n v="0.65022222222222226"/>
    <m/>
    <x v="3"/>
    <x v="3"/>
  </r>
  <r>
    <n v="156"/>
    <s v="Meza-Rogers"/>
    <s v="Streamlined encompassing encryption"/>
    <n v="36400"/>
    <n v="26914"/>
    <x v="3"/>
    <n v="379"/>
    <x v="2"/>
    <s v="AUD"/>
    <n v="1570251600"/>
    <n v="1572325200"/>
    <b v="0"/>
    <b v="0"/>
    <s v="music/rock"/>
    <n v="0.73939560439560437"/>
    <m/>
    <x v="1"/>
    <x v="1"/>
  </r>
  <r>
    <n v="157"/>
    <s v="Curtis-Curtis"/>
    <s v="User-friendly reciprocal initiative"/>
    <n v="4200"/>
    <n v="2212"/>
    <x v="0"/>
    <n v="30"/>
    <x v="2"/>
    <s v="AUD"/>
    <n v="1388383200"/>
    <n v="1389420000"/>
    <b v="0"/>
    <b v="0"/>
    <s v="photography/photography books"/>
    <n v="0.52666666666666662"/>
    <m/>
    <x v="7"/>
    <x v="14"/>
  </r>
  <r>
    <n v="158"/>
    <s v="Carlson Inc"/>
    <s v="Ergonomic fresh-thinking installation"/>
    <n v="2100"/>
    <n v="4640"/>
    <x v="1"/>
    <n v="41"/>
    <x v="1"/>
    <s v="USD"/>
    <n v="1449554400"/>
    <n v="1449640800"/>
    <b v="0"/>
    <b v="0"/>
    <s v="music/rock"/>
    <n v="2.2095238095238097"/>
    <m/>
    <x v="1"/>
    <x v="1"/>
  </r>
  <r>
    <n v="159"/>
    <s v="Clarke, Anderson and Lee"/>
    <s v="Robust explicit hardware"/>
    <n v="191200"/>
    <n v="191222"/>
    <x v="1"/>
    <n v="1821"/>
    <x v="1"/>
    <s v="USD"/>
    <n v="1553662800"/>
    <n v="1555218000"/>
    <b v="0"/>
    <b v="1"/>
    <s v="theater/plays"/>
    <n v="1.0001150627615063"/>
    <m/>
    <x v="3"/>
    <x v="3"/>
  </r>
  <r>
    <n v="160"/>
    <s v="Evans Group"/>
    <s v="Stand-alone actuating support"/>
    <n v="8000"/>
    <n v="12985"/>
    <x v="1"/>
    <n v="164"/>
    <x v="1"/>
    <s v="USD"/>
    <n v="1556341200"/>
    <n v="1557723600"/>
    <b v="0"/>
    <b v="0"/>
    <s v="technology/wearables"/>
    <n v="1.6231249999999999"/>
    <m/>
    <x v="2"/>
    <x v="8"/>
  </r>
  <r>
    <n v="161"/>
    <s v="Bruce Group"/>
    <s v="Cross-platform methodical process improvement"/>
    <n v="5500"/>
    <n v="4300"/>
    <x v="0"/>
    <n v="75"/>
    <x v="1"/>
    <s v="USD"/>
    <n v="1442984400"/>
    <n v="1443502800"/>
    <b v="0"/>
    <b v="1"/>
    <s v="technology/web"/>
    <n v="0.78181818181818186"/>
    <m/>
    <x v="2"/>
    <x v="2"/>
  </r>
  <r>
    <n v="162"/>
    <s v="Keith, Alvarez and Potter"/>
    <s v="Extended bottom-line open architecture"/>
    <n v="6100"/>
    <n v="9134"/>
    <x v="1"/>
    <n v="157"/>
    <x v="5"/>
    <s v="CHF"/>
    <n v="1544248800"/>
    <n v="1546840800"/>
    <b v="0"/>
    <b v="0"/>
    <s v="music/rock"/>
    <n v="1.4973770491803278"/>
    <m/>
    <x v="1"/>
    <x v="1"/>
  </r>
  <r>
    <n v="163"/>
    <s v="Burton-Watkins"/>
    <s v="Extended reciprocal circuit"/>
    <n v="3500"/>
    <n v="8864"/>
    <x v="1"/>
    <n v="246"/>
    <x v="1"/>
    <s v="USD"/>
    <n v="1508475600"/>
    <n v="1512712800"/>
    <b v="0"/>
    <b v="1"/>
    <s v="photography/photography books"/>
    <n v="2.5325714285714285"/>
    <m/>
    <x v="7"/>
    <x v="14"/>
  </r>
  <r>
    <n v="164"/>
    <s v="Lopez and Sons"/>
    <s v="Polarized human-resource protocol"/>
    <n v="150500"/>
    <n v="150755"/>
    <x v="1"/>
    <n v="1396"/>
    <x v="1"/>
    <s v="USD"/>
    <n v="1507438800"/>
    <n v="1507525200"/>
    <b v="0"/>
    <b v="0"/>
    <s v="theater/plays"/>
    <n v="1.0016943521594683"/>
    <m/>
    <x v="3"/>
    <x v="3"/>
  </r>
  <r>
    <n v="165"/>
    <s v="Cordova Ltd"/>
    <s v="Synergized radical product"/>
    <n v="90400"/>
    <n v="110279"/>
    <x v="1"/>
    <n v="2506"/>
    <x v="1"/>
    <s v="USD"/>
    <n v="1501563600"/>
    <n v="1504328400"/>
    <b v="0"/>
    <b v="0"/>
    <s v="technology/web"/>
    <n v="1.2199004424778761"/>
    <m/>
    <x v="2"/>
    <x v="2"/>
  </r>
  <r>
    <n v="166"/>
    <s v="Brown-Vang"/>
    <s v="Robust heuristic artificial intelligence"/>
    <n v="9800"/>
    <n v="13439"/>
    <x v="1"/>
    <n v="244"/>
    <x v="1"/>
    <s v="USD"/>
    <n v="1292997600"/>
    <n v="1293343200"/>
    <b v="0"/>
    <b v="0"/>
    <s v="photography/photography books"/>
    <n v="1.3713265306122449"/>
    <m/>
    <x v="7"/>
    <x v="14"/>
  </r>
  <r>
    <n v="167"/>
    <s v="Cruz-Ward"/>
    <s v="Robust content-based emulation"/>
    <n v="2600"/>
    <n v="10804"/>
    <x v="1"/>
    <n v="146"/>
    <x v="2"/>
    <s v="AUD"/>
    <n v="1370840400"/>
    <n v="1371704400"/>
    <b v="0"/>
    <b v="0"/>
    <s v="theater/plays"/>
    <n v="4.155384615384615"/>
    <m/>
    <x v="3"/>
    <x v="3"/>
  </r>
  <r>
    <n v="168"/>
    <s v="Hernandez Group"/>
    <s v="Ergonomic uniform open system"/>
    <n v="128100"/>
    <n v="40107"/>
    <x v="0"/>
    <n v="955"/>
    <x v="3"/>
    <s v="DKK"/>
    <n v="1550815200"/>
    <n v="1552798800"/>
    <b v="0"/>
    <b v="1"/>
    <s v="music/indie rock"/>
    <n v="0.3130913348946136"/>
    <m/>
    <x v="1"/>
    <x v="7"/>
  </r>
  <r>
    <n v="169"/>
    <s v="Tran, Steele and Wilson"/>
    <s v="Profit-focused modular product"/>
    <n v="23300"/>
    <n v="98811"/>
    <x v="1"/>
    <n v="1267"/>
    <x v="1"/>
    <s v="USD"/>
    <n v="1339909200"/>
    <n v="1342328400"/>
    <b v="0"/>
    <b v="1"/>
    <s v="film &amp; video/shorts"/>
    <n v="4.240815450643777"/>
    <m/>
    <x v="4"/>
    <x v="12"/>
  </r>
  <r>
    <n v="170"/>
    <s v="Summers, Gallegos and Stein"/>
    <s v="Mandatory mobile product"/>
    <n v="188100"/>
    <n v="5528"/>
    <x v="0"/>
    <n v="67"/>
    <x v="1"/>
    <s v="USD"/>
    <n v="1501736400"/>
    <n v="1502341200"/>
    <b v="0"/>
    <b v="0"/>
    <s v="music/indie rock"/>
    <n v="2.9388623072833599E-2"/>
    <m/>
    <x v="1"/>
    <x v="7"/>
  </r>
  <r>
    <n v="171"/>
    <s v="Blair Group"/>
    <s v="Public-key 3rdgeneration budgetary management"/>
    <n v="4900"/>
    <n v="521"/>
    <x v="0"/>
    <n v="5"/>
    <x v="1"/>
    <s v="USD"/>
    <n v="1395291600"/>
    <n v="1397192400"/>
    <b v="0"/>
    <b v="0"/>
    <s v="publishing/translations"/>
    <n v="0.1063265306122449"/>
    <m/>
    <x v="5"/>
    <x v="18"/>
  </r>
  <r>
    <n v="172"/>
    <s v="Nixon Inc"/>
    <s v="Centralized national firmware"/>
    <n v="800"/>
    <n v="663"/>
    <x v="0"/>
    <n v="26"/>
    <x v="1"/>
    <s v="USD"/>
    <n v="1405746000"/>
    <n v="1407042000"/>
    <b v="0"/>
    <b v="1"/>
    <s v="film &amp; video/documentary"/>
    <n v="0.82874999999999999"/>
    <m/>
    <x v="4"/>
    <x v="4"/>
  </r>
  <r>
    <n v="173"/>
    <s v="White LLC"/>
    <s v="Cross-group 4thgeneration middleware"/>
    <n v="96700"/>
    <n v="157635"/>
    <x v="1"/>
    <n v="1561"/>
    <x v="1"/>
    <s v="USD"/>
    <n v="1368853200"/>
    <n v="1369371600"/>
    <b v="0"/>
    <b v="0"/>
    <s v="theater/plays"/>
    <n v="1.6301447776628748"/>
    <m/>
    <x v="3"/>
    <x v="3"/>
  </r>
  <r>
    <n v="174"/>
    <s v="Santos, Black and Donovan"/>
    <s v="Pre-emptive scalable access"/>
    <n v="600"/>
    <n v="5368"/>
    <x v="1"/>
    <n v="48"/>
    <x v="1"/>
    <s v="USD"/>
    <n v="1444021200"/>
    <n v="1444107600"/>
    <b v="0"/>
    <b v="1"/>
    <s v="technology/wearables"/>
    <n v="8.9466666666666672"/>
    <m/>
    <x v="2"/>
    <x v="8"/>
  </r>
  <r>
    <n v="175"/>
    <s v="Jones, Contreras and Burnett"/>
    <s v="Sharable intangible migration"/>
    <n v="181200"/>
    <n v="47459"/>
    <x v="0"/>
    <n v="1130"/>
    <x v="1"/>
    <s v="USD"/>
    <n v="1472619600"/>
    <n v="1474261200"/>
    <b v="0"/>
    <b v="0"/>
    <s v="theater/plays"/>
    <n v="0.26191501103752757"/>
    <m/>
    <x v="3"/>
    <x v="3"/>
  </r>
  <r>
    <n v="176"/>
    <s v="Stone-Orozco"/>
    <s v="Proactive scalable Graphical User Interface"/>
    <n v="115000"/>
    <n v="86060"/>
    <x v="0"/>
    <n v="782"/>
    <x v="1"/>
    <s v="USD"/>
    <n v="1472878800"/>
    <n v="1473656400"/>
    <b v="0"/>
    <b v="0"/>
    <s v="theater/plays"/>
    <n v="0.74834782608695649"/>
    <m/>
    <x v="3"/>
    <x v="3"/>
  </r>
  <r>
    <n v="177"/>
    <s v="Lee, Gibson and Morgan"/>
    <s v="Digitized solution-oriented product"/>
    <n v="38800"/>
    <n v="161593"/>
    <x v="1"/>
    <n v="2739"/>
    <x v="1"/>
    <s v="USD"/>
    <n v="1289800800"/>
    <n v="1291960800"/>
    <b v="0"/>
    <b v="0"/>
    <s v="theater/plays"/>
    <n v="4.1647680412371137"/>
    <m/>
    <x v="3"/>
    <x v="3"/>
  </r>
  <r>
    <n v="178"/>
    <s v="Alexander-Williams"/>
    <s v="Triple-buffered cohesive structure"/>
    <n v="7200"/>
    <n v="6927"/>
    <x v="0"/>
    <n v="210"/>
    <x v="1"/>
    <s v="USD"/>
    <n v="1505970000"/>
    <n v="1506747600"/>
    <b v="0"/>
    <b v="0"/>
    <s v="food/food trucks"/>
    <n v="0.96208333333333329"/>
    <m/>
    <x v="0"/>
    <x v="0"/>
  </r>
  <r>
    <n v="179"/>
    <s v="Marks Ltd"/>
    <s v="Realigned human-resource orchestration"/>
    <n v="44500"/>
    <n v="159185"/>
    <x v="1"/>
    <n v="3537"/>
    <x v="0"/>
    <s v="CAD"/>
    <n v="1363496400"/>
    <n v="1363582800"/>
    <b v="0"/>
    <b v="1"/>
    <s v="theater/plays"/>
    <n v="3.5771910112359548"/>
    <m/>
    <x v="3"/>
    <x v="3"/>
  </r>
  <r>
    <n v="180"/>
    <s v="Olsen, Edwards and Reid"/>
    <s v="Optional clear-thinking software"/>
    <n v="56000"/>
    <n v="172736"/>
    <x v="1"/>
    <n v="2107"/>
    <x v="2"/>
    <s v="AUD"/>
    <n v="1269234000"/>
    <n v="1269666000"/>
    <b v="0"/>
    <b v="0"/>
    <s v="technology/wearables"/>
    <n v="3.0845714285714285"/>
    <m/>
    <x v="2"/>
    <x v="8"/>
  </r>
  <r>
    <n v="181"/>
    <s v="Daniels, Rose and Tyler"/>
    <s v="Centralized global approach"/>
    <n v="8600"/>
    <n v="5315"/>
    <x v="0"/>
    <n v="136"/>
    <x v="1"/>
    <s v="USD"/>
    <n v="1507093200"/>
    <n v="1508648400"/>
    <b v="0"/>
    <b v="0"/>
    <s v="technology/web"/>
    <n v="0.61802325581395345"/>
    <m/>
    <x v="2"/>
    <x v="2"/>
  </r>
  <r>
    <n v="182"/>
    <s v="Adams Group"/>
    <s v="Reverse-engineered bandwidth-monitored contingency"/>
    <n v="27100"/>
    <n v="195750"/>
    <x v="1"/>
    <n v="3318"/>
    <x v="3"/>
    <s v="DKK"/>
    <n v="1560574800"/>
    <n v="1561957200"/>
    <b v="0"/>
    <b v="0"/>
    <s v="theater/plays"/>
    <n v="7.2232472324723247"/>
    <m/>
    <x v="3"/>
    <x v="3"/>
  </r>
  <r>
    <n v="183"/>
    <s v="Rogers, Huerta and Medina"/>
    <s v="Pre-emptive bandwidth-monitored instruction set"/>
    <n v="5100"/>
    <n v="3525"/>
    <x v="0"/>
    <n v="86"/>
    <x v="0"/>
    <s v="CAD"/>
    <n v="1284008400"/>
    <n v="1285131600"/>
    <b v="0"/>
    <b v="0"/>
    <s v="music/rock"/>
    <n v="0.69117647058823528"/>
    <m/>
    <x v="1"/>
    <x v="1"/>
  </r>
  <r>
    <n v="184"/>
    <s v="Howard, Carter and Griffith"/>
    <s v="Adaptive asynchronous emulation"/>
    <n v="3600"/>
    <n v="10550"/>
    <x v="1"/>
    <n v="340"/>
    <x v="1"/>
    <s v="USD"/>
    <n v="1556859600"/>
    <n v="1556946000"/>
    <b v="0"/>
    <b v="0"/>
    <s v="theater/plays"/>
    <n v="2.9305555555555554"/>
    <m/>
    <x v="3"/>
    <x v="3"/>
  </r>
  <r>
    <n v="185"/>
    <s v="Bailey PLC"/>
    <s v="Innovative actuating conglomeration"/>
    <n v="1000"/>
    <n v="718"/>
    <x v="0"/>
    <n v="19"/>
    <x v="1"/>
    <s v="USD"/>
    <n v="1526187600"/>
    <n v="1527138000"/>
    <b v="0"/>
    <b v="0"/>
    <s v="film &amp; video/television"/>
    <n v="0.71799999999999997"/>
    <m/>
    <x v="4"/>
    <x v="19"/>
  </r>
  <r>
    <n v="186"/>
    <s v="Parker Group"/>
    <s v="Grass-roots foreground policy"/>
    <n v="88800"/>
    <n v="28358"/>
    <x v="0"/>
    <n v="886"/>
    <x v="1"/>
    <s v="USD"/>
    <n v="1400821200"/>
    <n v="1402117200"/>
    <b v="0"/>
    <b v="0"/>
    <s v="theater/plays"/>
    <n v="0.31934684684684683"/>
    <m/>
    <x v="3"/>
    <x v="3"/>
  </r>
  <r>
    <n v="187"/>
    <s v="Fox Group"/>
    <s v="Horizontal transitional paradigm"/>
    <n v="60200"/>
    <n v="138384"/>
    <x v="1"/>
    <n v="1442"/>
    <x v="0"/>
    <s v="CAD"/>
    <n v="1361599200"/>
    <n v="1364014800"/>
    <b v="0"/>
    <b v="1"/>
    <s v="film &amp; video/shorts"/>
    <n v="2.2987375415282392"/>
    <m/>
    <x v="4"/>
    <x v="12"/>
  </r>
  <r>
    <n v="188"/>
    <s v="Walker, Jones and Rodriguez"/>
    <s v="Networked didactic info-mediaries"/>
    <n v="8200"/>
    <n v="2625"/>
    <x v="0"/>
    <n v="35"/>
    <x v="6"/>
    <s v="EUR"/>
    <n v="1417500000"/>
    <n v="1417586400"/>
    <b v="0"/>
    <b v="0"/>
    <s v="theater/plays"/>
    <n v="0.3201219512195122"/>
    <m/>
    <x v="3"/>
    <x v="3"/>
  </r>
  <r>
    <n v="189"/>
    <s v="Anthony-Shaw"/>
    <s v="Switchable contextually-based access"/>
    <n v="191300"/>
    <n v="45004"/>
    <x v="3"/>
    <n v="441"/>
    <x v="1"/>
    <s v="USD"/>
    <n v="1457071200"/>
    <n v="1457071200"/>
    <b v="0"/>
    <b v="0"/>
    <s v="theater/plays"/>
    <n v="0.23525352848928385"/>
    <m/>
    <x v="3"/>
    <x v="3"/>
  </r>
  <r>
    <n v="190"/>
    <s v="Cook LLC"/>
    <s v="Up-sized dynamic throughput"/>
    <n v="3700"/>
    <n v="2538"/>
    <x v="0"/>
    <n v="24"/>
    <x v="1"/>
    <s v="USD"/>
    <n v="1370322000"/>
    <n v="1370408400"/>
    <b v="0"/>
    <b v="1"/>
    <s v="theater/plays"/>
    <n v="0.68594594594594593"/>
    <m/>
    <x v="3"/>
    <x v="3"/>
  </r>
  <r>
    <n v="191"/>
    <s v="Sutton PLC"/>
    <s v="Mandatory reciprocal superstructure"/>
    <n v="8400"/>
    <n v="3188"/>
    <x v="0"/>
    <n v="86"/>
    <x v="6"/>
    <s v="EUR"/>
    <n v="1552366800"/>
    <n v="1552626000"/>
    <b v="0"/>
    <b v="0"/>
    <s v="theater/plays"/>
    <n v="0.37952380952380954"/>
    <m/>
    <x v="3"/>
    <x v="3"/>
  </r>
  <r>
    <n v="192"/>
    <s v="Long, Morgan and Mitchell"/>
    <s v="Upgradable 4thgeneration productivity"/>
    <n v="42600"/>
    <n v="8517"/>
    <x v="0"/>
    <n v="243"/>
    <x v="1"/>
    <s v="USD"/>
    <n v="1403845200"/>
    <n v="1404190800"/>
    <b v="0"/>
    <b v="0"/>
    <s v="music/rock"/>
    <n v="0.19992957746478873"/>
    <m/>
    <x v="1"/>
    <x v="1"/>
  </r>
  <r>
    <n v="193"/>
    <s v="Calhoun, Rogers and Long"/>
    <s v="Progressive discrete hub"/>
    <n v="6600"/>
    <n v="3012"/>
    <x v="0"/>
    <n v="65"/>
    <x v="1"/>
    <s v="USD"/>
    <n v="1523163600"/>
    <n v="1523509200"/>
    <b v="1"/>
    <b v="0"/>
    <s v="music/indie rock"/>
    <n v="0.45636363636363636"/>
    <m/>
    <x v="1"/>
    <x v="7"/>
  </r>
  <r>
    <n v="194"/>
    <s v="Sandoval Group"/>
    <s v="Assimilated multi-tasking archive"/>
    <n v="7100"/>
    <n v="8716"/>
    <x v="1"/>
    <n v="126"/>
    <x v="1"/>
    <s v="USD"/>
    <n v="1442206800"/>
    <n v="1443589200"/>
    <b v="0"/>
    <b v="0"/>
    <s v="music/metal"/>
    <n v="1.227605633802817"/>
    <m/>
    <x v="1"/>
    <x v="16"/>
  </r>
  <r>
    <n v="195"/>
    <s v="Smith and Sons"/>
    <s v="Upgradable high-level solution"/>
    <n v="15800"/>
    <n v="57157"/>
    <x v="1"/>
    <n v="524"/>
    <x v="1"/>
    <s v="USD"/>
    <n v="1532840400"/>
    <n v="1533445200"/>
    <b v="0"/>
    <b v="0"/>
    <s v="music/electric music"/>
    <n v="3.61753164556962"/>
    <m/>
    <x v="1"/>
    <x v="5"/>
  </r>
  <r>
    <n v="196"/>
    <s v="King Inc"/>
    <s v="Organic bandwidth-monitored frame"/>
    <n v="8200"/>
    <n v="5178"/>
    <x v="0"/>
    <n v="100"/>
    <x v="3"/>
    <s v="DKK"/>
    <n v="1472878800"/>
    <n v="1474520400"/>
    <b v="0"/>
    <b v="0"/>
    <s v="technology/wearables"/>
    <n v="0.63146341463414635"/>
    <m/>
    <x v="2"/>
    <x v="8"/>
  </r>
  <r>
    <n v="197"/>
    <s v="Perry and Sons"/>
    <s v="Business-focused logistical framework"/>
    <n v="54700"/>
    <n v="163118"/>
    <x v="1"/>
    <n v="1989"/>
    <x v="1"/>
    <s v="USD"/>
    <n v="1498194000"/>
    <n v="1499403600"/>
    <b v="0"/>
    <b v="0"/>
    <s v="film &amp; video/drama"/>
    <n v="2.9820475319926874"/>
    <m/>
    <x v="4"/>
    <x v="6"/>
  </r>
  <r>
    <n v="198"/>
    <s v="Palmer Inc"/>
    <s v="Universal multi-state capability"/>
    <n v="63200"/>
    <n v="6041"/>
    <x v="0"/>
    <n v="168"/>
    <x v="1"/>
    <s v="USD"/>
    <n v="1281070800"/>
    <n v="1283576400"/>
    <b v="0"/>
    <b v="0"/>
    <s v="music/electric music"/>
    <n v="9.5585443037974685E-2"/>
    <m/>
    <x v="1"/>
    <x v="5"/>
  </r>
  <r>
    <n v="199"/>
    <s v="Hull, Baker and Martinez"/>
    <s v="Digitized reciprocal infrastructure"/>
    <n v="1800"/>
    <n v="968"/>
    <x v="0"/>
    <n v="13"/>
    <x v="1"/>
    <s v="USD"/>
    <n v="1436245200"/>
    <n v="1436590800"/>
    <b v="0"/>
    <b v="0"/>
    <s v="music/rock"/>
    <n v="0.5377777777777778"/>
    <m/>
    <x v="1"/>
    <x v="1"/>
  </r>
  <r>
    <n v="200"/>
    <s v="Becker, Rice and White"/>
    <s v="Reduced dedicated capability"/>
    <n v="100"/>
    <n v="2"/>
    <x v="0"/>
    <n v="1"/>
    <x v="0"/>
    <s v="CAD"/>
    <n v="1269493200"/>
    <n v="1270443600"/>
    <b v="0"/>
    <b v="0"/>
    <s v="theater/plays"/>
    <n v="0.02"/>
    <m/>
    <x v="3"/>
    <x v="3"/>
  </r>
  <r>
    <n v="201"/>
    <s v="Osborne, Perkins and Knox"/>
    <s v="Cross-platform bi-directional workforce"/>
    <n v="2100"/>
    <n v="14305"/>
    <x v="1"/>
    <n v="157"/>
    <x v="1"/>
    <s v="USD"/>
    <n v="1406264400"/>
    <n v="1407819600"/>
    <b v="0"/>
    <b v="0"/>
    <s v="technology/web"/>
    <n v="6.8119047619047617"/>
    <m/>
    <x v="2"/>
    <x v="2"/>
  </r>
  <r>
    <n v="202"/>
    <s v="Mcknight-Freeman"/>
    <s v="Upgradable scalable methodology"/>
    <n v="8300"/>
    <n v="6543"/>
    <x v="3"/>
    <n v="82"/>
    <x v="1"/>
    <s v="USD"/>
    <n v="1317531600"/>
    <n v="1317877200"/>
    <b v="0"/>
    <b v="0"/>
    <s v="food/food trucks"/>
    <n v="0.78831325301204824"/>
    <m/>
    <x v="0"/>
    <x v="0"/>
  </r>
  <r>
    <n v="203"/>
    <s v="Hayden, Shannon and Stein"/>
    <s v="Customer-focused client-server service-desk"/>
    <n v="143900"/>
    <n v="193413"/>
    <x v="1"/>
    <n v="4498"/>
    <x v="2"/>
    <s v="AUD"/>
    <n v="1484632800"/>
    <n v="1484805600"/>
    <b v="0"/>
    <b v="0"/>
    <s v="theater/plays"/>
    <n v="1.3440792216817234"/>
    <m/>
    <x v="3"/>
    <x v="3"/>
  </r>
  <r>
    <n v="204"/>
    <s v="Daniel-Luna"/>
    <s v="Mandatory multimedia leverage"/>
    <n v="75000"/>
    <n v="2529"/>
    <x v="0"/>
    <n v="40"/>
    <x v="1"/>
    <s v="USD"/>
    <n v="1301806800"/>
    <n v="1302670800"/>
    <b v="0"/>
    <b v="0"/>
    <s v="music/jazz"/>
    <n v="3.372E-2"/>
    <m/>
    <x v="1"/>
    <x v="17"/>
  </r>
  <r>
    <n v="205"/>
    <s v="Weaver-Marquez"/>
    <s v="Focused analyzing circuit"/>
    <n v="1300"/>
    <n v="5614"/>
    <x v="1"/>
    <n v="80"/>
    <x v="1"/>
    <s v="USD"/>
    <n v="1539752400"/>
    <n v="1540789200"/>
    <b v="1"/>
    <b v="0"/>
    <s v="theater/plays"/>
    <n v="4.3184615384615386"/>
    <m/>
    <x v="3"/>
    <x v="3"/>
  </r>
  <r>
    <n v="206"/>
    <s v="Austin, Baker and Kelley"/>
    <s v="Fundamental grid-enabled strategy"/>
    <n v="9000"/>
    <n v="3496"/>
    <x v="3"/>
    <n v="57"/>
    <x v="1"/>
    <s v="USD"/>
    <n v="1267250400"/>
    <n v="1268028000"/>
    <b v="0"/>
    <b v="0"/>
    <s v="publishing/fiction"/>
    <n v="0.38844444444444443"/>
    <m/>
    <x v="5"/>
    <x v="13"/>
  </r>
  <r>
    <n v="207"/>
    <s v="Carney-Anderson"/>
    <s v="Digitized 5thgeneration knowledgebase"/>
    <n v="1000"/>
    <n v="4257"/>
    <x v="1"/>
    <n v="43"/>
    <x v="1"/>
    <s v="USD"/>
    <n v="1535432400"/>
    <n v="1537160400"/>
    <b v="0"/>
    <b v="1"/>
    <s v="music/rock"/>
    <n v="4.2569999999999997"/>
    <m/>
    <x v="1"/>
    <x v="1"/>
  </r>
  <r>
    <n v="208"/>
    <s v="Jackson Inc"/>
    <s v="Mandatory multi-tasking encryption"/>
    <n v="196900"/>
    <n v="199110"/>
    <x v="1"/>
    <n v="2053"/>
    <x v="1"/>
    <s v="USD"/>
    <n v="1510207200"/>
    <n v="1512280800"/>
    <b v="0"/>
    <b v="0"/>
    <s v="film &amp; video/documentary"/>
    <n v="1.0112239715591671"/>
    <m/>
    <x v="4"/>
    <x v="4"/>
  </r>
  <r>
    <n v="209"/>
    <s v="Warren Ltd"/>
    <s v="Distributed system-worthy application"/>
    <n v="194500"/>
    <n v="41212"/>
    <x v="2"/>
    <n v="808"/>
    <x v="2"/>
    <s v="AUD"/>
    <n v="1462510800"/>
    <n v="1463115600"/>
    <b v="0"/>
    <b v="0"/>
    <s v="film &amp; video/documentary"/>
    <n v="0.21188688946015424"/>
    <m/>
    <x v="4"/>
    <x v="4"/>
  </r>
  <r>
    <n v="210"/>
    <s v="Schultz Inc"/>
    <s v="Synergistic tertiary time-frame"/>
    <n v="9400"/>
    <n v="6338"/>
    <x v="0"/>
    <n v="226"/>
    <x v="3"/>
    <s v="DKK"/>
    <n v="1488520800"/>
    <n v="1490850000"/>
    <b v="0"/>
    <b v="0"/>
    <s v="film &amp; video/science fiction"/>
    <n v="0.67425531914893622"/>
    <m/>
    <x v="4"/>
    <x v="22"/>
  </r>
  <r>
    <n v="211"/>
    <s v="Thompson LLC"/>
    <s v="Customer-focused impactful benchmark"/>
    <n v="104400"/>
    <n v="99100"/>
    <x v="0"/>
    <n v="1625"/>
    <x v="1"/>
    <s v="USD"/>
    <n v="1377579600"/>
    <n v="1379653200"/>
    <b v="0"/>
    <b v="0"/>
    <s v="theater/plays"/>
    <n v="0.9492337164750958"/>
    <m/>
    <x v="3"/>
    <x v="3"/>
  </r>
  <r>
    <n v="212"/>
    <s v="Johnson Inc"/>
    <s v="Profound next generation infrastructure"/>
    <n v="8100"/>
    <n v="12300"/>
    <x v="1"/>
    <n v="168"/>
    <x v="1"/>
    <s v="USD"/>
    <n v="1576389600"/>
    <n v="1580364000"/>
    <b v="0"/>
    <b v="0"/>
    <s v="theater/plays"/>
    <n v="1.5185185185185186"/>
    <m/>
    <x v="3"/>
    <x v="3"/>
  </r>
  <r>
    <n v="213"/>
    <s v="Morgan-Warren"/>
    <s v="Face-to-face encompassing info-mediaries"/>
    <n v="87900"/>
    <n v="171549"/>
    <x v="1"/>
    <n v="4289"/>
    <x v="1"/>
    <s v="USD"/>
    <n v="1289019600"/>
    <n v="1289714400"/>
    <b v="0"/>
    <b v="1"/>
    <s v="music/indie rock"/>
    <n v="1.9516382252559727"/>
    <m/>
    <x v="1"/>
    <x v="7"/>
  </r>
  <r>
    <n v="214"/>
    <s v="Sullivan Group"/>
    <s v="Open-source fresh-thinking policy"/>
    <n v="1400"/>
    <n v="14324"/>
    <x v="1"/>
    <n v="165"/>
    <x v="1"/>
    <s v="USD"/>
    <n v="1282194000"/>
    <n v="1282712400"/>
    <b v="0"/>
    <b v="0"/>
    <s v="music/rock"/>
    <n v="10.231428571428571"/>
    <m/>
    <x v="1"/>
    <x v="1"/>
  </r>
  <r>
    <n v="215"/>
    <s v="Vargas, Banks and Palmer"/>
    <s v="Extended 24/7 implementation"/>
    <n v="156800"/>
    <n v="6024"/>
    <x v="0"/>
    <n v="143"/>
    <x v="1"/>
    <s v="USD"/>
    <n v="1550037600"/>
    <n v="1550210400"/>
    <b v="0"/>
    <b v="0"/>
    <s v="theater/plays"/>
    <n v="3.8418367346938778E-2"/>
    <m/>
    <x v="3"/>
    <x v="3"/>
  </r>
  <r>
    <n v="216"/>
    <s v="Johnson, Dixon and Zimmerman"/>
    <s v="Organic dynamic algorithm"/>
    <n v="121700"/>
    <n v="188721"/>
    <x v="1"/>
    <n v="1815"/>
    <x v="1"/>
    <s v="USD"/>
    <n v="1321941600"/>
    <n v="1322114400"/>
    <b v="0"/>
    <b v="0"/>
    <s v="theater/plays"/>
    <n v="1.5507066557107643"/>
    <m/>
    <x v="3"/>
    <x v="3"/>
  </r>
  <r>
    <n v="217"/>
    <s v="Moore, Dudley and Navarro"/>
    <s v="Organic multi-tasking focus group"/>
    <n v="129400"/>
    <n v="57911"/>
    <x v="0"/>
    <n v="934"/>
    <x v="1"/>
    <s v="USD"/>
    <n v="1556427600"/>
    <n v="1557205200"/>
    <b v="0"/>
    <b v="0"/>
    <s v="film &amp; video/science fiction"/>
    <n v="0.44753477588871715"/>
    <m/>
    <x v="4"/>
    <x v="22"/>
  </r>
  <r>
    <n v="218"/>
    <s v="Price-Rodriguez"/>
    <s v="Adaptive logistical initiative"/>
    <n v="5700"/>
    <n v="12309"/>
    <x v="1"/>
    <n v="397"/>
    <x v="4"/>
    <s v="GBP"/>
    <n v="1320991200"/>
    <n v="1323928800"/>
    <b v="0"/>
    <b v="1"/>
    <s v="film &amp; video/shorts"/>
    <n v="2.1594736842105262"/>
    <m/>
    <x v="4"/>
    <x v="12"/>
  </r>
  <r>
    <n v="219"/>
    <s v="Huang-Henderson"/>
    <s v="Stand-alone mobile customer loyalty"/>
    <n v="41700"/>
    <n v="138497"/>
    <x v="1"/>
    <n v="1539"/>
    <x v="1"/>
    <s v="USD"/>
    <n v="1345093200"/>
    <n v="1346130000"/>
    <b v="0"/>
    <b v="0"/>
    <s v="film &amp; video/animation"/>
    <n v="3.3212709832134291"/>
    <m/>
    <x v="4"/>
    <x v="10"/>
  </r>
  <r>
    <n v="220"/>
    <s v="Owens-Le"/>
    <s v="Focused composite approach"/>
    <n v="7900"/>
    <n v="667"/>
    <x v="0"/>
    <n v="17"/>
    <x v="1"/>
    <s v="USD"/>
    <n v="1309496400"/>
    <n v="1311051600"/>
    <b v="1"/>
    <b v="0"/>
    <s v="theater/plays"/>
    <n v="8.4430379746835441E-2"/>
    <m/>
    <x v="3"/>
    <x v="3"/>
  </r>
  <r>
    <n v="221"/>
    <s v="Huff LLC"/>
    <s v="Face-to-face clear-thinking Local Area Network"/>
    <n v="121500"/>
    <n v="119830"/>
    <x v="0"/>
    <n v="2179"/>
    <x v="1"/>
    <s v="USD"/>
    <n v="1340254800"/>
    <n v="1340427600"/>
    <b v="1"/>
    <b v="0"/>
    <s v="food/food trucks"/>
    <n v="0.9862551440329218"/>
    <m/>
    <x v="0"/>
    <x v="0"/>
  </r>
  <r>
    <n v="222"/>
    <s v="Johnson LLC"/>
    <s v="Cross-group cohesive circuit"/>
    <n v="4800"/>
    <n v="6623"/>
    <x v="1"/>
    <n v="138"/>
    <x v="1"/>
    <s v="USD"/>
    <n v="1412226000"/>
    <n v="1412312400"/>
    <b v="0"/>
    <b v="0"/>
    <s v="photography/photography books"/>
    <n v="1.3797916666666667"/>
    <m/>
    <x v="7"/>
    <x v="14"/>
  </r>
  <r>
    <n v="223"/>
    <s v="Chavez, Garcia and Cantu"/>
    <s v="Synergistic explicit capability"/>
    <n v="87300"/>
    <n v="81897"/>
    <x v="0"/>
    <n v="931"/>
    <x v="1"/>
    <s v="USD"/>
    <n v="1458104400"/>
    <n v="1459314000"/>
    <b v="0"/>
    <b v="0"/>
    <s v="theater/plays"/>
    <n v="0.93810996563573879"/>
    <m/>
    <x v="3"/>
    <x v="3"/>
  </r>
  <r>
    <n v="224"/>
    <s v="Lester-Moore"/>
    <s v="Diverse analyzing definition"/>
    <n v="46300"/>
    <n v="186885"/>
    <x v="1"/>
    <n v="3594"/>
    <x v="1"/>
    <s v="USD"/>
    <n v="1411534800"/>
    <n v="1415426400"/>
    <b v="0"/>
    <b v="0"/>
    <s v="film &amp; video/science fiction"/>
    <n v="4.0363930885529156"/>
    <m/>
    <x v="4"/>
    <x v="22"/>
  </r>
  <r>
    <n v="225"/>
    <s v="Fox-Quinn"/>
    <s v="Enterprise-wide reciprocal success"/>
    <n v="67800"/>
    <n v="176398"/>
    <x v="1"/>
    <n v="5880"/>
    <x v="1"/>
    <s v="USD"/>
    <n v="1399093200"/>
    <n v="1399093200"/>
    <b v="1"/>
    <b v="0"/>
    <s v="music/rock"/>
    <n v="2.6017404129793511"/>
    <m/>
    <x v="1"/>
    <x v="1"/>
  </r>
  <r>
    <n v="226"/>
    <s v="Garcia Inc"/>
    <s v="Progressive neutral middleware"/>
    <n v="3000"/>
    <n v="10999"/>
    <x v="1"/>
    <n v="112"/>
    <x v="1"/>
    <s v="USD"/>
    <n v="1270702800"/>
    <n v="1273899600"/>
    <b v="0"/>
    <b v="0"/>
    <s v="photography/photography books"/>
    <n v="3.6663333333333332"/>
    <m/>
    <x v="7"/>
    <x v="14"/>
  </r>
  <r>
    <n v="227"/>
    <s v="Johnson-Lee"/>
    <s v="Intuitive exuding process improvement"/>
    <n v="60900"/>
    <n v="102751"/>
    <x v="1"/>
    <n v="943"/>
    <x v="1"/>
    <s v="USD"/>
    <n v="1431666000"/>
    <n v="1432184400"/>
    <b v="0"/>
    <b v="0"/>
    <s v="games/mobile games"/>
    <n v="1.687208538587849"/>
    <m/>
    <x v="6"/>
    <x v="20"/>
  </r>
  <r>
    <n v="228"/>
    <s v="Pineda Group"/>
    <s v="Exclusive real-time protocol"/>
    <n v="137900"/>
    <n v="165352"/>
    <x v="1"/>
    <n v="2468"/>
    <x v="1"/>
    <s v="USD"/>
    <n v="1472619600"/>
    <n v="1474779600"/>
    <b v="0"/>
    <b v="0"/>
    <s v="film &amp; video/animation"/>
    <n v="1.1990717911530093"/>
    <m/>
    <x v="4"/>
    <x v="10"/>
  </r>
  <r>
    <n v="229"/>
    <s v="Hoffman-Howard"/>
    <s v="Extended encompassing application"/>
    <n v="85600"/>
    <n v="165798"/>
    <x v="1"/>
    <n v="2551"/>
    <x v="1"/>
    <s v="USD"/>
    <n v="1496293200"/>
    <n v="1500440400"/>
    <b v="0"/>
    <b v="1"/>
    <s v="games/mobile games"/>
    <n v="1.936892523364486"/>
    <m/>
    <x v="6"/>
    <x v="20"/>
  </r>
  <r>
    <n v="230"/>
    <s v="Miranda, Hall and Mcgrath"/>
    <s v="Progressive value-added ability"/>
    <n v="2400"/>
    <n v="10084"/>
    <x v="1"/>
    <n v="101"/>
    <x v="1"/>
    <s v="USD"/>
    <n v="1575612000"/>
    <n v="1575612000"/>
    <b v="0"/>
    <b v="0"/>
    <s v="games/video games"/>
    <n v="4.2016666666666671"/>
    <m/>
    <x v="6"/>
    <x v="11"/>
  </r>
  <r>
    <n v="231"/>
    <s v="Williams, Carter and Gonzalez"/>
    <s v="Cross-platform uniform hardware"/>
    <n v="7200"/>
    <n v="5523"/>
    <x v="3"/>
    <n v="67"/>
    <x v="1"/>
    <s v="USD"/>
    <n v="1369112400"/>
    <n v="1374123600"/>
    <b v="0"/>
    <b v="0"/>
    <s v="theater/plays"/>
    <n v="0.76708333333333334"/>
    <m/>
    <x v="3"/>
    <x v="3"/>
  </r>
  <r>
    <n v="232"/>
    <s v="Davis-Rodriguez"/>
    <s v="Progressive secondary portal"/>
    <n v="3400"/>
    <n v="5823"/>
    <x v="1"/>
    <n v="92"/>
    <x v="1"/>
    <s v="USD"/>
    <n v="1469422800"/>
    <n v="1469509200"/>
    <b v="0"/>
    <b v="0"/>
    <s v="theater/plays"/>
    <n v="1.7126470588235294"/>
    <m/>
    <x v="3"/>
    <x v="3"/>
  </r>
  <r>
    <n v="233"/>
    <s v="Reid, Rivera and Perry"/>
    <s v="Multi-lateral national adapter"/>
    <n v="3800"/>
    <n v="6000"/>
    <x v="1"/>
    <n v="62"/>
    <x v="1"/>
    <s v="USD"/>
    <n v="1307854800"/>
    <n v="1309237200"/>
    <b v="0"/>
    <b v="0"/>
    <s v="film &amp; video/animation"/>
    <n v="1.5789473684210527"/>
    <m/>
    <x v="4"/>
    <x v="10"/>
  </r>
  <r>
    <n v="234"/>
    <s v="Mendoza-Parker"/>
    <s v="Enterprise-wide motivating matrices"/>
    <n v="7500"/>
    <n v="8181"/>
    <x v="1"/>
    <n v="149"/>
    <x v="6"/>
    <s v="EUR"/>
    <n v="1503378000"/>
    <n v="1503982800"/>
    <b v="0"/>
    <b v="1"/>
    <s v="games/video games"/>
    <n v="1.0908"/>
    <m/>
    <x v="6"/>
    <x v="11"/>
  </r>
  <r>
    <n v="235"/>
    <s v="Lee, Ali and Guzman"/>
    <s v="Polarized upward-trending Local Area Network"/>
    <n v="8600"/>
    <n v="3589"/>
    <x v="0"/>
    <n v="92"/>
    <x v="1"/>
    <s v="USD"/>
    <n v="1486965600"/>
    <n v="1487397600"/>
    <b v="0"/>
    <b v="0"/>
    <s v="film &amp; video/animation"/>
    <n v="0.41732558139534881"/>
    <m/>
    <x v="4"/>
    <x v="10"/>
  </r>
  <r>
    <n v="236"/>
    <s v="Gallegos-Cobb"/>
    <s v="Object-based directional function"/>
    <n v="39500"/>
    <n v="4323"/>
    <x v="0"/>
    <n v="57"/>
    <x v="2"/>
    <s v="AUD"/>
    <n v="1561438800"/>
    <n v="1562043600"/>
    <b v="0"/>
    <b v="1"/>
    <s v="music/rock"/>
    <n v="0.10944303797468355"/>
    <m/>
    <x v="1"/>
    <x v="1"/>
  </r>
  <r>
    <n v="237"/>
    <s v="Ellison PLC"/>
    <s v="Re-contextualized tangible open architecture"/>
    <n v="9300"/>
    <n v="14822"/>
    <x v="1"/>
    <n v="329"/>
    <x v="1"/>
    <s v="USD"/>
    <n v="1398402000"/>
    <n v="1398574800"/>
    <b v="0"/>
    <b v="0"/>
    <s v="film &amp; video/animation"/>
    <n v="1.593763440860215"/>
    <m/>
    <x v="4"/>
    <x v="10"/>
  </r>
  <r>
    <n v="238"/>
    <s v="Bolton, Sanchez and Carrillo"/>
    <s v="Distributed systemic adapter"/>
    <n v="2400"/>
    <n v="10138"/>
    <x v="1"/>
    <n v="97"/>
    <x v="3"/>
    <s v="DKK"/>
    <n v="1513231200"/>
    <n v="1515391200"/>
    <b v="0"/>
    <b v="1"/>
    <s v="theater/plays"/>
    <n v="4.2241666666666671"/>
    <m/>
    <x v="3"/>
    <x v="3"/>
  </r>
  <r>
    <n v="239"/>
    <s v="Mason-Sanders"/>
    <s v="Networked web-enabled instruction set"/>
    <n v="3200"/>
    <n v="3127"/>
    <x v="0"/>
    <n v="41"/>
    <x v="1"/>
    <s v="USD"/>
    <n v="1440824400"/>
    <n v="1441170000"/>
    <b v="0"/>
    <b v="0"/>
    <s v="technology/wearables"/>
    <n v="0.97718749999999999"/>
    <m/>
    <x v="2"/>
    <x v="8"/>
  </r>
  <r>
    <n v="240"/>
    <s v="Pitts-Reed"/>
    <s v="Vision-oriented dynamic service-desk"/>
    <n v="29400"/>
    <n v="123124"/>
    <x v="1"/>
    <n v="1784"/>
    <x v="1"/>
    <s v="USD"/>
    <n v="1281070800"/>
    <n v="1281157200"/>
    <b v="0"/>
    <b v="0"/>
    <s v="theater/plays"/>
    <n v="4.1878911564625847"/>
    <m/>
    <x v="3"/>
    <x v="3"/>
  </r>
  <r>
    <n v="241"/>
    <s v="Gonzalez-Martinez"/>
    <s v="Vision-oriented actuating open system"/>
    <n v="168500"/>
    <n v="171729"/>
    <x v="1"/>
    <n v="1684"/>
    <x v="2"/>
    <s v="AUD"/>
    <n v="1397365200"/>
    <n v="1398229200"/>
    <b v="0"/>
    <b v="1"/>
    <s v="publishing/nonfiction"/>
    <n v="1.0191632047477746"/>
    <m/>
    <x v="5"/>
    <x v="9"/>
  </r>
  <r>
    <n v="242"/>
    <s v="Hill, Martin and Garcia"/>
    <s v="Sharable scalable core"/>
    <n v="8400"/>
    <n v="10729"/>
    <x v="1"/>
    <n v="250"/>
    <x v="1"/>
    <s v="USD"/>
    <n v="1494392400"/>
    <n v="1495256400"/>
    <b v="0"/>
    <b v="1"/>
    <s v="music/rock"/>
    <n v="1.2772619047619047"/>
    <m/>
    <x v="1"/>
    <x v="1"/>
  </r>
  <r>
    <n v="243"/>
    <s v="Garcia PLC"/>
    <s v="Customer-focused attitude-oriented function"/>
    <n v="2300"/>
    <n v="10240"/>
    <x v="1"/>
    <n v="238"/>
    <x v="1"/>
    <s v="USD"/>
    <n v="1520143200"/>
    <n v="1520402400"/>
    <b v="0"/>
    <b v="0"/>
    <s v="theater/plays"/>
    <n v="4.4521739130434783"/>
    <m/>
    <x v="3"/>
    <x v="3"/>
  </r>
  <r>
    <n v="244"/>
    <s v="Herring-Bailey"/>
    <s v="Reverse-engineered system-worthy extranet"/>
    <n v="700"/>
    <n v="3988"/>
    <x v="1"/>
    <n v="53"/>
    <x v="1"/>
    <s v="USD"/>
    <n v="1405314000"/>
    <n v="1409806800"/>
    <b v="0"/>
    <b v="0"/>
    <s v="theater/plays"/>
    <n v="5.6971428571428575"/>
    <m/>
    <x v="3"/>
    <x v="3"/>
  </r>
  <r>
    <n v="245"/>
    <s v="Russell-Gardner"/>
    <s v="Re-engineered systematic monitoring"/>
    <n v="2900"/>
    <n v="14771"/>
    <x v="1"/>
    <n v="214"/>
    <x v="1"/>
    <s v="USD"/>
    <n v="1396846800"/>
    <n v="1396933200"/>
    <b v="0"/>
    <b v="0"/>
    <s v="theater/plays"/>
    <n v="5.0934482758620687"/>
    <m/>
    <x v="3"/>
    <x v="3"/>
  </r>
  <r>
    <n v="246"/>
    <s v="Walters-Carter"/>
    <s v="Seamless value-added standardization"/>
    <n v="4500"/>
    <n v="14649"/>
    <x v="1"/>
    <n v="222"/>
    <x v="1"/>
    <s v="USD"/>
    <n v="1375678800"/>
    <n v="1376024400"/>
    <b v="0"/>
    <b v="0"/>
    <s v="technology/web"/>
    <n v="3.2553333333333332"/>
    <m/>
    <x v="2"/>
    <x v="2"/>
  </r>
  <r>
    <n v="247"/>
    <s v="Johnson, Patterson and Montoya"/>
    <s v="Triple-buffered fresh-thinking frame"/>
    <n v="19800"/>
    <n v="184658"/>
    <x v="1"/>
    <n v="1884"/>
    <x v="1"/>
    <s v="USD"/>
    <n v="1482386400"/>
    <n v="1483682400"/>
    <b v="0"/>
    <b v="1"/>
    <s v="publishing/fiction"/>
    <n v="9.3261616161616168"/>
    <m/>
    <x v="5"/>
    <x v="13"/>
  </r>
  <r>
    <n v="248"/>
    <s v="Roberts and Sons"/>
    <s v="Streamlined holistic knowledgebase"/>
    <n v="6200"/>
    <n v="13103"/>
    <x v="1"/>
    <n v="218"/>
    <x v="2"/>
    <s v="AUD"/>
    <n v="1420005600"/>
    <n v="1420437600"/>
    <b v="0"/>
    <b v="0"/>
    <s v="games/mobile games"/>
    <n v="2.1133870967741935"/>
    <m/>
    <x v="6"/>
    <x v="20"/>
  </r>
  <r>
    <n v="249"/>
    <s v="Avila-Nelson"/>
    <s v="Up-sized intermediate website"/>
    <n v="61500"/>
    <n v="168095"/>
    <x v="1"/>
    <n v="6465"/>
    <x v="1"/>
    <s v="USD"/>
    <n v="1420178400"/>
    <n v="1420783200"/>
    <b v="0"/>
    <b v="0"/>
    <s v="publishing/translations"/>
    <n v="2.7332520325203253"/>
    <m/>
    <x v="5"/>
    <x v="18"/>
  </r>
  <r>
    <n v="250"/>
    <s v="Robbins and Sons"/>
    <s v="Future-proofed directional synergy"/>
    <n v="100"/>
    <n v="3"/>
    <x v="0"/>
    <n v="1"/>
    <x v="1"/>
    <s v="USD"/>
    <n v="1264399200"/>
    <n v="1267423200"/>
    <b v="0"/>
    <b v="0"/>
    <s v="music/rock"/>
    <n v="0.03"/>
    <m/>
    <x v="1"/>
    <x v="1"/>
  </r>
  <r>
    <n v="251"/>
    <s v="Singleton Ltd"/>
    <s v="Enhanced user-facing function"/>
    <n v="7100"/>
    <n v="3840"/>
    <x v="0"/>
    <n v="101"/>
    <x v="1"/>
    <s v="USD"/>
    <n v="1355032800"/>
    <n v="1355205600"/>
    <b v="0"/>
    <b v="0"/>
    <s v="theater/plays"/>
    <n v="0.54084507042253516"/>
    <m/>
    <x v="3"/>
    <x v="3"/>
  </r>
  <r>
    <n v="252"/>
    <s v="Perez PLC"/>
    <s v="Operative bandwidth-monitored interface"/>
    <n v="1000"/>
    <n v="6263"/>
    <x v="1"/>
    <n v="59"/>
    <x v="1"/>
    <s v="USD"/>
    <n v="1382677200"/>
    <n v="1383109200"/>
    <b v="0"/>
    <b v="0"/>
    <s v="theater/plays"/>
    <n v="6.2629999999999999"/>
    <m/>
    <x v="3"/>
    <x v="3"/>
  </r>
  <r>
    <n v="253"/>
    <s v="Rogers, Jacobs and Jackson"/>
    <s v="Upgradable multi-state instruction set"/>
    <n v="121500"/>
    <n v="108161"/>
    <x v="0"/>
    <n v="1335"/>
    <x v="0"/>
    <s v="CAD"/>
    <n v="1302238800"/>
    <n v="1303275600"/>
    <b v="0"/>
    <b v="0"/>
    <s v="film &amp; video/drama"/>
    <n v="0.8902139917695473"/>
    <m/>
    <x v="4"/>
    <x v="6"/>
  </r>
  <r>
    <n v="254"/>
    <s v="Barry Group"/>
    <s v="De-engineered static Local Area Network"/>
    <n v="4600"/>
    <n v="8505"/>
    <x v="1"/>
    <n v="88"/>
    <x v="1"/>
    <s v="USD"/>
    <n v="1487656800"/>
    <n v="1487829600"/>
    <b v="0"/>
    <b v="0"/>
    <s v="publishing/nonfiction"/>
    <n v="1.8489130434782608"/>
    <m/>
    <x v="5"/>
    <x v="9"/>
  </r>
  <r>
    <n v="255"/>
    <s v="Rosales, Branch and Harmon"/>
    <s v="Upgradable grid-enabled superstructure"/>
    <n v="80500"/>
    <n v="96735"/>
    <x v="1"/>
    <n v="1697"/>
    <x v="1"/>
    <s v="USD"/>
    <n v="1297836000"/>
    <n v="1298268000"/>
    <b v="0"/>
    <b v="1"/>
    <s v="music/rock"/>
    <n v="1.2016770186335404"/>
    <m/>
    <x v="1"/>
    <x v="1"/>
  </r>
  <r>
    <n v="256"/>
    <s v="Smith-Reid"/>
    <s v="Optimized actuating toolset"/>
    <n v="4100"/>
    <n v="959"/>
    <x v="0"/>
    <n v="15"/>
    <x v="4"/>
    <s v="GBP"/>
    <n v="1453615200"/>
    <n v="1456812000"/>
    <b v="0"/>
    <b v="0"/>
    <s v="music/rock"/>
    <n v="0.23390243902439026"/>
    <m/>
    <x v="1"/>
    <x v="1"/>
  </r>
  <r>
    <n v="257"/>
    <s v="Williams Inc"/>
    <s v="Decentralized exuding strategy"/>
    <n v="5700"/>
    <n v="8322"/>
    <x v="1"/>
    <n v="92"/>
    <x v="1"/>
    <s v="USD"/>
    <n v="1362463200"/>
    <n v="1363669200"/>
    <b v="0"/>
    <b v="0"/>
    <s v="theater/plays"/>
    <n v="1.46"/>
    <m/>
    <x v="3"/>
    <x v="3"/>
  </r>
  <r>
    <n v="258"/>
    <s v="Duncan, Mcdonald and Miller"/>
    <s v="Assimilated coherent hardware"/>
    <n v="5000"/>
    <n v="13424"/>
    <x v="1"/>
    <n v="186"/>
    <x v="1"/>
    <s v="USD"/>
    <n v="1481176800"/>
    <n v="1482904800"/>
    <b v="0"/>
    <b v="1"/>
    <s v="theater/plays"/>
    <n v="2.6848000000000001"/>
    <m/>
    <x v="3"/>
    <x v="3"/>
  </r>
  <r>
    <n v="259"/>
    <s v="Watkins Ltd"/>
    <s v="Multi-channeled responsive implementation"/>
    <n v="1800"/>
    <n v="10755"/>
    <x v="1"/>
    <n v="138"/>
    <x v="1"/>
    <s v="USD"/>
    <n v="1354946400"/>
    <n v="1356588000"/>
    <b v="1"/>
    <b v="0"/>
    <s v="photography/photography books"/>
    <n v="5.9749999999999996"/>
    <m/>
    <x v="7"/>
    <x v="14"/>
  </r>
  <r>
    <n v="260"/>
    <s v="Allen-Jones"/>
    <s v="Centralized modular initiative"/>
    <n v="6300"/>
    <n v="9935"/>
    <x v="1"/>
    <n v="261"/>
    <x v="1"/>
    <s v="USD"/>
    <n v="1348808400"/>
    <n v="1349845200"/>
    <b v="0"/>
    <b v="0"/>
    <s v="music/rock"/>
    <n v="1.5769841269841269"/>
    <m/>
    <x v="1"/>
    <x v="1"/>
  </r>
  <r>
    <n v="261"/>
    <s v="Mason-Smith"/>
    <s v="Reverse-engineered cohesive migration"/>
    <n v="84300"/>
    <n v="26303"/>
    <x v="0"/>
    <n v="454"/>
    <x v="1"/>
    <s v="USD"/>
    <n v="1282712400"/>
    <n v="1283058000"/>
    <b v="0"/>
    <b v="1"/>
    <s v="music/rock"/>
    <n v="0.31201660735468567"/>
    <m/>
    <x v="1"/>
    <x v="1"/>
  </r>
  <r>
    <n v="262"/>
    <s v="Lloyd, Kennedy and Davis"/>
    <s v="Compatible multimedia hub"/>
    <n v="1700"/>
    <n v="5328"/>
    <x v="1"/>
    <n v="107"/>
    <x v="1"/>
    <s v="USD"/>
    <n v="1301979600"/>
    <n v="1304226000"/>
    <b v="0"/>
    <b v="1"/>
    <s v="music/indie rock"/>
    <n v="3.1341176470588237"/>
    <m/>
    <x v="1"/>
    <x v="7"/>
  </r>
  <r>
    <n v="263"/>
    <s v="Walker Ltd"/>
    <s v="Organic eco-centric success"/>
    <n v="2900"/>
    <n v="10756"/>
    <x v="1"/>
    <n v="199"/>
    <x v="1"/>
    <s v="USD"/>
    <n v="1263016800"/>
    <n v="1263016800"/>
    <b v="0"/>
    <b v="0"/>
    <s v="photography/photography books"/>
    <n v="3.7089655172413791"/>
    <m/>
    <x v="7"/>
    <x v="14"/>
  </r>
  <r>
    <n v="264"/>
    <s v="Gordon PLC"/>
    <s v="Virtual reciprocal policy"/>
    <n v="45600"/>
    <n v="165375"/>
    <x v="1"/>
    <n v="5512"/>
    <x v="1"/>
    <s v="USD"/>
    <n v="1360648800"/>
    <n v="1362031200"/>
    <b v="0"/>
    <b v="0"/>
    <s v="theater/plays"/>
    <n v="3.6266447368421053"/>
    <m/>
    <x v="3"/>
    <x v="3"/>
  </r>
  <r>
    <n v="265"/>
    <s v="Lee and Sons"/>
    <s v="Persevering interactive emulation"/>
    <n v="4900"/>
    <n v="6031"/>
    <x v="1"/>
    <n v="86"/>
    <x v="1"/>
    <s v="USD"/>
    <n v="1451800800"/>
    <n v="1455602400"/>
    <b v="0"/>
    <b v="0"/>
    <s v="theater/plays"/>
    <n v="1.2308163265306122"/>
    <m/>
    <x v="3"/>
    <x v="3"/>
  </r>
  <r>
    <n v="266"/>
    <s v="Cole LLC"/>
    <s v="Proactive responsive emulation"/>
    <n v="111900"/>
    <n v="85902"/>
    <x v="0"/>
    <n v="3182"/>
    <x v="6"/>
    <s v="EUR"/>
    <n v="1415340000"/>
    <n v="1418191200"/>
    <b v="0"/>
    <b v="1"/>
    <s v="music/jazz"/>
    <n v="0.76766756032171579"/>
    <m/>
    <x v="1"/>
    <x v="17"/>
  </r>
  <r>
    <n v="267"/>
    <s v="Acosta PLC"/>
    <s v="Extended eco-centric function"/>
    <n v="61600"/>
    <n v="143910"/>
    <x v="1"/>
    <n v="2768"/>
    <x v="2"/>
    <s v="AUD"/>
    <n v="1351054800"/>
    <n v="1352440800"/>
    <b v="0"/>
    <b v="0"/>
    <s v="theater/plays"/>
    <n v="2.3362012987012988"/>
    <m/>
    <x v="3"/>
    <x v="3"/>
  </r>
  <r>
    <n v="268"/>
    <s v="Brown-Mckee"/>
    <s v="Networked optimal productivity"/>
    <n v="1500"/>
    <n v="2708"/>
    <x v="1"/>
    <n v="48"/>
    <x v="1"/>
    <s v="USD"/>
    <n v="1349326800"/>
    <n v="1353304800"/>
    <b v="0"/>
    <b v="0"/>
    <s v="film &amp; video/documentary"/>
    <n v="1.8053333333333332"/>
    <m/>
    <x v="4"/>
    <x v="4"/>
  </r>
  <r>
    <n v="269"/>
    <s v="Miles and Sons"/>
    <s v="Persistent attitude-oriented approach"/>
    <n v="3500"/>
    <n v="8842"/>
    <x v="1"/>
    <n v="87"/>
    <x v="1"/>
    <s v="USD"/>
    <n v="1548914400"/>
    <n v="1550728800"/>
    <b v="0"/>
    <b v="0"/>
    <s v="film &amp; video/television"/>
    <n v="2.5262857142857142"/>
    <m/>
    <x v="4"/>
    <x v="19"/>
  </r>
  <r>
    <n v="270"/>
    <s v="Sawyer, Horton and Williams"/>
    <s v="Triple-buffered 4thgeneration toolset"/>
    <n v="173900"/>
    <n v="47260"/>
    <x v="3"/>
    <n v="1890"/>
    <x v="1"/>
    <s v="USD"/>
    <n v="1291269600"/>
    <n v="1291442400"/>
    <b v="0"/>
    <b v="0"/>
    <s v="games/video games"/>
    <n v="0.27176538240368026"/>
    <m/>
    <x v="6"/>
    <x v="11"/>
  </r>
  <r>
    <n v="271"/>
    <s v="Foley-Cox"/>
    <s v="Progressive zero administration leverage"/>
    <n v="153700"/>
    <n v="1953"/>
    <x v="2"/>
    <n v="61"/>
    <x v="1"/>
    <s v="USD"/>
    <n v="1449468000"/>
    <n v="1452146400"/>
    <b v="0"/>
    <b v="0"/>
    <s v="photography/photography books"/>
    <n v="1.2706571242680547E-2"/>
    <m/>
    <x v="7"/>
    <x v="14"/>
  </r>
  <r>
    <n v="272"/>
    <s v="Horton, Morrison and Clark"/>
    <s v="Networked radical neural-net"/>
    <n v="51100"/>
    <n v="155349"/>
    <x v="1"/>
    <n v="1894"/>
    <x v="1"/>
    <s v="USD"/>
    <n v="1562734800"/>
    <n v="1564894800"/>
    <b v="0"/>
    <b v="1"/>
    <s v="theater/plays"/>
    <n v="3.0400978473581213"/>
    <m/>
    <x v="3"/>
    <x v="3"/>
  </r>
  <r>
    <n v="273"/>
    <s v="Thomas and Sons"/>
    <s v="Re-engineered heuristic forecast"/>
    <n v="7800"/>
    <n v="10704"/>
    <x v="1"/>
    <n v="282"/>
    <x v="0"/>
    <s v="CAD"/>
    <n v="1505624400"/>
    <n v="1505883600"/>
    <b v="0"/>
    <b v="0"/>
    <s v="theater/plays"/>
    <n v="1.3723076923076922"/>
    <m/>
    <x v="3"/>
    <x v="3"/>
  </r>
  <r>
    <n v="274"/>
    <s v="Morgan-Jenkins"/>
    <s v="Fully-configurable background algorithm"/>
    <n v="2400"/>
    <n v="773"/>
    <x v="0"/>
    <n v="15"/>
    <x v="1"/>
    <s v="USD"/>
    <n v="1509948000"/>
    <n v="1510380000"/>
    <b v="0"/>
    <b v="0"/>
    <s v="theater/plays"/>
    <n v="0.32208333333333333"/>
    <m/>
    <x v="3"/>
    <x v="3"/>
  </r>
  <r>
    <n v="275"/>
    <s v="Ward, Sanchez and Kemp"/>
    <s v="Stand-alone discrete Graphical User Interface"/>
    <n v="3900"/>
    <n v="9419"/>
    <x v="1"/>
    <n v="116"/>
    <x v="1"/>
    <s v="USD"/>
    <n v="1554526800"/>
    <n v="1555218000"/>
    <b v="0"/>
    <b v="0"/>
    <s v="publishing/translations"/>
    <n v="2.4151282051282053"/>
    <m/>
    <x v="5"/>
    <x v="18"/>
  </r>
  <r>
    <n v="276"/>
    <s v="Fields Ltd"/>
    <s v="Front-line foreground project"/>
    <n v="5500"/>
    <n v="5324"/>
    <x v="0"/>
    <n v="133"/>
    <x v="1"/>
    <s v="USD"/>
    <n v="1334811600"/>
    <n v="1335243600"/>
    <b v="0"/>
    <b v="1"/>
    <s v="games/video games"/>
    <n v="0.96799999999999997"/>
    <m/>
    <x v="6"/>
    <x v="11"/>
  </r>
  <r>
    <n v="277"/>
    <s v="Ramos-Mitchell"/>
    <s v="Persevering system-worthy info-mediaries"/>
    <n v="700"/>
    <n v="7465"/>
    <x v="1"/>
    <n v="83"/>
    <x v="1"/>
    <s v="USD"/>
    <n v="1279515600"/>
    <n v="1279688400"/>
    <b v="0"/>
    <b v="0"/>
    <s v="theater/plays"/>
    <n v="10.664285714285715"/>
    <m/>
    <x v="3"/>
    <x v="3"/>
  </r>
  <r>
    <n v="278"/>
    <s v="Higgins, Davis and Salazar"/>
    <s v="Distributed multi-tasking strategy"/>
    <n v="2700"/>
    <n v="8799"/>
    <x v="1"/>
    <n v="91"/>
    <x v="1"/>
    <s v="USD"/>
    <n v="1353909600"/>
    <n v="1356069600"/>
    <b v="0"/>
    <b v="0"/>
    <s v="technology/web"/>
    <n v="3.2588888888888889"/>
    <m/>
    <x v="2"/>
    <x v="2"/>
  </r>
  <r>
    <n v="279"/>
    <s v="Smith-Jenkins"/>
    <s v="Vision-oriented methodical application"/>
    <n v="8000"/>
    <n v="13656"/>
    <x v="1"/>
    <n v="546"/>
    <x v="1"/>
    <s v="USD"/>
    <n v="1535950800"/>
    <n v="1536210000"/>
    <b v="0"/>
    <b v="0"/>
    <s v="theater/plays"/>
    <n v="1.7070000000000001"/>
    <m/>
    <x v="3"/>
    <x v="3"/>
  </r>
  <r>
    <n v="280"/>
    <s v="Braun PLC"/>
    <s v="Function-based high-level infrastructure"/>
    <n v="2500"/>
    <n v="14536"/>
    <x v="1"/>
    <n v="393"/>
    <x v="1"/>
    <s v="USD"/>
    <n v="1511244000"/>
    <n v="1511762400"/>
    <b v="0"/>
    <b v="0"/>
    <s v="film &amp; video/animation"/>
    <n v="5.8144"/>
    <m/>
    <x v="4"/>
    <x v="10"/>
  </r>
  <r>
    <n v="281"/>
    <s v="Drake PLC"/>
    <s v="Profound object-oriented paradigm"/>
    <n v="164500"/>
    <n v="150552"/>
    <x v="0"/>
    <n v="2062"/>
    <x v="1"/>
    <s v="USD"/>
    <n v="1331445600"/>
    <n v="1333256400"/>
    <b v="0"/>
    <b v="1"/>
    <s v="theater/plays"/>
    <n v="0.91520972644376897"/>
    <m/>
    <x v="3"/>
    <x v="3"/>
  </r>
  <r>
    <n v="282"/>
    <s v="Ross, Kelly and Brown"/>
    <s v="Virtual contextually-based circuit"/>
    <n v="8400"/>
    <n v="9076"/>
    <x v="1"/>
    <n v="133"/>
    <x v="1"/>
    <s v="USD"/>
    <n v="1480226400"/>
    <n v="1480744800"/>
    <b v="0"/>
    <b v="1"/>
    <s v="film &amp; video/television"/>
    <n v="1.0804761904761904"/>
    <m/>
    <x v="4"/>
    <x v="19"/>
  </r>
  <r>
    <n v="283"/>
    <s v="Lucas-Mullins"/>
    <s v="Business-focused dynamic instruction set"/>
    <n v="8100"/>
    <n v="1517"/>
    <x v="0"/>
    <n v="29"/>
    <x v="3"/>
    <s v="DKK"/>
    <n v="1464584400"/>
    <n v="1465016400"/>
    <b v="0"/>
    <b v="0"/>
    <s v="music/rock"/>
    <n v="0.18728395061728395"/>
    <m/>
    <x v="1"/>
    <x v="1"/>
  </r>
  <r>
    <n v="284"/>
    <s v="Tran LLC"/>
    <s v="Ameliorated fresh-thinking protocol"/>
    <n v="9800"/>
    <n v="8153"/>
    <x v="0"/>
    <n v="132"/>
    <x v="1"/>
    <s v="USD"/>
    <n v="1335848400"/>
    <n v="1336280400"/>
    <b v="0"/>
    <b v="0"/>
    <s v="technology/web"/>
    <n v="0.83193877551020412"/>
    <m/>
    <x v="2"/>
    <x v="2"/>
  </r>
  <r>
    <n v="285"/>
    <s v="Dawson, Brady and Gilbert"/>
    <s v="Front-line optimizing emulation"/>
    <n v="900"/>
    <n v="6357"/>
    <x v="1"/>
    <n v="254"/>
    <x v="1"/>
    <s v="USD"/>
    <n v="1473483600"/>
    <n v="1476766800"/>
    <b v="0"/>
    <b v="0"/>
    <s v="theater/plays"/>
    <n v="7.0633333333333335"/>
    <m/>
    <x v="3"/>
    <x v="3"/>
  </r>
  <r>
    <n v="286"/>
    <s v="Obrien-Aguirre"/>
    <s v="Devolved uniform complexity"/>
    <n v="112100"/>
    <n v="19557"/>
    <x v="3"/>
    <n v="184"/>
    <x v="1"/>
    <s v="USD"/>
    <n v="1479880800"/>
    <n v="1480485600"/>
    <b v="0"/>
    <b v="0"/>
    <s v="theater/plays"/>
    <n v="0.17446030330062445"/>
    <m/>
    <x v="3"/>
    <x v="3"/>
  </r>
  <r>
    <n v="287"/>
    <s v="Ferguson PLC"/>
    <s v="Public-key intangible superstructure"/>
    <n v="6300"/>
    <n v="13213"/>
    <x v="1"/>
    <n v="176"/>
    <x v="1"/>
    <s v="USD"/>
    <n v="1430197200"/>
    <n v="1430197200"/>
    <b v="0"/>
    <b v="0"/>
    <s v="music/electric music"/>
    <n v="2.0973015873015872"/>
    <m/>
    <x v="1"/>
    <x v="5"/>
  </r>
  <r>
    <n v="288"/>
    <s v="Garcia Ltd"/>
    <s v="Secured global success"/>
    <n v="5600"/>
    <n v="5476"/>
    <x v="0"/>
    <n v="137"/>
    <x v="3"/>
    <s v="DKK"/>
    <n v="1331701200"/>
    <n v="1331787600"/>
    <b v="0"/>
    <b v="1"/>
    <s v="music/metal"/>
    <n v="0.97785714285714287"/>
    <m/>
    <x v="1"/>
    <x v="16"/>
  </r>
  <r>
    <n v="289"/>
    <s v="Smith, Love and Smith"/>
    <s v="Grass-roots mission-critical capability"/>
    <n v="800"/>
    <n v="13474"/>
    <x v="1"/>
    <n v="337"/>
    <x v="0"/>
    <s v="CAD"/>
    <n v="1438578000"/>
    <n v="1438837200"/>
    <b v="0"/>
    <b v="0"/>
    <s v="theater/plays"/>
    <n v="16.842500000000001"/>
    <m/>
    <x v="3"/>
    <x v="3"/>
  </r>
  <r>
    <n v="290"/>
    <s v="Wilson, Hall and Osborne"/>
    <s v="Advanced global data-warehouse"/>
    <n v="168600"/>
    <n v="91722"/>
    <x v="0"/>
    <n v="908"/>
    <x v="1"/>
    <s v="USD"/>
    <n v="1368162000"/>
    <n v="1370926800"/>
    <b v="0"/>
    <b v="1"/>
    <s v="film &amp; video/documentary"/>
    <n v="0.54402135231316728"/>
    <m/>
    <x v="4"/>
    <x v="4"/>
  </r>
  <r>
    <n v="291"/>
    <s v="Bell, Grimes and Kerr"/>
    <s v="Self-enabling uniform complexity"/>
    <n v="1800"/>
    <n v="8219"/>
    <x v="1"/>
    <n v="107"/>
    <x v="1"/>
    <s v="USD"/>
    <n v="1318654800"/>
    <n v="1319000400"/>
    <b v="1"/>
    <b v="0"/>
    <s v="technology/web"/>
    <n v="4.5661111111111108"/>
    <m/>
    <x v="2"/>
    <x v="2"/>
  </r>
  <r>
    <n v="292"/>
    <s v="Ho-Harris"/>
    <s v="Versatile cohesive encoding"/>
    <n v="7300"/>
    <n v="717"/>
    <x v="0"/>
    <n v="10"/>
    <x v="1"/>
    <s v="USD"/>
    <n v="1331874000"/>
    <n v="1333429200"/>
    <b v="0"/>
    <b v="0"/>
    <s v="food/food trucks"/>
    <n v="9.8219178082191785E-2"/>
    <m/>
    <x v="0"/>
    <x v="0"/>
  </r>
  <r>
    <n v="293"/>
    <s v="Ross Group"/>
    <s v="Organized executive solution"/>
    <n v="6500"/>
    <n v="1065"/>
    <x v="3"/>
    <n v="32"/>
    <x v="6"/>
    <s v="EUR"/>
    <n v="1286254800"/>
    <n v="1287032400"/>
    <b v="0"/>
    <b v="0"/>
    <s v="theater/plays"/>
    <n v="0.16384615384615384"/>
    <m/>
    <x v="3"/>
    <x v="3"/>
  </r>
  <r>
    <n v="294"/>
    <s v="Turner-Davis"/>
    <s v="Automated local emulation"/>
    <n v="600"/>
    <n v="8038"/>
    <x v="1"/>
    <n v="183"/>
    <x v="1"/>
    <s v="USD"/>
    <n v="1540530000"/>
    <n v="1541570400"/>
    <b v="0"/>
    <b v="0"/>
    <s v="theater/plays"/>
    <n v="13.396666666666667"/>
    <m/>
    <x v="3"/>
    <x v="3"/>
  </r>
  <r>
    <n v="295"/>
    <s v="Smith, Jackson and Herrera"/>
    <s v="Enterprise-wide intermediate middleware"/>
    <n v="192900"/>
    <n v="68769"/>
    <x v="0"/>
    <n v="1910"/>
    <x v="5"/>
    <s v="CHF"/>
    <n v="1381813200"/>
    <n v="1383976800"/>
    <b v="0"/>
    <b v="0"/>
    <s v="theater/plays"/>
    <n v="0.35650077760497667"/>
    <m/>
    <x v="3"/>
    <x v="3"/>
  </r>
  <r>
    <n v="296"/>
    <s v="Smith-Hess"/>
    <s v="Grass-roots real-time Local Area Network"/>
    <n v="6100"/>
    <n v="3352"/>
    <x v="0"/>
    <n v="38"/>
    <x v="2"/>
    <s v="AUD"/>
    <n v="1548655200"/>
    <n v="1550556000"/>
    <b v="0"/>
    <b v="0"/>
    <s v="theater/plays"/>
    <n v="0.54950819672131146"/>
    <m/>
    <x v="3"/>
    <x v="3"/>
  </r>
  <r>
    <n v="297"/>
    <s v="Brown, Herring and Bass"/>
    <s v="Organized client-driven capacity"/>
    <n v="7200"/>
    <n v="6785"/>
    <x v="0"/>
    <n v="104"/>
    <x v="2"/>
    <s v="AUD"/>
    <n v="1389679200"/>
    <n v="1390456800"/>
    <b v="0"/>
    <b v="1"/>
    <s v="theater/plays"/>
    <n v="0.94236111111111109"/>
    <m/>
    <x v="3"/>
    <x v="3"/>
  </r>
  <r>
    <n v="298"/>
    <s v="Chase, Garcia and Johnson"/>
    <s v="Adaptive intangible database"/>
    <n v="3500"/>
    <n v="5037"/>
    <x v="1"/>
    <n v="72"/>
    <x v="1"/>
    <s v="USD"/>
    <n v="1456466400"/>
    <n v="1458018000"/>
    <b v="0"/>
    <b v="1"/>
    <s v="music/rock"/>
    <n v="1.4391428571428571"/>
    <m/>
    <x v="1"/>
    <x v="1"/>
  </r>
  <r>
    <n v="299"/>
    <s v="Ramsey and Sons"/>
    <s v="Grass-roots contextually-based algorithm"/>
    <n v="3800"/>
    <n v="1954"/>
    <x v="0"/>
    <n v="49"/>
    <x v="1"/>
    <s v="USD"/>
    <n v="1456984800"/>
    <n v="1461819600"/>
    <b v="0"/>
    <b v="0"/>
    <s v="food/food trucks"/>
    <n v="0.51421052631578945"/>
    <m/>
    <x v="0"/>
    <x v="0"/>
  </r>
  <r>
    <n v="300"/>
    <s v="Cooke PLC"/>
    <s v="Focused executive core"/>
    <n v="100"/>
    <n v="5"/>
    <x v="0"/>
    <n v="1"/>
    <x v="3"/>
    <s v="DKK"/>
    <n v="1504069200"/>
    <n v="1504155600"/>
    <b v="0"/>
    <b v="1"/>
    <s v="publishing/nonfiction"/>
    <n v="0.05"/>
    <m/>
    <x v="5"/>
    <x v="9"/>
  </r>
  <r>
    <n v="301"/>
    <s v="Wong-Walker"/>
    <s v="Multi-channeled disintermediate policy"/>
    <n v="900"/>
    <n v="12102"/>
    <x v="1"/>
    <n v="295"/>
    <x v="1"/>
    <s v="USD"/>
    <n v="1424930400"/>
    <n v="1426395600"/>
    <b v="0"/>
    <b v="0"/>
    <s v="film &amp; video/documentary"/>
    <n v="13.446666666666667"/>
    <m/>
    <x v="4"/>
    <x v="4"/>
  </r>
  <r>
    <n v="302"/>
    <s v="Ferguson, Collins and Mata"/>
    <s v="Customizable bi-directional hardware"/>
    <n v="76100"/>
    <n v="24234"/>
    <x v="0"/>
    <n v="245"/>
    <x v="1"/>
    <s v="USD"/>
    <n v="1535864400"/>
    <n v="1537074000"/>
    <b v="0"/>
    <b v="0"/>
    <s v="theater/plays"/>
    <n v="0.31844940867279897"/>
    <m/>
    <x v="3"/>
    <x v="3"/>
  </r>
  <r>
    <n v="303"/>
    <s v="Guerrero, Flores and Jenkins"/>
    <s v="Networked optimal architecture"/>
    <n v="3400"/>
    <n v="2809"/>
    <x v="0"/>
    <n v="32"/>
    <x v="1"/>
    <s v="USD"/>
    <n v="1452146400"/>
    <n v="1452578400"/>
    <b v="0"/>
    <b v="0"/>
    <s v="music/indie rock"/>
    <n v="0.82617647058823529"/>
    <m/>
    <x v="1"/>
    <x v="7"/>
  </r>
  <r>
    <n v="304"/>
    <s v="Peterson PLC"/>
    <s v="User-friendly discrete benchmark"/>
    <n v="2100"/>
    <n v="11469"/>
    <x v="1"/>
    <n v="142"/>
    <x v="1"/>
    <s v="USD"/>
    <n v="1470546000"/>
    <n v="1474088400"/>
    <b v="0"/>
    <b v="0"/>
    <s v="film &amp; video/documentary"/>
    <n v="5.4614285714285717"/>
    <m/>
    <x v="4"/>
    <x v="4"/>
  </r>
  <r>
    <n v="305"/>
    <s v="Townsend Ltd"/>
    <s v="Grass-roots actuating policy"/>
    <n v="2800"/>
    <n v="8014"/>
    <x v="1"/>
    <n v="85"/>
    <x v="1"/>
    <s v="USD"/>
    <n v="1458363600"/>
    <n v="1461906000"/>
    <b v="0"/>
    <b v="0"/>
    <s v="theater/plays"/>
    <n v="2.8621428571428571"/>
    <m/>
    <x v="3"/>
    <x v="3"/>
  </r>
  <r>
    <n v="306"/>
    <s v="Rush, Reed and Hall"/>
    <s v="Enterprise-wide 3rdgeneration knowledge user"/>
    <n v="6500"/>
    <n v="514"/>
    <x v="0"/>
    <n v="7"/>
    <x v="1"/>
    <s v="USD"/>
    <n v="1500008400"/>
    <n v="1500267600"/>
    <b v="0"/>
    <b v="1"/>
    <s v="theater/plays"/>
    <n v="7.9076923076923072E-2"/>
    <m/>
    <x v="3"/>
    <x v="3"/>
  </r>
  <r>
    <n v="307"/>
    <s v="Salazar-Dodson"/>
    <s v="Face-to-face zero tolerance moderator"/>
    <n v="32900"/>
    <n v="43473"/>
    <x v="1"/>
    <n v="659"/>
    <x v="3"/>
    <s v="DKK"/>
    <n v="1338958800"/>
    <n v="1340686800"/>
    <b v="0"/>
    <b v="1"/>
    <s v="publishing/fiction"/>
    <n v="1.3213677811550153"/>
    <m/>
    <x v="5"/>
    <x v="13"/>
  </r>
  <r>
    <n v="308"/>
    <s v="Davis Ltd"/>
    <s v="Grass-roots optimizing projection"/>
    <n v="118200"/>
    <n v="87560"/>
    <x v="0"/>
    <n v="803"/>
    <x v="1"/>
    <s v="USD"/>
    <n v="1303102800"/>
    <n v="1303189200"/>
    <b v="0"/>
    <b v="0"/>
    <s v="theater/plays"/>
    <n v="0.74077834179357027"/>
    <m/>
    <x v="3"/>
    <x v="3"/>
  </r>
  <r>
    <n v="309"/>
    <s v="Harris-Perry"/>
    <s v="User-centric 6thgeneration attitude"/>
    <n v="4100"/>
    <n v="3087"/>
    <x v="3"/>
    <n v="75"/>
    <x v="1"/>
    <s v="USD"/>
    <n v="1316581200"/>
    <n v="1318309200"/>
    <b v="0"/>
    <b v="1"/>
    <s v="music/indie rock"/>
    <n v="0.75292682926829269"/>
    <m/>
    <x v="1"/>
    <x v="7"/>
  </r>
  <r>
    <n v="310"/>
    <s v="Velazquez, Hunt and Ortiz"/>
    <s v="Switchable zero tolerance website"/>
    <n v="7800"/>
    <n v="1586"/>
    <x v="0"/>
    <n v="16"/>
    <x v="1"/>
    <s v="USD"/>
    <n v="1270789200"/>
    <n v="1272171600"/>
    <b v="0"/>
    <b v="0"/>
    <s v="games/video games"/>
    <n v="0.20333333333333334"/>
    <m/>
    <x v="6"/>
    <x v="11"/>
  </r>
  <r>
    <n v="311"/>
    <s v="Flores PLC"/>
    <s v="Focused real-time help-desk"/>
    <n v="6300"/>
    <n v="12812"/>
    <x v="1"/>
    <n v="121"/>
    <x v="1"/>
    <s v="USD"/>
    <n v="1297836000"/>
    <n v="1298872800"/>
    <b v="0"/>
    <b v="0"/>
    <s v="theater/plays"/>
    <n v="2.0336507936507937"/>
    <m/>
    <x v="3"/>
    <x v="3"/>
  </r>
  <r>
    <n v="312"/>
    <s v="Martinez LLC"/>
    <s v="Robust impactful approach"/>
    <n v="59100"/>
    <n v="183345"/>
    <x v="1"/>
    <n v="3742"/>
    <x v="1"/>
    <s v="USD"/>
    <n v="1382677200"/>
    <n v="1383282000"/>
    <b v="0"/>
    <b v="0"/>
    <s v="theater/plays"/>
    <n v="3.1022842639593908"/>
    <m/>
    <x v="3"/>
    <x v="3"/>
  </r>
  <r>
    <n v="313"/>
    <s v="Miller-Irwin"/>
    <s v="Secured maximized policy"/>
    <n v="2200"/>
    <n v="8697"/>
    <x v="1"/>
    <n v="223"/>
    <x v="1"/>
    <s v="USD"/>
    <n v="1330322400"/>
    <n v="1330495200"/>
    <b v="0"/>
    <b v="0"/>
    <s v="music/rock"/>
    <n v="3.9531818181818181"/>
    <m/>
    <x v="1"/>
    <x v="1"/>
  </r>
  <r>
    <n v="314"/>
    <s v="Sanchez-Morgan"/>
    <s v="Realigned upward-trending strategy"/>
    <n v="1400"/>
    <n v="4126"/>
    <x v="1"/>
    <n v="133"/>
    <x v="1"/>
    <s v="USD"/>
    <n v="1552366800"/>
    <n v="1552798800"/>
    <b v="0"/>
    <b v="1"/>
    <s v="film &amp; video/documentary"/>
    <n v="2.9471428571428571"/>
    <m/>
    <x v="4"/>
    <x v="4"/>
  </r>
  <r>
    <n v="315"/>
    <s v="Lopez, Adams and Johnson"/>
    <s v="Open-source interactive knowledge user"/>
    <n v="9500"/>
    <n v="3220"/>
    <x v="0"/>
    <n v="31"/>
    <x v="1"/>
    <s v="USD"/>
    <n v="1400907600"/>
    <n v="1403413200"/>
    <b v="0"/>
    <b v="0"/>
    <s v="theater/plays"/>
    <n v="0.33894736842105261"/>
    <m/>
    <x v="3"/>
    <x v="3"/>
  </r>
  <r>
    <n v="316"/>
    <s v="Martin-Marshall"/>
    <s v="Configurable demand-driven matrix"/>
    <n v="9600"/>
    <n v="6401"/>
    <x v="0"/>
    <n v="108"/>
    <x v="6"/>
    <s v="EUR"/>
    <n v="1574143200"/>
    <n v="1574229600"/>
    <b v="0"/>
    <b v="1"/>
    <s v="food/food trucks"/>
    <n v="0.66677083333333331"/>
    <m/>
    <x v="0"/>
    <x v="0"/>
  </r>
  <r>
    <n v="317"/>
    <s v="Summers PLC"/>
    <s v="Cross-group coherent hierarchy"/>
    <n v="6600"/>
    <n v="1269"/>
    <x v="0"/>
    <n v="30"/>
    <x v="1"/>
    <s v="USD"/>
    <n v="1494738000"/>
    <n v="1495861200"/>
    <b v="0"/>
    <b v="0"/>
    <s v="theater/plays"/>
    <n v="0.19227272727272726"/>
    <m/>
    <x v="3"/>
    <x v="3"/>
  </r>
  <r>
    <n v="318"/>
    <s v="Young, Hart and Ryan"/>
    <s v="Decentralized demand-driven open system"/>
    <n v="5700"/>
    <n v="903"/>
    <x v="0"/>
    <n v="17"/>
    <x v="1"/>
    <s v="USD"/>
    <n v="1392357600"/>
    <n v="1392530400"/>
    <b v="0"/>
    <b v="0"/>
    <s v="music/rock"/>
    <n v="0.15842105263157893"/>
    <m/>
    <x v="1"/>
    <x v="1"/>
  </r>
  <r>
    <n v="319"/>
    <s v="Mills Group"/>
    <s v="Advanced empowering matrix"/>
    <n v="8400"/>
    <n v="3251"/>
    <x v="3"/>
    <n v="64"/>
    <x v="1"/>
    <s v="USD"/>
    <n v="1281589200"/>
    <n v="1283662800"/>
    <b v="0"/>
    <b v="0"/>
    <s v="technology/web"/>
    <n v="0.38702380952380955"/>
    <m/>
    <x v="2"/>
    <x v="2"/>
  </r>
  <r>
    <n v="320"/>
    <s v="Sandoval-Powell"/>
    <s v="Phased holistic implementation"/>
    <n v="84400"/>
    <n v="8092"/>
    <x v="0"/>
    <n v="80"/>
    <x v="1"/>
    <s v="USD"/>
    <n v="1305003600"/>
    <n v="1305781200"/>
    <b v="0"/>
    <b v="0"/>
    <s v="publishing/fiction"/>
    <n v="9.5876777251184833E-2"/>
    <m/>
    <x v="5"/>
    <x v="13"/>
  </r>
  <r>
    <n v="321"/>
    <s v="Mills, Frazier and Perez"/>
    <s v="Proactive attitude-oriented knowledge user"/>
    <n v="170400"/>
    <n v="160422"/>
    <x v="0"/>
    <n v="2468"/>
    <x v="1"/>
    <s v="USD"/>
    <n v="1301634000"/>
    <n v="1302325200"/>
    <b v="0"/>
    <b v="0"/>
    <s v="film &amp; video/shorts"/>
    <n v="0.94144366197183094"/>
    <m/>
    <x v="4"/>
    <x v="12"/>
  </r>
  <r>
    <n v="322"/>
    <s v="Hebert Group"/>
    <s v="Visionary asymmetric Graphical User Interface"/>
    <n v="117900"/>
    <n v="196377"/>
    <x v="1"/>
    <n v="5168"/>
    <x v="1"/>
    <s v="USD"/>
    <n v="1290664800"/>
    <n v="1291788000"/>
    <b v="0"/>
    <b v="0"/>
    <s v="theater/plays"/>
    <n v="1.6656234096692113"/>
    <m/>
    <x v="3"/>
    <x v="3"/>
  </r>
  <r>
    <n v="323"/>
    <s v="Cole, Smith and Wood"/>
    <s v="Integrated zero-defect help-desk"/>
    <n v="8900"/>
    <n v="2148"/>
    <x v="0"/>
    <n v="26"/>
    <x v="4"/>
    <s v="GBP"/>
    <n v="1395896400"/>
    <n v="1396069200"/>
    <b v="0"/>
    <b v="0"/>
    <s v="film &amp; video/documentary"/>
    <n v="0.24134831460674158"/>
    <m/>
    <x v="4"/>
    <x v="4"/>
  </r>
  <r>
    <n v="324"/>
    <s v="Harris, Hall and Harris"/>
    <s v="Inverse analyzing matrices"/>
    <n v="7100"/>
    <n v="11648"/>
    <x v="1"/>
    <n v="307"/>
    <x v="1"/>
    <s v="USD"/>
    <n v="1434862800"/>
    <n v="1435899600"/>
    <b v="0"/>
    <b v="1"/>
    <s v="theater/plays"/>
    <n v="1.6405633802816901"/>
    <m/>
    <x v="3"/>
    <x v="3"/>
  </r>
  <r>
    <n v="325"/>
    <s v="Saunders Group"/>
    <s v="Programmable systemic implementation"/>
    <n v="6500"/>
    <n v="5897"/>
    <x v="0"/>
    <n v="73"/>
    <x v="1"/>
    <s v="USD"/>
    <n v="1529125200"/>
    <n v="1531112400"/>
    <b v="0"/>
    <b v="1"/>
    <s v="theater/plays"/>
    <n v="0.90723076923076929"/>
    <m/>
    <x v="3"/>
    <x v="3"/>
  </r>
  <r>
    <n v="326"/>
    <s v="Pham, Avila and Nash"/>
    <s v="Multi-channeled next generation architecture"/>
    <n v="7200"/>
    <n v="3326"/>
    <x v="0"/>
    <n v="128"/>
    <x v="1"/>
    <s v="USD"/>
    <n v="1451109600"/>
    <n v="1451628000"/>
    <b v="0"/>
    <b v="0"/>
    <s v="film &amp; video/animation"/>
    <n v="0.46194444444444444"/>
    <m/>
    <x v="4"/>
    <x v="10"/>
  </r>
  <r>
    <n v="327"/>
    <s v="Patterson, Salinas and Lucas"/>
    <s v="Digitized 3rdgeneration encoding"/>
    <n v="2600"/>
    <n v="1002"/>
    <x v="0"/>
    <n v="33"/>
    <x v="1"/>
    <s v="USD"/>
    <n v="1566968400"/>
    <n v="1567314000"/>
    <b v="0"/>
    <b v="1"/>
    <s v="theater/plays"/>
    <n v="0.38538461538461538"/>
    <m/>
    <x v="3"/>
    <x v="3"/>
  </r>
  <r>
    <n v="328"/>
    <s v="Young PLC"/>
    <s v="Innovative well-modulated functionalities"/>
    <n v="98700"/>
    <n v="131826"/>
    <x v="1"/>
    <n v="2441"/>
    <x v="1"/>
    <s v="USD"/>
    <n v="1543557600"/>
    <n v="1544508000"/>
    <b v="0"/>
    <b v="0"/>
    <s v="music/rock"/>
    <n v="1.3356231003039514"/>
    <m/>
    <x v="1"/>
    <x v="1"/>
  </r>
  <r>
    <n v="329"/>
    <s v="Willis and Sons"/>
    <s v="Fundamental incremental database"/>
    <n v="93800"/>
    <n v="21477"/>
    <x v="2"/>
    <n v="211"/>
    <x v="1"/>
    <s v="USD"/>
    <n v="1481522400"/>
    <n v="1482472800"/>
    <b v="0"/>
    <b v="0"/>
    <s v="games/video games"/>
    <n v="0.22896588486140726"/>
    <m/>
    <x v="6"/>
    <x v="11"/>
  </r>
  <r>
    <n v="330"/>
    <s v="Thompson-Bates"/>
    <s v="Expanded encompassing open architecture"/>
    <n v="33700"/>
    <n v="62330"/>
    <x v="1"/>
    <n v="1385"/>
    <x v="4"/>
    <s v="GBP"/>
    <n v="1512712800"/>
    <n v="1512799200"/>
    <b v="0"/>
    <b v="0"/>
    <s v="film &amp; video/documentary"/>
    <n v="1.8495548961424333"/>
    <m/>
    <x v="4"/>
    <x v="4"/>
  </r>
  <r>
    <n v="331"/>
    <s v="Rose-Silva"/>
    <s v="Intuitive static portal"/>
    <n v="3300"/>
    <n v="14643"/>
    <x v="1"/>
    <n v="190"/>
    <x v="1"/>
    <s v="USD"/>
    <n v="1324274400"/>
    <n v="1324360800"/>
    <b v="0"/>
    <b v="0"/>
    <s v="food/food trucks"/>
    <n v="4.4372727272727275"/>
    <m/>
    <x v="0"/>
    <x v="0"/>
  </r>
  <r>
    <n v="332"/>
    <s v="Pacheco, Johnson and Torres"/>
    <s v="Optional bandwidth-monitored definition"/>
    <n v="20700"/>
    <n v="41396"/>
    <x v="1"/>
    <n v="470"/>
    <x v="1"/>
    <s v="USD"/>
    <n v="1364446800"/>
    <n v="1364533200"/>
    <b v="0"/>
    <b v="0"/>
    <s v="technology/wearables"/>
    <n v="1.999806763285024"/>
    <m/>
    <x v="2"/>
    <x v="8"/>
  </r>
  <r>
    <n v="333"/>
    <s v="Carlson, Dixon and Jones"/>
    <s v="Persistent well-modulated synergy"/>
    <n v="9600"/>
    <n v="11900"/>
    <x v="1"/>
    <n v="253"/>
    <x v="1"/>
    <s v="USD"/>
    <n v="1542693600"/>
    <n v="1545112800"/>
    <b v="0"/>
    <b v="0"/>
    <s v="theater/plays"/>
    <n v="1.2395833333333333"/>
    <m/>
    <x v="3"/>
    <x v="3"/>
  </r>
  <r>
    <n v="334"/>
    <s v="Mcgee Group"/>
    <s v="Assimilated discrete algorithm"/>
    <n v="66200"/>
    <n v="123538"/>
    <x v="1"/>
    <n v="1113"/>
    <x v="1"/>
    <s v="USD"/>
    <n v="1515564000"/>
    <n v="1516168800"/>
    <b v="0"/>
    <b v="0"/>
    <s v="music/rock"/>
    <n v="1.8661329305135952"/>
    <m/>
    <x v="1"/>
    <x v="1"/>
  </r>
  <r>
    <n v="335"/>
    <s v="Jordan-Acosta"/>
    <s v="Operative uniform hub"/>
    <n v="173800"/>
    <n v="198628"/>
    <x v="1"/>
    <n v="2283"/>
    <x v="1"/>
    <s v="USD"/>
    <n v="1573797600"/>
    <n v="1574920800"/>
    <b v="0"/>
    <b v="0"/>
    <s v="music/rock"/>
    <n v="1.1428538550057536"/>
    <m/>
    <x v="1"/>
    <x v="1"/>
  </r>
  <r>
    <n v="336"/>
    <s v="Nunez Inc"/>
    <s v="Customizable intangible capability"/>
    <n v="70700"/>
    <n v="68602"/>
    <x v="0"/>
    <n v="1072"/>
    <x v="1"/>
    <s v="USD"/>
    <n v="1292392800"/>
    <n v="1292479200"/>
    <b v="0"/>
    <b v="1"/>
    <s v="music/rock"/>
    <n v="0.97032531824611035"/>
    <m/>
    <x v="1"/>
    <x v="1"/>
  </r>
  <r>
    <n v="337"/>
    <s v="Hayden Ltd"/>
    <s v="Innovative didactic analyzer"/>
    <n v="94500"/>
    <n v="116064"/>
    <x v="1"/>
    <n v="1095"/>
    <x v="1"/>
    <s v="USD"/>
    <n v="1573452000"/>
    <n v="1573538400"/>
    <b v="0"/>
    <b v="0"/>
    <s v="theater/plays"/>
    <n v="1.2281904761904763"/>
    <m/>
    <x v="3"/>
    <x v="3"/>
  </r>
  <r>
    <n v="338"/>
    <s v="Gonzalez-Burton"/>
    <s v="Decentralized intangible encoding"/>
    <n v="69800"/>
    <n v="125042"/>
    <x v="1"/>
    <n v="1690"/>
    <x v="1"/>
    <s v="USD"/>
    <n v="1317790800"/>
    <n v="1320382800"/>
    <b v="0"/>
    <b v="0"/>
    <s v="theater/plays"/>
    <n v="1.7914326647564469"/>
    <m/>
    <x v="3"/>
    <x v="3"/>
  </r>
  <r>
    <n v="339"/>
    <s v="Lewis, Taylor and Rivers"/>
    <s v="Front-line transitional algorithm"/>
    <n v="136300"/>
    <n v="108974"/>
    <x v="3"/>
    <n v="1297"/>
    <x v="0"/>
    <s v="CAD"/>
    <n v="1501650000"/>
    <n v="1502859600"/>
    <b v="0"/>
    <b v="0"/>
    <s v="theater/plays"/>
    <n v="0.79951577402787966"/>
    <m/>
    <x v="3"/>
    <x v="3"/>
  </r>
  <r>
    <n v="340"/>
    <s v="Butler, Henry and Espinoza"/>
    <s v="Switchable didactic matrices"/>
    <n v="37100"/>
    <n v="34964"/>
    <x v="0"/>
    <n v="393"/>
    <x v="1"/>
    <s v="USD"/>
    <n v="1323669600"/>
    <n v="1323756000"/>
    <b v="0"/>
    <b v="0"/>
    <s v="photography/photography books"/>
    <n v="0.94242587601078165"/>
    <m/>
    <x v="7"/>
    <x v="14"/>
  </r>
  <r>
    <n v="341"/>
    <s v="Guzman Group"/>
    <s v="Ameliorated disintermediate utilization"/>
    <n v="114300"/>
    <n v="96777"/>
    <x v="0"/>
    <n v="1257"/>
    <x v="1"/>
    <s v="USD"/>
    <n v="1440738000"/>
    <n v="1441342800"/>
    <b v="0"/>
    <b v="0"/>
    <s v="music/indie rock"/>
    <n v="0.84669291338582675"/>
    <m/>
    <x v="1"/>
    <x v="7"/>
  </r>
  <r>
    <n v="342"/>
    <s v="Gibson-Hernandez"/>
    <s v="Visionary foreground middleware"/>
    <n v="47900"/>
    <n v="31864"/>
    <x v="0"/>
    <n v="328"/>
    <x v="1"/>
    <s v="USD"/>
    <n v="1374296400"/>
    <n v="1375333200"/>
    <b v="0"/>
    <b v="0"/>
    <s v="theater/plays"/>
    <n v="0.66521920668058454"/>
    <m/>
    <x v="3"/>
    <x v="3"/>
  </r>
  <r>
    <n v="343"/>
    <s v="Spencer-Weber"/>
    <s v="Optional zero-defect task-force"/>
    <n v="9000"/>
    <n v="4853"/>
    <x v="0"/>
    <n v="147"/>
    <x v="1"/>
    <s v="USD"/>
    <n v="1384840800"/>
    <n v="1389420000"/>
    <b v="0"/>
    <b v="0"/>
    <s v="theater/plays"/>
    <n v="0.53922222222222227"/>
    <m/>
    <x v="3"/>
    <x v="3"/>
  </r>
  <r>
    <n v="344"/>
    <s v="Berger, Johnson and Marshall"/>
    <s v="Devolved exuding emulation"/>
    <n v="197600"/>
    <n v="82959"/>
    <x v="0"/>
    <n v="830"/>
    <x v="1"/>
    <s v="USD"/>
    <n v="1516600800"/>
    <n v="1520056800"/>
    <b v="0"/>
    <b v="0"/>
    <s v="games/video games"/>
    <n v="0.41983299595141699"/>
    <m/>
    <x v="6"/>
    <x v="11"/>
  </r>
  <r>
    <n v="345"/>
    <s v="Taylor, Cisneros and Romero"/>
    <s v="Open-source neutral task-force"/>
    <n v="157600"/>
    <n v="23159"/>
    <x v="0"/>
    <n v="331"/>
    <x v="4"/>
    <s v="GBP"/>
    <n v="1436418000"/>
    <n v="1436504400"/>
    <b v="0"/>
    <b v="0"/>
    <s v="film &amp; video/drama"/>
    <n v="0.14694796954314721"/>
    <m/>
    <x v="4"/>
    <x v="6"/>
  </r>
  <r>
    <n v="346"/>
    <s v="Little-Marsh"/>
    <s v="Virtual attitude-oriented migration"/>
    <n v="8000"/>
    <n v="2758"/>
    <x v="0"/>
    <n v="25"/>
    <x v="1"/>
    <s v="USD"/>
    <n v="1503550800"/>
    <n v="1508302800"/>
    <b v="0"/>
    <b v="1"/>
    <s v="music/indie rock"/>
    <n v="0.34475"/>
    <m/>
    <x v="1"/>
    <x v="7"/>
  </r>
  <r>
    <n v="347"/>
    <s v="Petersen and Sons"/>
    <s v="Open-source full-range portal"/>
    <n v="900"/>
    <n v="12607"/>
    <x v="1"/>
    <n v="191"/>
    <x v="1"/>
    <s v="USD"/>
    <n v="1423634400"/>
    <n v="1425708000"/>
    <b v="0"/>
    <b v="0"/>
    <s v="technology/web"/>
    <n v="14.007777777777777"/>
    <m/>
    <x v="2"/>
    <x v="2"/>
  </r>
  <r>
    <n v="348"/>
    <s v="Hensley Ltd"/>
    <s v="Versatile cohesive open system"/>
    <n v="199000"/>
    <n v="142823"/>
    <x v="0"/>
    <n v="3483"/>
    <x v="1"/>
    <s v="USD"/>
    <n v="1487224800"/>
    <n v="1488348000"/>
    <b v="0"/>
    <b v="0"/>
    <s v="food/food trucks"/>
    <n v="0.71770351758793971"/>
    <m/>
    <x v="0"/>
    <x v="0"/>
  </r>
  <r>
    <n v="349"/>
    <s v="Navarro and Sons"/>
    <s v="Multi-layered bottom-line frame"/>
    <n v="180800"/>
    <n v="95958"/>
    <x v="0"/>
    <n v="923"/>
    <x v="1"/>
    <s v="USD"/>
    <n v="1500008400"/>
    <n v="1502600400"/>
    <b v="0"/>
    <b v="0"/>
    <s v="theater/plays"/>
    <n v="0.53074115044247783"/>
    <m/>
    <x v="3"/>
    <x v="3"/>
  </r>
  <r>
    <n v="350"/>
    <s v="Shannon Ltd"/>
    <s v="Pre-emptive neutral capacity"/>
    <n v="100"/>
    <n v="5"/>
    <x v="0"/>
    <n v="1"/>
    <x v="1"/>
    <s v="USD"/>
    <n v="1432098000"/>
    <n v="1433653200"/>
    <b v="0"/>
    <b v="1"/>
    <s v="music/jazz"/>
    <n v="0.05"/>
    <m/>
    <x v="1"/>
    <x v="17"/>
  </r>
  <r>
    <n v="351"/>
    <s v="Young LLC"/>
    <s v="Universal maximized methodology"/>
    <n v="74100"/>
    <n v="94631"/>
    <x v="1"/>
    <n v="2013"/>
    <x v="1"/>
    <s v="USD"/>
    <n v="1440392400"/>
    <n v="1441602000"/>
    <b v="0"/>
    <b v="0"/>
    <s v="music/rock"/>
    <n v="1.2770715249662619"/>
    <m/>
    <x v="1"/>
    <x v="1"/>
  </r>
  <r>
    <n v="352"/>
    <s v="Adams, Willis and Sanchez"/>
    <s v="Expanded hybrid hardware"/>
    <n v="2800"/>
    <n v="977"/>
    <x v="0"/>
    <n v="33"/>
    <x v="0"/>
    <s v="CAD"/>
    <n v="1446876000"/>
    <n v="1447567200"/>
    <b v="0"/>
    <b v="0"/>
    <s v="theater/plays"/>
    <n v="0.34892857142857142"/>
    <m/>
    <x v="3"/>
    <x v="3"/>
  </r>
  <r>
    <n v="353"/>
    <s v="Mills-Roy"/>
    <s v="Profit-focused multi-tasking access"/>
    <n v="33600"/>
    <n v="137961"/>
    <x v="1"/>
    <n v="1703"/>
    <x v="1"/>
    <s v="USD"/>
    <n v="1562302800"/>
    <n v="1562389200"/>
    <b v="0"/>
    <b v="0"/>
    <s v="theater/plays"/>
    <n v="4.105982142857143"/>
    <m/>
    <x v="3"/>
    <x v="3"/>
  </r>
  <r>
    <n v="354"/>
    <s v="Brown Group"/>
    <s v="Profit-focused transitional capability"/>
    <n v="6100"/>
    <n v="7548"/>
    <x v="1"/>
    <n v="80"/>
    <x v="3"/>
    <s v="DKK"/>
    <n v="1378184400"/>
    <n v="1378789200"/>
    <b v="0"/>
    <b v="0"/>
    <s v="film &amp; video/documentary"/>
    <n v="1.2373770491803278"/>
    <m/>
    <x v="4"/>
    <x v="4"/>
  </r>
  <r>
    <n v="355"/>
    <s v="Burns-Burnett"/>
    <s v="Front-line scalable definition"/>
    <n v="3800"/>
    <n v="2241"/>
    <x v="2"/>
    <n v="86"/>
    <x v="1"/>
    <s v="USD"/>
    <n v="1485064800"/>
    <n v="1488520800"/>
    <b v="0"/>
    <b v="0"/>
    <s v="technology/wearables"/>
    <n v="0.58973684210526311"/>
    <m/>
    <x v="2"/>
    <x v="8"/>
  </r>
  <r>
    <n v="356"/>
    <s v="Glass, Nunez and Mcdonald"/>
    <s v="Open-source systematic protocol"/>
    <n v="9300"/>
    <n v="3431"/>
    <x v="0"/>
    <n v="40"/>
    <x v="6"/>
    <s v="EUR"/>
    <n v="1326520800"/>
    <n v="1327298400"/>
    <b v="0"/>
    <b v="0"/>
    <s v="theater/plays"/>
    <n v="0.36892473118279567"/>
    <m/>
    <x v="3"/>
    <x v="3"/>
  </r>
  <r>
    <n v="357"/>
    <s v="Perez, Davis and Wilson"/>
    <s v="Implemented tangible algorithm"/>
    <n v="2300"/>
    <n v="4253"/>
    <x v="1"/>
    <n v="41"/>
    <x v="1"/>
    <s v="USD"/>
    <n v="1441256400"/>
    <n v="1443416400"/>
    <b v="0"/>
    <b v="0"/>
    <s v="games/video games"/>
    <n v="1.8491304347826087"/>
    <m/>
    <x v="6"/>
    <x v="11"/>
  </r>
  <r>
    <n v="358"/>
    <s v="Diaz-Garcia"/>
    <s v="Profit-focused 3rdgeneration circuit"/>
    <n v="9700"/>
    <n v="1146"/>
    <x v="0"/>
    <n v="23"/>
    <x v="0"/>
    <s v="CAD"/>
    <n v="1533877200"/>
    <n v="1534136400"/>
    <b v="1"/>
    <b v="0"/>
    <s v="photography/photography books"/>
    <n v="0.11814432989690722"/>
    <m/>
    <x v="7"/>
    <x v="14"/>
  </r>
  <r>
    <n v="359"/>
    <s v="Salazar-Moon"/>
    <s v="Compatible needs-based architecture"/>
    <n v="4000"/>
    <n v="11948"/>
    <x v="1"/>
    <n v="187"/>
    <x v="1"/>
    <s v="USD"/>
    <n v="1314421200"/>
    <n v="1315026000"/>
    <b v="0"/>
    <b v="0"/>
    <s v="film &amp; video/animation"/>
    <n v="2.9870000000000001"/>
    <m/>
    <x v="4"/>
    <x v="10"/>
  </r>
  <r>
    <n v="360"/>
    <s v="Larsen-Chung"/>
    <s v="Right-sized zero tolerance migration"/>
    <n v="59700"/>
    <n v="135132"/>
    <x v="1"/>
    <n v="2875"/>
    <x v="4"/>
    <s v="GBP"/>
    <n v="1293861600"/>
    <n v="1295071200"/>
    <b v="0"/>
    <b v="1"/>
    <s v="theater/plays"/>
    <n v="2.2635175879396985"/>
    <m/>
    <x v="3"/>
    <x v="3"/>
  </r>
  <r>
    <n v="361"/>
    <s v="Anderson and Sons"/>
    <s v="Quality-focused reciprocal structure"/>
    <n v="5500"/>
    <n v="9546"/>
    <x v="1"/>
    <n v="88"/>
    <x v="1"/>
    <s v="USD"/>
    <n v="1507352400"/>
    <n v="1509426000"/>
    <b v="0"/>
    <b v="0"/>
    <s v="theater/plays"/>
    <n v="1.7356363636363636"/>
    <m/>
    <x v="3"/>
    <x v="3"/>
  </r>
  <r>
    <n v="362"/>
    <s v="Lawrence Group"/>
    <s v="Automated actuating conglomeration"/>
    <n v="3700"/>
    <n v="13755"/>
    <x v="1"/>
    <n v="191"/>
    <x v="1"/>
    <s v="USD"/>
    <n v="1296108000"/>
    <n v="1299391200"/>
    <b v="0"/>
    <b v="0"/>
    <s v="music/rock"/>
    <n v="3.7175675675675675"/>
    <m/>
    <x v="1"/>
    <x v="1"/>
  </r>
  <r>
    <n v="363"/>
    <s v="Gray-Davis"/>
    <s v="Re-contextualized local initiative"/>
    <n v="5200"/>
    <n v="8330"/>
    <x v="1"/>
    <n v="139"/>
    <x v="1"/>
    <s v="USD"/>
    <n v="1324965600"/>
    <n v="1325052000"/>
    <b v="0"/>
    <b v="0"/>
    <s v="music/rock"/>
    <n v="1.601923076923077"/>
    <m/>
    <x v="1"/>
    <x v="1"/>
  </r>
  <r>
    <n v="364"/>
    <s v="Ramirez-Myers"/>
    <s v="Switchable intangible definition"/>
    <n v="900"/>
    <n v="14547"/>
    <x v="1"/>
    <n v="186"/>
    <x v="1"/>
    <s v="USD"/>
    <n v="1520229600"/>
    <n v="1522818000"/>
    <b v="0"/>
    <b v="0"/>
    <s v="music/indie rock"/>
    <n v="16.163333333333334"/>
    <m/>
    <x v="1"/>
    <x v="7"/>
  </r>
  <r>
    <n v="365"/>
    <s v="Lucas, Hall and Bonilla"/>
    <s v="Networked bottom-line initiative"/>
    <n v="1600"/>
    <n v="11735"/>
    <x v="1"/>
    <n v="112"/>
    <x v="2"/>
    <s v="AUD"/>
    <n v="1482991200"/>
    <n v="1485324000"/>
    <b v="0"/>
    <b v="0"/>
    <s v="theater/plays"/>
    <n v="7.3343749999999996"/>
    <m/>
    <x v="3"/>
    <x v="3"/>
  </r>
  <r>
    <n v="366"/>
    <s v="Williams, Perez and Villegas"/>
    <s v="Robust directional system engine"/>
    <n v="1800"/>
    <n v="10658"/>
    <x v="1"/>
    <n v="101"/>
    <x v="1"/>
    <s v="USD"/>
    <n v="1294034400"/>
    <n v="1294120800"/>
    <b v="0"/>
    <b v="1"/>
    <s v="theater/plays"/>
    <n v="5.9211111111111112"/>
    <m/>
    <x v="3"/>
    <x v="3"/>
  </r>
  <r>
    <n v="367"/>
    <s v="Brooks, Jones and Ingram"/>
    <s v="Triple-buffered explicit methodology"/>
    <n v="9900"/>
    <n v="1870"/>
    <x v="0"/>
    <n v="75"/>
    <x v="1"/>
    <s v="USD"/>
    <n v="1413608400"/>
    <n v="1415685600"/>
    <b v="0"/>
    <b v="1"/>
    <s v="theater/plays"/>
    <n v="0.18888888888888888"/>
    <m/>
    <x v="3"/>
    <x v="3"/>
  </r>
  <r>
    <n v="368"/>
    <s v="Whitaker, Wallace and Daniels"/>
    <s v="Reactive directional capacity"/>
    <n v="5200"/>
    <n v="14394"/>
    <x v="1"/>
    <n v="206"/>
    <x v="4"/>
    <s v="GBP"/>
    <n v="1286946000"/>
    <n v="1288933200"/>
    <b v="0"/>
    <b v="1"/>
    <s v="film &amp; video/documentary"/>
    <n v="2.7680769230769231"/>
    <m/>
    <x v="4"/>
    <x v="4"/>
  </r>
  <r>
    <n v="369"/>
    <s v="Smith-Gonzalez"/>
    <s v="Polarized needs-based approach"/>
    <n v="5400"/>
    <n v="14743"/>
    <x v="1"/>
    <n v="154"/>
    <x v="1"/>
    <s v="USD"/>
    <n v="1359871200"/>
    <n v="1363237200"/>
    <b v="0"/>
    <b v="1"/>
    <s v="film &amp; video/television"/>
    <n v="2.730185185185185"/>
    <m/>
    <x v="4"/>
    <x v="19"/>
  </r>
  <r>
    <n v="370"/>
    <s v="Skinner PLC"/>
    <s v="Intuitive well-modulated middleware"/>
    <n v="112300"/>
    <n v="178965"/>
    <x v="1"/>
    <n v="5966"/>
    <x v="1"/>
    <s v="USD"/>
    <n v="1555304400"/>
    <n v="1555822800"/>
    <b v="0"/>
    <b v="0"/>
    <s v="theater/plays"/>
    <n v="1.593633125556545"/>
    <m/>
    <x v="3"/>
    <x v="3"/>
  </r>
  <r>
    <n v="371"/>
    <s v="Nolan, Smith and Sanchez"/>
    <s v="Multi-channeled logistical matrices"/>
    <n v="189200"/>
    <n v="128410"/>
    <x v="0"/>
    <n v="2176"/>
    <x v="1"/>
    <s v="USD"/>
    <n v="1423375200"/>
    <n v="1427778000"/>
    <b v="0"/>
    <b v="0"/>
    <s v="theater/plays"/>
    <n v="0.67869978858350954"/>
    <m/>
    <x v="3"/>
    <x v="3"/>
  </r>
  <r>
    <n v="372"/>
    <s v="Green-Carr"/>
    <s v="Pre-emptive bifurcated artificial intelligence"/>
    <n v="900"/>
    <n v="14324"/>
    <x v="1"/>
    <n v="169"/>
    <x v="1"/>
    <s v="USD"/>
    <n v="1420696800"/>
    <n v="1422424800"/>
    <b v="0"/>
    <b v="1"/>
    <s v="film &amp; video/documentary"/>
    <n v="15.915555555555555"/>
    <m/>
    <x v="4"/>
    <x v="4"/>
  </r>
  <r>
    <n v="373"/>
    <s v="Brown-Parker"/>
    <s v="Down-sized coherent toolset"/>
    <n v="22500"/>
    <n v="164291"/>
    <x v="1"/>
    <n v="2106"/>
    <x v="1"/>
    <s v="USD"/>
    <n v="1502946000"/>
    <n v="1503637200"/>
    <b v="0"/>
    <b v="0"/>
    <s v="theater/plays"/>
    <n v="7.3018222222222224"/>
    <m/>
    <x v="3"/>
    <x v="3"/>
  </r>
  <r>
    <n v="374"/>
    <s v="Marshall Inc"/>
    <s v="Open-source multi-tasking data-warehouse"/>
    <n v="167400"/>
    <n v="22073"/>
    <x v="0"/>
    <n v="441"/>
    <x v="1"/>
    <s v="USD"/>
    <n v="1547186400"/>
    <n v="1547618400"/>
    <b v="0"/>
    <b v="1"/>
    <s v="film &amp; video/documentary"/>
    <n v="0.13185782556750297"/>
    <m/>
    <x v="4"/>
    <x v="4"/>
  </r>
  <r>
    <n v="375"/>
    <s v="Leblanc-Pineda"/>
    <s v="Future-proofed upward-trending contingency"/>
    <n v="2700"/>
    <n v="1479"/>
    <x v="0"/>
    <n v="25"/>
    <x v="1"/>
    <s v="USD"/>
    <n v="1444971600"/>
    <n v="1449900000"/>
    <b v="0"/>
    <b v="0"/>
    <s v="music/indie rock"/>
    <n v="0.54777777777777781"/>
    <m/>
    <x v="1"/>
    <x v="7"/>
  </r>
  <r>
    <n v="376"/>
    <s v="Perry PLC"/>
    <s v="Mandatory uniform matrix"/>
    <n v="3400"/>
    <n v="12275"/>
    <x v="1"/>
    <n v="131"/>
    <x v="1"/>
    <s v="USD"/>
    <n v="1404622800"/>
    <n v="1405141200"/>
    <b v="0"/>
    <b v="0"/>
    <s v="music/rock"/>
    <n v="3.6102941176470589"/>
    <m/>
    <x v="1"/>
    <x v="1"/>
  </r>
  <r>
    <n v="377"/>
    <s v="Klein, Stark and Livingston"/>
    <s v="Phased methodical initiative"/>
    <n v="49700"/>
    <n v="5098"/>
    <x v="0"/>
    <n v="127"/>
    <x v="1"/>
    <s v="USD"/>
    <n v="1571720400"/>
    <n v="1572933600"/>
    <b v="0"/>
    <b v="0"/>
    <s v="theater/plays"/>
    <n v="0.10257545271629778"/>
    <m/>
    <x v="3"/>
    <x v="3"/>
  </r>
  <r>
    <n v="378"/>
    <s v="Fleming-Oliver"/>
    <s v="Managed stable function"/>
    <n v="178200"/>
    <n v="24882"/>
    <x v="0"/>
    <n v="355"/>
    <x v="1"/>
    <s v="USD"/>
    <n v="1526878800"/>
    <n v="1530162000"/>
    <b v="0"/>
    <b v="0"/>
    <s v="film &amp; video/documentary"/>
    <n v="0.13962962962962963"/>
    <m/>
    <x v="4"/>
    <x v="4"/>
  </r>
  <r>
    <n v="379"/>
    <s v="Reilly, Aguirre and Johnson"/>
    <s v="Realigned clear-thinking migration"/>
    <n v="7200"/>
    <n v="2912"/>
    <x v="0"/>
    <n v="44"/>
    <x v="4"/>
    <s v="GBP"/>
    <n v="1319691600"/>
    <n v="1320904800"/>
    <b v="0"/>
    <b v="0"/>
    <s v="theater/plays"/>
    <n v="0.40444444444444444"/>
    <m/>
    <x v="3"/>
    <x v="3"/>
  </r>
  <r>
    <n v="380"/>
    <s v="Davidson, Wilcox and Lewis"/>
    <s v="Optional clear-thinking process improvement"/>
    <n v="2500"/>
    <n v="4008"/>
    <x v="1"/>
    <n v="84"/>
    <x v="1"/>
    <s v="USD"/>
    <n v="1371963600"/>
    <n v="1372395600"/>
    <b v="0"/>
    <b v="0"/>
    <s v="theater/plays"/>
    <n v="1.6032"/>
    <m/>
    <x v="3"/>
    <x v="3"/>
  </r>
  <r>
    <n v="381"/>
    <s v="Michael, Anderson and Vincent"/>
    <s v="Cross-group global moratorium"/>
    <n v="5300"/>
    <n v="9749"/>
    <x v="1"/>
    <n v="155"/>
    <x v="1"/>
    <s v="USD"/>
    <n v="1433739600"/>
    <n v="1437714000"/>
    <b v="0"/>
    <b v="0"/>
    <s v="theater/plays"/>
    <n v="1.8394339622641509"/>
    <m/>
    <x v="3"/>
    <x v="3"/>
  </r>
  <r>
    <n v="382"/>
    <s v="King Ltd"/>
    <s v="Visionary systemic process improvement"/>
    <n v="9100"/>
    <n v="5803"/>
    <x v="0"/>
    <n v="67"/>
    <x v="1"/>
    <s v="USD"/>
    <n v="1508130000"/>
    <n v="1509771600"/>
    <b v="0"/>
    <b v="0"/>
    <s v="photography/photography books"/>
    <n v="0.63769230769230767"/>
    <m/>
    <x v="7"/>
    <x v="14"/>
  </r>
  <r>
    <n v="383"/>
    <s v="Baker Ltd"/>
    <s v="Progressive intangible flexibility"/>
    <n v="6300"/>
    <n v="14199"/>
    <x v="1"/>
    <n v="189"/>
    <x v="1"/>
    <s v="USD"/>
    <n v="1550037600"/>
    <n v="1550556000"/>
    <b v="0"/>
    <b v="1"/>
    <s v="food/food trucks"/>
    <n v="2.2538095238095237"/>
    <m/>
    <x v="0"/>
    <x v="0"/>
  </r>
  <r>
    <n v="384"/>
    <s v="Baker, Collins and Smith"/>
    <s v="Reactive real-time software"/>
    <n v="114400"/>
    <n v="196779"/>
    <x v="1"/>
    <n v="4799"/>
    <x v="1"/>
    <s v="USD"/>
    <n v="1486706400"/>
    <n v="1489039200"/>
    <b v="1"/>
    <b v="1"/>
    <s v="film &amp; video/documentary"/>
    <n v="1.7200961538461539"/>
    <m/>
    <x v="4"/>
    <x v="4"/>
  </r>
  <r>
    <n v="385"/>
    <s v="Warren-Harrison"/>
    <s v="Programmable incremental knowledge user"/>
    <n v="38900"/>
    <n v="56859"/>
    <x v="1"/>
    <n v="1137"/>
    <x v="1"/>
    <s v="USD"/>
    <n v="1553835600"/>
    <n v="1556600400"/>
    <b v="0"/>
    <b v="0"/>
    <s v="publishing/nonfiction"/>
    <n v="1.4616709511568124"/>
    <m/>
    <x v="5"/>
    <x v="9"/>
  </r>
  <r>
    <n v="386"/>
    <s v="Gardner Group"/>
    <s v="Progressive 5thgeneration customer loyalty"/>
    <n v="135500"/>
    <n v="103554"/>
    <x v="0"/>
    <n v="1068"/>
    <x v="1"/>
    <s v="USD"/>
    <n v="1277528400"/>
    <n v="1278565200"/>
    <b v="0"/>
    <b v="0"/>
    <s v="theater/plays"/>
    <n v="0.76423616236162362"/>
    <m/>
    <x v="3"/>
    <x v="3"/>
  </r>
  <r>
    <n v="387"/>
    <s v="Flores-Lambert"/>
    <s v="Triple-buffered logistical frame"/>
    <n v="109000"/>
    <n v="42795"/>
    <x v="0"/>
    <n v="424"/>
    <x v="1"/>
    <s v="USD"/>
    <n v="1339477200"/>
    <n v="1339909200"/>
    <b v="0"/>
    <b v="0"/>
    <s v="technology/wearables"/>
    <n v="0.39261467889908258"/>
    <m/>
    <x v="2"/>
    <x v="8"/>
  </r>
  <r>
    <n v="388"/>
    <s v="Cruz Ltd"/>
    <s v="Exclusive dynamic adapter"/>
    <n v="114800"/>
    <n v="12938"/>
    <x v="3"/>
    <n v="145"/>
    <x v="5"/>
    <s v="CHF"/>
    <n v="1325656800"/>
    <n v="1325829600"/>
    <b v="0"/>
    <b v="0"/>
    <s v="music/indie rock"/>
    <n v="0.11270034843205574"/>
    <m/>
    <x v="1"/>
    <x v="7"/>
  </r>
  <r>
    <n v="389"/>
    <s v="Knox-Garner"/>
    <s v="Automated systemic hierarchy"/>
    <n v="83000"/>
    <n v="101352"/>
    <x v="1"/>
    <n v="1152"/>
    <x v="1"/>
    <s v="USD"/>
    <n v="1288242000"/>
    <n v="1290578400"/>
    <b v="0"/>
    <b v="0"/>
    <s v="theater/plays"/>
    <n v="1.2211084337349398"/>
    <m/>
    <x v="3"/>
    <x v="3"/>
  </r>
  <r>
    <n v="390"/>
    <s v="Davis-Allen"/>
    <s v="Digitized eco-centric core"/>
    <n v="2400"/>
    <n v="4477"/>
    <x v="1"/>
    <n v="50"/>
    <x v="1"/>
    <s v="USD"/>
    <n v="1379048400"/>
    <n v="1380344400"/>
    <b v="0"/>
    <b v="0"/>
    <s v="photography/photography books"/>
    <n v="1.8654166666666667"/>
    <m/>
    <x v="7"/>
    <x v="14"/>
  </r>
  <r>
    <n v="391"/>
    <s v="Miller-Patel"/>
    <s v="Mandatory uniform strategy"/>
    <n v="60400"/>
    <n v="4393"/>
    <x v="0"/>
    <n v="151"/>
    <x v="1"/>
    <s v="USD"/>
    <n v="1389679200"/>
    <n v="1389852000"/>
    <b v="0"/>
    <b v="0"/>
    <s v="publishing/nonfiction"/>
    <n v="7.27317880794702E-2"/>
    <m/>
    <x v="5"/>
    <x v="9"/>
  </r>
  <r>
    <n v="392"/>
    <s v="Hernandez-Grimes"/>
    <s v="Profit-focused zero administration forecast"/>
    <n v="102900"/>
    <n v="67546"/>
    <x v="0"/>
    <n v="1608"/>
    <x v="1"/>
    <s v="USD"/>
    <n v="1294293600"/>
    <n v="1294466400"/>
    <b v="0"/>
    <b v="0"/>
    <s v="technology/wearables"/>
    <n v="0.65642371234207963"/>
    <m/>
    <x v="2"/>
    <x v="8"/>
  </r>
  <r>
    <n v="393"/>
    <s v="Owens, Hall and Gonzalez"/>
    <s v="De-engineered static orchestration"/>
    <n v="62800"/>
    <n v="143788"/>
    <x v="1"/>
    <n v="3059"/>
    <x v="0"/>
    <s v="CAD"/>
    <n v="1500267600"/>
    <n v="1500354000"/>
    <b v="0"/>
    <b v="0"/>
    <s v="music/jazz"/>
    <n v="2.2896178343949045"/>
    <m/>
    <x v="1"/>
    <x v="17"/>
  </r>
  <r>
    <n v="394"/>
    <s v="Noble-Bailey"/>
    <s v="Customizable dynamic info-mediaries"/>
    <n v="800"/>
    <n v="3755"/>
    <x v="1"/>
    <n v="34"/>
    <x v="1"/>
    <s v="USD"/>
    <n v="1375074000"/>
    <n v="1375938000"/>
    <b v="0"/>
    <b v="1"/>
    <s v="film &amp; video/documentary"/>
    <n v="4.6937499999999996"/>
    <m/>
    <x v="4"/>
    <x v="4"/>
  </r>
  <r>
    <n v="395"/>
    <s v="Taylor PLC"/>
    <s v="Enhanced incremental budgetary management"/>
    <n v="7100"/>
    <n v="9238"/>
    <x v="1"/>
    <n v="220"/>
    <x v="1"/>
    <s v="USD"/>
    <n v="1323324000"/>
    <n v="1323410400"/>
    <b v="1"/>
    <b v="0"/>
    <s v="theater/plays"/>
    <n v="1.3011267605633803"/>
    <m/>
    <x v="3"/>
    <x v="3"/>
  </r>
  <r>
    <n v="396"/>
    <s v="Holmes PLC"/>
    <s v="Digitized local info-mediaries"/>
    <n v="46100"/>
    <n v="77012"/>
    <x v="1"/>
    <n v="1604"/>
    <x v="2"/>
    <s v="AUD"/>
    <n v="1538715600"/>
    <n v="1539406800"/>
    <b v="0"/>
    <b v="0"/>
    <s v="film &amp; video/drama"/>
    <n v="1.6705422993492407"/>
    <m/>
    <x v="4"/>
    <x v="6"/>
  </r>
  <r>
    <n v="397"/>
    <s v="Jones-Martin"/>
    <s v="Virtual systematic monitoring"/>
    <n v="8100"/>
    <n v="14083"/>
    <x v="1"/>
    <n v="454"/>
    <x v="1"/>
    <s v="USD"/>
    <n v="1369285200"/>
    <n v="1369803600"/>
    <b v="0"/>
    <b v="0"/>
    <s v="music/rock"/>
    <n v="1.738641975308642"/>
    <m/>
    <x v="1"/>
    <x v="1"/>
  </r>
  <r>
    <n v="398"/>
    <s v="Myers LLC"/>
    <s v="Reactive bottom-line open architecture"/>
    <n v="1700"/>
    <n v="12202"/>
    <x v="1"/>
    <n v="123"/>
    <x v="6"/>
    <s v="EUR"/>
    <n v="1525755600"/>
    <n v="1525928400"/>
    <b v="0"/>
    <b v="1"/>
    <s v="film &amp; video/animation"/>
    <n v="7.1776470588235295"/>
    <m/>
    <x v="4"/>
    <x v="10"/>
  </r>
  <r>
    <n v="399"/>
    <s v="Acosta, Mullins and Morris"/>
    <s v="Pre-emptive interactive model"/>
    <n v="97300"/>
    <n v="62127"/>
    <x v="0"/>
    <n v="941"/>
    <x v="1"/>
    <s v="USD"/>
    <n v="1296626400"/>
    <n v="1297231200"/>
    <b v="0"/>
    <b v="0"/>
    <s v="music/indie rock"/>
    <n v="0.63850976361767731"/>
    <m/>
    <x v="1"/>
    <x v="7"/>
  </r>
  <r>
    <n v="400"/>
    <s v="Bell PLC"/>
    <s v="Ergonomic eco-centric open architecture"/>
    <n v="100"/>
    <n v="2"/>
    <x v="0"/>
    <n v="1"/>
    <x v="1"/>
    <s v="USD"/>
    <n v="1376629200"/>
    <n v="1378530000"/>
    <b v="0"/>
    <b v="1"/>
    <s v="photography/photography books"/>
    <n v="0.02"/>
    <m/>
    <x v="7"/>
    <x v="14"/>
  </r>
  <r>
    <n v="401"/>
    <s v="Smith-Schmidt"/>
    <s v="Inverse radical hierarchy"/>
    <n v="900"/>
    <n v="13772"/>
    <x v="1"/>
    <n v="299"/>
    <x v="1"/>
    <s v="USD"/>
    <n v="1572152400"/>
    <n v="1572152400"/>
    <b v="0"/>
    <b v="0"/>
    <s v="theater/plays"/>
    <n v="15.302222222222222"/>
    <m/>
    <x v="3"/>
    <x v="3"/>
  </r>
  <r>
    <n v="402"/>
    <s v="Ruiz, Richardson and Cole"/>
    <s v="Team-oriented static interface"/>
    <n v="7300"/>
    <n v="2946"/>
    <x v="0"/>
    <n v="40"/>
    <x v="1"/>
    <s v="USD"/>
    <n v="1325829600"/>
    <n v="1329890400"/>
    <b v="0"/>
    <b v="1"/>
    <s v="film &amp; video/shorts"/>
    <n v="0.40356164383561643"/>
    <m/>
    <x v="4"/>
    <x v="12"/>
  </r>
  <r>
    <n v="403"/>
    <s v="Leonard-Mcclain"/>
    <s v="Virtual foreground throughput"/>
    <n v="195800"/>
    <n v="168820"/>
    <x v="0"/>
    <n v="3015"/>
    <x v="0"/>
    <s v="CAD"/>
    <n v="1273640400"/>
    <n v="1276750800"/>
    <b v="0"/>
    <b v="1"/>
    <s v="theater/plays"/>
    <n v="0.86220633299284988"/>
    <m/>
    <x v="3"/>
    <x v="3"/>
  </r>
  <r>
    <n v="404"/>
    <s v="Bailey-Boyer"/>
    <s v="Visionary exuding Internet solution"/>
    <n v="48900"/>
    <n v="154321"/>
    <x v="1"/>
    <n v="2237"/>
    <x v="1"/>
    <s v="USD"/>
    <n v="1510639200"/>
    <n v="1510898400"/>
    <b v="0"/>
    <b v="0"/>
    <s v="theater/plays"/>
    <n v="3.1558486707566464"/>
    <m/>
    <x v="3"/>
    <x v="3"/>
  </r>
  <r>
    <n v="405"/>
    <s v="Lee LLC"/>
    <s v="Synchronized secondary analyzer"/>
    <n v="29600"/>
    <n v="26527"/>
    <x v="0"/>
    <n v="435"/>
    <x v="1"/>
    <s v="USD"/>
    <n v="1528088400"/>
    <n v="1532408400"/>
    <b v="0"/>
    <b v="0"/>
    <s v="theater/plays"/>
    <n v="0.89618243243243245"/>
    <m/>
    <x v="3"/>
    <x v="3"/>
  </r>
  <r>
    <n v="406"/>
    <s v="Lyons Inc"/>
    <s v="Balanced attitude-oriented parallelism"/>
    <n v="39300"/>
    <n v="71583"/>
    <x v="1"/>
    <n v="645"/>
    <x v="1"/>
    <s v="USD"/>
    <n v="1359525600"/>
    <n v="1360562400"/>
    <b v="1"/>
    <b v="0"/>
    <s v="film &amp; video/documentary"/>
    <n v="1.8214503816793892"/>
    <m/>
    <x v="4"/>
    <x v="4"/>
  </r>
  <r>
    <n v="407"/>
    <s v="Herrera-Wilson"/>
    <s v="Organized bandwidth-monitored core"/>
    <n v="3400"/>
    <n v="12100"/>
    <x v="1"/>
    <n v="484"/>
    <x v="3"/>
    <s v="DKK"/>
    <n v="1570942800"/>
    <n v="1571547600"/>
    <b v="0"/>
    <b v="0"/>
    <s v="theater/plays"/>
    <n v="3.5588235294117645"/>
    <m/>
    <x v="3"/>
    <x v="3"/>
  </r>
  <r>
    <n v="408"/>
    <s v="Mahoney, Adams and Lucas"/>
    <s v="Cloned leadingedge utilization"/>
    <n v="9200"/>
    <n v="12129"/>
    <x v="1"/>
    <n v="154"/>
    <x v="0"/>
    <s v="CAD"/>
    <n v="1466398800"/>
    <n v="1468126800"/>
    <b v="0"/>
    <b v="0"/>
    <s v="film &amp; video/documentary"/>
    <n v="1.3183695652173912"/>
    <m/>
    <x v="4"/>
    <x v="4"/>
  </r>
  <r>
    <n v="409"/>
    <s v="Stewart LLC"/>
    <s v="Secured asymmetric projection"/>
    <n v="135600"/>
    <n v="62804"/>
    <x v="0"/>
    <n v="714"/>
    <x v="1"/>
    <s v="USD"/>
    <n v="1492491600"/>
    <n v="1492837200"/>
    <b v="0"/>
    <b v="0"/>
    <s v="music/rock"/>
    <n v="0.46315634218289087"/>
    <m/>
    <x v="1"/>
    <x v="1"/>
  </r>
  <r>
    <n v="410"/>
    <s v="Mcmillan Group"/>
    <s v="Advanced cohesive Graphic Interface"/>
    <n v="153700"/>
    <n v="55536"/>
    <x v="2"/>
    <n v="1111"/>
    <x v="1"/>
    <s v="USD"/>
    <n v="1430197200"/>
    <n v="1430197200"/>
    <b v="0"/>
    <b v="0"/>
    <s v="games/mobile games"/>
    <n v="0.36132726089785294"/>
    <m/>
    <x v="6"/>
    <x v="20"/>
  </r>
  <r>
    <n v="411"/>
    <s v="Beck, Thompson and Martinez"/>
    <s v="Down-sized maximized function"/>
    <n v="7800"/>
    <n v="8161"/>
    <x v="1"/>
    <n v="82"/>
    <x v="1"/>
    <s v="USD"/>
    <n v="1496034000"/>
    <n v="1496206800"/>
    <b v="0"/>
    <b v="0"/>
    <s v="theater/plays"/>
    <n v="1.0462820512820512"/>
    <m/>
    <x v="3"/>
    <x v="3"/>
  </r>
  <r>
    <n v="412"/>
    <s v="Rodriguez-Scott"/>
    <s v="Realigned zero tolerance software"/>
    <n v="2100"/>
    <n v="14046"/>
    <x v="1"/>
    <n v="134"/>
    <x v="1"/>
    <s v="USD"/>
    <n v="1388728800"/>
    <n v="1389592800"/>
    <b v="0"/>
    <b v="0"/>
    <s v="publishing/fiction"/>
    <n v="6.6885714285714286"/>
    <m/>
    <x v="5"/>
    <x v="13"/>
  </r>
  <r>
    <n v="413"/>
    <s v="Rush-Bowers"/>
    <s v="Persevering analyzing extranet"/>
    <n v="189500"/>
    <n v="117628"/>
    <x v="2"/>
    <n v="1089"/>
    <x v="1"/>
    <s v="USD"/>
    <n v="1543298400"/>
    <n v="1545631200"/>
    <b v="0"/>
    <b v="0"/>
    <s v="film &amp; video/animation"/>
    <n v="0.62072823218997364"/>
    <m/>
    <x v="4"/>
    <x v="10"/>
  </r>
  <r>
    <n v="414"/>
    <s v="Davis and Sons"/>
    <s v="Innovative human-resource migration"/>
    <n v="188200"/>
    <n v="159405"/>
    <x v="0"/>
    <n v="5497"/>
    <x v="1"/>
    <s v="USD"/>
    <n v="1271739600"/>
    <n v="1272430800"/>
    <b v="0"/>
    <b v="1"/>
    <s v="food/food trucks"/>
    <n v="0.84699787460148779"/>
    <m/>
    <x v="0"/>
    <x v="0"/>
  </r>
  <r>
    <n v="415"/>
    <s v="Anderson-Pham"/>
    <s v="Intuitive needs-based monitoring"/>
    <n v="113500"/>
    <n v="12552"/>
    <x v="0"/>
    <n v="418"/>
    <x v="1"/>
    <s v="USD"/>
    <n v="1326434400"/>
    <n v="1327903200"/>
    <b v="0"/>
    <b v="0"/>
    <s v="theater/plays"/>
    <n v="0.11059030837004405"/>
    <m/>
    <x v="3"/>
    <x v="3"/>
  </r>
  <r>
    <n v="416"/>
    <s v="Stewart-Coleman"/>
    <s v="Customer-focused disintermediate toolset"/>
    <n v="134600"/>
    <n v="59007"/>
    <x v="0"/>
    <n v="1439"/>
    <x v="1"/>
    <s v="USD"/>
    <n v="1295244000"/>
    <n v="1296021600"/>
    <b v="0"/>
    <b v="1"/>
    <s v="film &amp; video/documentary"/>
    <n v="0.43838781575037145"/>
    <m/>
    <x v="4"/>
    <x v="4"/>
  </r>
  <r>
    <n v="417"/>
    <s v="Bradshaw, Smith and Ryan"/>
    <s v="Upgradable 24/7 emulation"/>
    <n v="1700"/>
    <n v="943"/>
    <x v="0"/>
    <n v="15"/>
    <x v="1"/>
    <s v="USD"/>
    <n v="1541221200"/>
    <n v="1543298400"/>
    <b v="0"/>
    <b v="0"/>
    <s v="theater/plays"/>
    <n v="0.55470588235294116"/>
    <m/>
    <x v="3"/>
    <x v="3"/>
  </r>
  <r>
    <n v="418"/>
    <s v="Jackson PLC"/>
    <s v="Quality-focused client-server core"/>
    <n v="163700"/>
    <n v="93963"/>
    <x v="0"/>
    <n v="1999"/>
    <x v="0"/>
    <s v="CAD"/>
    <n v="1336280400"/>
    <n v="1336366800"/>
    <b v="0"/>
    <b v="0"/>
    <s v="film &amp; video/documentary"/>
    <n v="0.57399511301160655"/>
    <m/>
    <x v="4"/>
    <x v="4"/>
  </r>
  <r>
    <n v="419"/>
    <s v="Ware-Arias"/>
    <s v="Upgradable maximized protocol"/>
    <n v="113800"/>
    <n v="140469"/>
    <x v="1"/>
    <n v="5203"/>
    <x v="1"/>
    <s v="USD"/>
    <n v="1324533600"/>
    <n v="1325052000"/>
    <b v="0"/>
    <b v="0"/>
    <s v="technology/web"/>
    <n v="1.2343497363796134"/>
    <m/>
    <x v="2"/>
    <x v="2"/>
  </r>
  <r>
    <n v="420"/>
    <s v="Blair, Reyes and Woods"/>
    <s v="Cross-platform interactive synergy"/>
    <n v="5000"/>
    <n v="6423"/>
    <x v="1"/>
    <n v="94"/>
    <x v="1"/>
    <s v="USD"/>
    <n v="1498366800"/>
    <n v="1499576400"/>
    <b v="0"/>
    <b v="0"/>
    <s v="theater/plays"/>
    <n v="1.2846"/>
    <m/>
    <x v="3"/>
    <x v="3"/>
  </r>
  <r>
    <n v="421"/>
    <s v="Thomas-Lopez"/>
    <s v="User-centric fault-tolerant archive"/>
    <n v="9400"/>
    <n v="6015"/>
    <x v="0"/>
    <n v="118"/>
    <x v="1"/>
    <s v="USD"/>
    <n v="1498712400"/>
    <n v="1501304400"/>
    <b v="0"/>
    <b v="1"/>
    <s v="technology/wearables"/>
    <n v="0.63989361702127656"/>
    <m/>
    <x v="2"/>
    <x v="8"/>
  </r>
  <r>
    <n v="422"/>
    <s v="Brown, Davies and Pacheco"/>
    <s v="Reverse-engineered regional knowledge user"/>
    <n v="8700"/>
    <n v="11075"/>
    <x v="1"/>
    <n v="205"/>
    <x v="1"/>
    <s v="USD"/>
    <n v="1271480400"/>
    <n v="1273208400"/>
    <b v="0"/>
    <b v="1"/>
    <s v="theater/plays"/>
    <n v="1.2729885057471264"/>
    <m/>
    <x v="3"/>
    <x v="3"/>
  </r>
  <r>
    <n v="423"/>
    <s v="Jones-Riddle"/>
    <s v="Self-enabling real-time definition"/>
    <n v="147800"/>
    <n v="15723"/>
    <x v="0"/>
    <n v="162"/>
    <x v="1"/>
    <s v="USD"/>
    <n v="1316667600"/>
    <n v="1316840400"/>
    <b v="0"/>
    <b v="1"/>
    <s v="food/food trucks"/>
    <n v="0.10638024357239513"/>
    <m/>
    <x v="0"/>
    <x v="0"/>
  </r>
  <r>
    <n v="424"/>
    <s v="Schmidt-Gomez"/>
    <s v="User-centric impactful projection"/>
    <n v="5100"/>
    <n v="2064"/>
    <x v="0"/>
    <n v="83"/>
    <x v="1"/>
    <s v="USD"/>
    <n v="1524027600"/>
    <n v="1524546000"/>
    <b v="0"/>
    <b v="0"/>
    <s v="music/indie rock"/>
    <n v="0.40470588235294119"/>
    <m/>
    <x v="1"/>
    <x v="7"/>
  </r>
  <r>
    <n v="425"/>
    <s v="Sullivan, Davis and Booth"/>
    <s v="Vision-oriented actuating hardware"/>
    <n v="2700"/>
    <n v="7767"/>
    <x v="1"/>
    <n v="92"/>
    <x v="1"/>
    <s v="USD"/>
    <n v="1438059600"/>
    <n v="1438578000"/>
    <b v="0"/>
    <b v="0"/>
    <s v="photography/photography books"/>
    <n v="2.8766666666666665"/>
    <m/>
    <x v="7"/>
    <x v="14"/>
  </r>
  <r>
    <n v="426"/>
    <s v="Edwards-Kane"/>
    <s v="Virtual leadingedge framework"/>
    <n v="1800"/>
    <n v="10313"/>
    <x v="1"/>
    <n v="219"/>
    <x v="1"/>
    <s v="USD"/>
    <n v="1361944800"/>
    <n v="1362549600"/>
    <b v="0"/>
    <b v="0"/>
    <s v="theater/plays"/>
    <n v="5.7294444444444448"/>
    <m/>
    <x v="3"/>
    <x v="3"/>
  </r>
  <r>
    <n v="427"/>
    <s v="Hicks, Wall and Webb"/>
    <s v="Managed discrete framework"/>
    <n v="174500"/>
    <n v="197018"/>
    <x v="1"/>
    <n v="2526"/>
    <x v="1"/>
    <s v="USD"/>
    <n v="1410584400"/>
    <n v="1413349200"/>
    <b v="0"/>
    <b v="1"/>
    <s v="theater/plays"/>
    <n v="1.1290429799426933"/>
    <m/>
    <x v="3"/>
    <x v="3"/>
  </r>
  <r>
    <n v="428"/>
    <s v="Mayer-Richmond"/>
    <s v="Progressive zero-defect capability"/>
    <n v="101400"/>
    <n v="47037"/>
    <x v="0"/>
    <n v="747"/>
    <x v="1"/>
    <s v="USD"/>
    <n v="1297404000"/>
    <n v="1298008800"/>
    <b v="0"/>
    <b v="0"/>
    <s v="film &amp; video/animation"/>
    <n v="0.46387573964497042"/>
    <m/>
    <x v="4"/>
    <x v="10"/>
  </r>
  <r>
    <n v="429"/>
    <s v="Robles Ltd"/>
    <s v="Right-sized demand-driven adapter"/>
    <n v="191000"/>
    <n v="173191"/>
    <x v="3"/>
    <n v="2138"/>
    <x v="1"/>
    <s v="USD"/>
    <n v="1392012000"/>
    <n v="1394427600"/>
    <b v="0"/>
    <b v="1"/>
    <s v="photography/photography books"/>
    <n v="0.90675916230366493"/>
    <m/>
    <x v="7"/>
    <x v="14"/>
  </r>
  <r>
    <n v="430"/>
    <s v="Cochran Ltd"/>
    <s v="Re-engineered attitude-oriented frame"/>
    <n v="8100"/>
    <n v="5487"/>
    <x v="0"/>
    <n v="84"/>
    <x v="1"/>
    <s v="USD"/>
    <n v="1569733200"/>
    <n v="1572670800"/>
    <b v="0"/>
    <b v="0"/>
    <s v="theater/plays"/>
    <n v="0.67740740740740746"/>
    <m/>
    <x v="3"/>
    <x v="3"/>
  </r>
  <r>
    <n v="431"/>
    <s v="Rosales LLC"/>
    <s v="Compatible multimedia utilization"/>
    <n v="5100"/>
    <n v="9817"/>
    <x v="1"/>
    <n v="94"/>
    <x v="1"/>
    <s v="USD"/>
    <n v="1529643600"/>
    <n v="1531112400"/>
    <b v="1"/>
    <b v="0"/>
    <s v="theater/plays"/>
    <n v="1.9249019607843136"/>
    <m/>
    <x v="3"/>
    <x v="3"/>
  </r>
  <r>
    <n v="432"/>
    <s v="Harper-Bryan"/>
    <s v="Re-contextualized dedicated hardware"/>
    <n v="7700"/>
    <n v="6369"/>
    <x v="0"/>
    <n v="91"/>
    <x v="1"/>
    <s v="USD"/>
    <n v="1399006800"/>
    <n v="1400734800"/>
    <b v="0"/>
    <b v="0"/>
    <s v="theater/plays"/>
    <n v="0.82714285714285718"/>
    <m/>
    <x v="3"/>
    <x v="3"/>
  </r>
  <r>
    <n v="433"/>
    <s v="Potter, Harper and Everett"/>
    <s v="Decentralized composite paradigm"/>
    <n v="121400"/>
    <n v="65755"/>
    <x v="0"/>
    <n v="792"/>
    <x v="1"/>
    <s v="USD"/>
    <n v="1385359200"/>
    <n v="1386741600"/>
    <b v="0"/>
    <b v="1"/>
    <s v="film &amp; video/documentary"/>
    <n v="0.54163920922570019"/>
    <m/>
    <x v="4"/>
    <x v="4"/>
  </r>
  <r>
    <n v="434"/>
    <s v="Floyd-Sims"/>
    <s v="Cloned transitional hierarchy"/>
    <n v="5400"/>
    <n v="903"/>
    <x v="3"/>
    <n v="10"/>
    <x v="0"/>
    <s v="CAD"/>
    <n v="1480572000"/>
    <n v="1481781600"/>
    <b v="1"/>
    <b v="0"/>
    <s v="theater/plays"/>
    <n v="0.16722222222222222"/>
    <m/>
    <x v="3"/>
    <x v="3"/>
  </r>
  <r>
    <n v="435"/>
    <s v="Spence, Jackson and Kelly"/>
    <s v="Advanced discrete leverage"/>
    <n v="152400"/>
    <n v="178120"/>
    <x v="1"/>
    <n v="1713"/>
    <x v="6"/>
    <s v="EUR"/>
    <n v="1418623200"/>
    <n v="1419660000"/>
    <b v="0"/>
    <b v="1"/>
    <s v="theater/plays"/>
    <n v="1.168766404199475"/>
    <m/>
    <x v="3"/>
    <x v="3"/>
  </r>
  <r>
    <n v="436"/>
    <s v="King-Nguyen"/>
    <s v="Open-source incremental throughput"/>
    <n v="1300"/>
    <n v="13678"/>
    <x v="1"/>
    <n v="249"/>
    <x v="1"/>
    <s v="USD"/>
    <n v="1555736400"/>
    <n v="1555822800"/>
    <b v="0"/>
    <b v="0"/>
    <s v="music/jazz"/>
    <n v="10.521538461538462"/>
    <m/>
    <x v="1"/>
    <x v="17"/>
  </r>
  <r>
    <n v="437"/>
    <s v="Hansen Group"/>
    <s v="Centralized regional interface"/>
    <n v="8100"/>
    <n v="9969"/>
    <x v="1"/>
    <n v="192"/>
    <x v="1"/>
    <s v="USD"/>
    <n v="1442120400"/>
    <n v="1442379600"/>
    <b v="0"/>
    <b v="1"/>
    <s v="film &amp; video/animation"/>
    <n v="1.2307407407407407"/>
    <m/>
    <x v="4"/>
    <x v="10"/>
  </r>
  <r>
    <n v="438"/>
    <s v="Mathis, Hall and Hansen"/>
    <s v="Streamlined web-enabled knowledgebase"/>
    <n v="8300"/>
    <n v="14827"/>
    <x v="1"/>
    <n v="247"/>
    <x v="1"/>
    <s v="USD"/>
    <n v="1362376800"/>
    <n v="1364965200"/>
    <b v="0"/>
    <b v="0"/>
    <s v="theater/plays"/>
    <n v="1.7863855421686747"/>
    <m/>
    <x v="3"/>
    <x v="3"/>
  </r>
  <r>
    <n v="439"/>
    <s v="Cummings Inc"/>
    <s v="Digitized transitional monitoring"/>
    <n v="28400"/>
    <n v="100900"/>
    <x v="1"/>
    <n v="2293"/>
    <x v="1"/>
    <s v="USD"/>
    <n v="1478408400"/>
    <n v="1479016800"/>
    <b v="0"/>
    <b v="0"/>
    <s v="film &amp; video/science fiction"/>
    <n v="3.5528169014084505"/>
    <m/>
    <x v="4"/>
    <x v="22"/>
  </r>
  <r>
    <n v="440"/>
    <s v="Miller-Poole"/>
    <s v="Networked optimal adapter"/>
    <n v="102500"/>
    <n v="165954"/>
    <x v="1"/>
    <n v="3131"/>
    <x v="1"/>
    <s v="USD"/>
    <n v="1498798800"/>
    <n v="1499662800"/>
    <b v="0"/>
    <b v="0"/>
    <s v="film &amp; video/television"/>
    <n v="1.6190634146341463"/>
    <m/>
    <x v="4"/>
    <x v="19"/>
  </r>
  <r>
    <n v="441"/>
    <s v="Rodriguez-West"/>
    <s v="Automated optimal function"/>
    <n v="7000"/>
    <n v="1744"/>
    <x v="0"/>
    <n v="32"/>
    <x v="1"/>
    <s v="USD"/>
    <n v="1335416400"/>
    <n v="1337835600"/>
    <b v="0"/>
    <b v="0"/>
    <s v="technology/wearables"/>
    <n v="0.24914285714285714"/>
    <m/>
    <x v="2"/>
    <x v="8"/>
  </r>
  <r>
    <n v="442"/>
    <s v="Calderon, Bradford and Dean"/>
    <s v="Devolved system-worthy framework"/>
    <n v="5400"/>
    <n v="10731"/>
    <x v="1"/>
    <n v="143"/>
    <x v="6"/>
    <s v="EUR"/>
    <n v="1504328400"/>
    <n v="1505710800"/>
    <b v="0"/>
    <b v="0"/>
    <s v="theater/plays"/>
    <n v="1.9872222222222222"/>
    <m/>
    <x v="3"/>
    <x v="3"/>
  </r>
  <r>
    <n v="443"/>
    <s v="Clark-Bowman"/>
    <s v="Stand-alone user-facing service-desk"/>
    <n v="9300"/>
    <n v="3232"/>
    <x v="3"/>
    <n v="90"/>
    <x v="1"/>
    <s v="USD"/>
    <n v="1285822800"/>
    <n v="1287464400"/>
    <b v="0"/>
    <b v="0"/>
    <s v="theater/plays"/>
    <n v="0.34752688172043011"/>
    <m/>
    <x v="3"/>
    <x v="3"/>
  </r>
  <r>
    <n v="444"/>
    <s v="Hensley Ltd"/>
    <s v="Versatile global attitude"/>
    <n v="6200"/>
    <n v="10938"/>
    <x v="1"/>
    <n v="296"/>
    <x v="1"/>
    <s v="USD"/>
    <n v="1311483600"/>
    <n v="1311656400"/>
    <b v="0"/>
    <b v="1"/>
    <s v="music/indie rock"/>
    <n v="1.7641935483870967"/>
    <m/>
    <x v="1"/>
    <x v="7"/>
  </r>
  <r>
    <n v="445"/>
    <s v="Anderson-Pearson"/>
    <s v="Intuitive demand-driven Local Area Network"/>
    <n v="2100"/>
    <n v="10739"/>
    <x v="1"/>
    <n v="170"/>
    <x v="1"/>
    <s v="USD"/>
    <n v="1291356000"/>
    <n v="1293170400"/>
    <b v="0"/>
    <b v="1"/>
    <s v="theater/plays"/>
    <n v="5.1138095238095236"/>
    <m/>
    <x v="3"/>
    <x v="3"/>
  </r>
  <r>
    <n v="446"/>
    <s v="Martin, Martin and Solis"/>
    <s v="Assimilated uniform methodology"/>
    <n v="6800"/>
    <n v="5579"/>
    <x v="0"/>
    <n v="186"/>
    <x v="1"/>
    <s v="USD"/>
    <n v="1355810400"/>
    <n v="1355983200"/>
    <b v="0"/>
    <b v="0"/>
    <s v="technology/wearables"/>
    <n v="0.82044117647058823"/>
    <m/>
    <x v="2"/>
    <x v="8"/>
  </r>
  <r>
    <n v="447"/>
    <s v="Harrington-Harper"/>
    <s v="Self-enabling next generation algorithm"/>
    <n v="155200"/>
    <n v="37754"/>
    <x v="3"/>
    <n v="439"/>
    <x v="4"/>
    <s v="GBP"/>
    <n v="1513663200"/>
    <n v="1515045600"/>
    <b v="0"/>
    <b v="0"/>
    <s v="film &amp; video/television"/>
    <n v="0.24326030927835052"/>
    <m/>
    <x v="4"/>
    <x v="19"/>
  </r>
  <r>
    <n v="448"/>
    <s v="Price and Sons"/>
    <s v="Object-based demand-driven strategy"/>
    <n v="89900"/>
    <n v="45384"/>
    <x v="0"/>
    <n v="605"/>
    <x v="1"/>
    <s v="USD"/>
    <n v="1365915600"/>
    <n v="1366088400"/>
    <b v="0"/>
    <b v="1"/>
    <s v="games/video games"/>
    <n v="0.50482758620689661"/>
    <m/>
    <x v="6"/>
    <x v="11"/>
  </r>
  <r>
    <n v="449"/>
    <s v="Cuevas-Morales"/>
    <s v="Public-key coherent ability"/>
    <n v="900"/>
    <n v="8703"/>
    <x v="1"/>
    <n v="86"/>
    <x v="3"/>
    <s v="DKK"/>
    <n v="1551852000"/>
    <n v="1553317200"/>
    <b v="0"/>
    <b v="0"/>
    <s v="games/video games"/>
    <n v="9.67"/>
    <m/>
    <x v="6"/>
    <x v="11"/>
  </r>
  <r>
    <n v="450"/>
    <s v="Delgado-Hatfield"/>
    <s v="Up-sized composite success"/>
    <n v="100"/>
    <n v="4"/>
    <x v="0"/>
    <n v="1"/>
    <x v="0"/>
    <s v="CAD"/>
    <n v="1540098000"/>
    <n v="1542088800"/>
    <b v="0"/>
    <b v="0"/>
    <s v="film &amp; video/animation"/>
    <n v="0.04"/>
    <m/>
    <x v="4"/>
    <x v="10"/>
  </r>
  <r>
    <n v="451"/>
    <s v="Padilla-Porter"/>
    <s v="Innovative exuding matrix"/>
    <n v="148400"/>
    <n v="182302"/>
    <x v="1"/>
    <n v="6286"/>
    <x v="1"/>
    <s v="USD"/>
    <n v="1500440400"/>
    <n v="1503118800"/>
    <b v="0"/>
    <b v="0"/>
    <s v="music/rock"/>
    <n v="1.2284501347708894"/>
    <m/>
    <x v="1"/>
    <x v="1"/>
  </r>
  <r>
    <n v="452"/>
    <s v="Morris Group"/>
    <s v="Realigned impactful artificial intelligence"/>
    <n v="4800"/>
    <n v="3045"/>
    <x v="0"/>
    <n v="31"/>
    <x v="1"/>
    <s v="USD"/>
    <n v="1278392400"/>
    <n v="1278478800"/>
    <b v="0"/>
    <b v="0"/>
    <s v="film &amp; video/drama"/>
    <n v="0.63437500000000002"/>
    <m/>
    <x v="4"/>
    <x v="6"/>
  </r>
  <r>
    <n v="453"/>
    <s v="Saunders Ltd"/>
    <s v="Multi-layered multi-tasking secured line"/>
    <n v="182400"/>
    <n v="102749"/>
    <x v="0"/>
    <n v="1181"/>
    <x v="1"/>
    <s v="USD"/>
    <n v="1480572000"/>
    <n v="1484114400"/>
    <b v="0"/>
    <b v="0"/>
    <s v="film &amp; video/science fiction"/>
    <n v="0.56331688596491225"/>
    <m/>
    <x v="4"/>
    <x v="22"/>
  </r>
  <r>
    <n v="454"/>
    <s v="Woods Inc"/>
    <s v="Upgradable upward-trending portal"/>
    <n v="4000"/>
    <n v="1763"/>
    <x v="0"/>
    <n v="39"/>
    <x v="1"/>
    <s v="USD"/>
    <n v="1382331600"/>
    <n v="1385445600"/>
    <b v="0"/>
    <b v="1"/>
    <s v="film &amp; video/drama"/>
    <n v="0.44074999999999998"/>
    <m/>
    <x v="4"/>
    <x v="6"/>
  </r>
  <r>
    <n v="455"/>
    <s v="Villanueva, Wright and Richardson"/>
    <s v="Profit-focused global product"/>
    <n v="116500"/>
    <n v="137904"/>
    <x v="1"/>
    <n v="3727"/>
    <x v="1"/>
    <s v="USD"/>
    <n v="1316754000"/>
    <n v="1318741200"/>
    <b v="0"/>
    <b v="0"/>
    <s v="theater/plays"/>
    <n v="1.1837253218884121"/>
    <m/>
    <x v="3"/>
    <x v="3"/>
  </r>
  <r>
    <n v="456"/>
    <s v="Wilson, Brooks and Clark"/>
    <s v="Operative well-modulated data-warehouse"/>
    <n v="146400"/>
    <n v="152438"/>
    <x v="1"/>
    <n v="1605"/>
    <x v="1"/>
    <s v="USD"/>
    <n v="1518242400"/>
    <n v="1518242400"/>
    <b v="0"/>
    <b v="1"/>
    <s v="music/indie rock"/>
    <n v="1.041243169398907"/>
    <m/>
    <x v="1"/>
    <x v="7"/>
  </r>
  <r>
    <n v="457"/>
    <s v="Sheppard, Smith and Spence"/>
    <s v="Cloned asymmetric functionalities"/>
    <n v="5000"/>
    <n v="1332"/>
    <x v="0"/>
    <n v="46"/>
    <x v="1"/>
    <s v="USD"/>
    <n v="1476421200"/>
    <n v="1476594000"/>
    <b v="0"/>
    <b v="0"/>
    <s v="theater/plays"/>
    <n v="0.26640000000000003"/>
    <m/>
    <x v="3"/>
    <x v="3"/>
  </r>
  <r>
    <n v="458"/>
    <s v="Wise, Thompson and Allen"/>
    <s v="Pre-emptive neutral portal"/>
    <n v="33800"/>
    <n v="118706"/>
    <x v="1"/>
    <n v="2120"/>
    <x v="1"/>
    <s v="USD"/>
    <n v="1269752400"/>
    <n v="1273554000"/>
    <b v="0"/>
    <b v="0"/>
    <s v="theater/plays"/>
    <n v="3.5120118343195266"/>
    <m/>
    <x v="3"/>
    <x v="3"/>
  </r>
  <r>
    <n v="459"/>
    <s v="Lane, Ryan and Chapman"/>
    <s v="Switchable demand-driven help-desk"/>
    <n v="6300"/>
    <n v="5674"/>
    <x v="0"/>
    <n v="105"/>
    <x v="1"/>
    <s v="USD"/>
    <n v="1419746400"/>
    <n v="1421906400"/>
    <b v="0"/>
    <b v="0"/>
    <s v="film &amp; video/documentary"/>
    <n v="0.90063492063492068"/>
    <m/>
    <x v="4"/>
    <x v="4"/>
  </r>
  <r>
    <n v="460"/>
    <s v="Rich, Alvarez and King"/>
    <s v="Business-focused static ability"/>
    <n v="2400"/>
    <n v="4119"/>
    <x v="1"/>
    <n v="50"/>
    <x v="1"/>
    <s v="USD"/>
    <n v="1281330000"/>
    <n v="1281589200"/>
    <b v="0"/>
    <b v="0"/>
    <s v="theater/plays"/>
    <n v="1.7162500000000001"/>
    <m/>
    <x v="3"/>
    <x v="3"/>
  </r>
  <r>
    <n v="461"/>
    <s v="Terry-Salinas"/>
    <s v="Networked secondary structure"/>
    <n v="98800"/>
    <n v="139354"/>
    <x v="1"/>
    <n v="2080"/>
    <x v="1"/>
    <s v="USD"/>
    <n v="1398661200"/>
    <n v="1400389200"/>
    <b v="0"/>
    <b v="0"/>
    <s v="film &amp; video/drama"/>
    <n v="1.4104655870445344"/>
    <m/>
    <x v="4"/>
    <x v="6"/>
  </r>
  <r>
    <n v="462"/>
    <s v="Wang-Rodriguez"/>
    <s v="Total multimedia website"/>
    <n v="188800"/>
    <n v="57734"/>
    <x v="0"/>
    <n v="535"/>
    <x v="1"/>
    <s v="USD"/>
    <n v="1359525600"/>
    <n v="1362808800"/>
    <b v="0"/>
    <b v="0"/>
    <s v="games/mobile games"/>
    <n v="0.30579449152542371"/>
    <m/>
    <x v="6"/>
    <x v="20"/>
  </r>
  <r>
    <n v="463"/>
    <s v="Mckee-Hill"/>
    <s v="Cross-platform upward-trending parallelism"/>
    <n v="134300"/>
    <n v="145265"/>
    <x v="1"/>
    <n v="2105"/>
    <x v="1"/>
    <s v="USD"/>
    <n v="1388469600"/>
    <n v="1388815200"/>
    <b v="0"/>
    <b v="0"/>
    <s v="film &amp; video/animation"/>
    <n v="1.0816455696202532"/>
    <m/>
    <x v="4"/>
    <x v="10"/>
  </r>
  <r>
    <n v="464"/>
    <s v="Gomez LLC"/>
    <s v="Pre-emptive mission-critical hardware"/>
    <n v="71200"/>
    <n v="95020"/>
    <x v="1"/>
    <n v="2436"/>
    <x v="1"/>
    <s v="USD"/>
    <n v="1518328800"/>
    <n v="1519538400"/>
    <b v="0"/>
    <b v="0"/>
    <s v="theater/plays"/>
    <n v="1.3345505617977529"/>
    <m/>
    <x v="3"/>
    <x v="3"/>
  </r>
  <r>
    <n v="465"/>
    <s v="Gonzalez-Robbins"/>
    <s v="Up-sized responsive protocol"/>
    <n v="4700"/>
    <n v="8829"/>
    <x v="1"/>
    <n v="80"/>
    <x v="1"/>
    <s v="USD"/>
    <n v="1517032800"/>
    <n v="1517810400"/>
    <b v="0"/>
    <b v="0"/>
    <s v="publishing/translations"/>
    <n v="1.8785106382978722"/>
    <m/>
    <x v="5"/>
    <x v="18"/>
  </r>
  <r>
    <n v="466"/>
    <s v="Obrien and Sons"/>
    <s v="Pre-emptive transitional frame"/>
    <n v="1200"/>
    <n v="3984"/>
    <x v="1"/>
    <n v="42"/>
    <x v="1"/>
    <s v="USD"/>
    <n v="1368594000"/>
    <n v="1370581200"/>
    <b v="0"/>
    <b v="1"/>
    <s v="technology/wearables"/>
    <n v="3.32"/>
    <m/>
    <x v="2"/>
    <x v="8"/>
  </r>
  <r>
    <n v="467"/>
    <s v="Shaw Ltd"/>
    <s v="Profit-focused content-based application"/>
    <n v="1400"/>
    <n v="8053"/>
    <x v="1"/>
    <n v="139"/>
    <x v="0"/>
    <s v="CAD"/>
    <n v="1448258400"/>
    <n v="1448863200"/>
    <b v="0"/>
    <b v="1"/>
    <s v="technology/web"/>
    <n v="5.7521428571428572"/>
    <m/>
    <x v="2"/>
    <x v="2"/>
  </r>
  <r>
    <n v="468"/>
    <s v="Hughes Inc"/>
    <s v="Streamlined neutral analyzer"/>
    <n v="4000"/>
    <n v="1620"/>
    <x v="0"/>
    <n v="16"/>
    <x v="1"/>
    <s v="USD"/>
    <n v="1555218000"/>
    <n v="1556600400"/>
    <b v="0"/>
    <b v="0"/>
    <s v="theater/plays"/>
    <n v="0.40500000000000003"/>
    <m/>
    <x v="3"/>
    <x v="3"/>
  </r>
  <r>
    <n v="469"/>
    <s v="Olsen-Ryan"/>
    <s v="Assimilated neutral utilization"/>
    <n v="5600"/>
    <n v="10328"/>
    <x v="1"/>
    <n v="159"/>
    <x v="1"/>
    <s v="USD"/>
    <n v="1431925200"/>
    <n v="1432098000"/>
    <b v="0"/>
    <b v="0"/>
    <s v="film &amp; video/drama"/>
    <n v="1.8442857142857143"/>
    <m/>
    <x v="4"/>
    <x v="6"/>
  </r>
  <r>
    <n v="470"/>
    <s v="Grimes, Holland and Sloan"/>
    <s v="Extended dedicated archive"/>
    <n v="3600"/>
    <n v="10289"/>
    <x v="1"/>
    <n v="381"/>
    <x v="1"/>
    <s v="USD"/>
    <n v="1481522400"/>
    <n v="1482127200"/>
    <b v="0"/>
    <b v="0"/>
    <s v="technology/wearables"/>
    <n v="2.8580555555555556"/>
    <m/>
    <x v="2"/>
    <x v="8"/>
  </r>
  <r>
    <n v="471"/>
    <s v="Perry and Sons"/>
    <s v="Configurable static help-desk"/>
    <n v="3100"/>
    <n v="9889"/>
    <x v="1"/>
    <n v="194"/>
    <x v="4"/>
    <s v="GBP"/>
    <n v="1335934800"/>
    <n v="1335934800"/>
    <b v="0"/>
    <b v="1"/>
    <s v="food/food trucks"/>
    <n v="3.19"/>
    <m/>
    <x v="0"/>
    <x v="0"/>
  </r>
  <r>
    <n v="472"/>
    <s v="Turner, Young and Collins"/>
    <s v="Self-enabling clear-thinking framework"/>
    <n v="153800"/>
    <n v="60342"/>
    <x v="0"/>
    <n v="575"/>
    <x v="1"/>
    <s v="USD"/>
    <n v="1552280400"/>
    <n v="1556946000"/>
    <b v="0"/>
    <b v="0"/>
    <s v="music/rock"/>
    <n v="0.39234070221066319"/>
    <m/>
    <x v="1"/>
    <x v="1"/>
  </r>
  <r>
    <n v="473"/>
    <s v="Richardson Inc"/>
    <s v="Assimilated fault-tolerant capacity"/>
    <n v="5000"/>
    <n v="8907"/>
    <x v="1"/>
    <n v="106"/>
    <x v="1"/>
    <s v="USD"/>
    <n v="1529989200"/>
    <n v="1530075600"/>
    <b v="0"/>
    <b v="0"/>
    <s v="music/electric music"/>
    <n v="1.7814000000000001"/>
    <m/>
    <x v="1"/>
    <x v="5"/>
  </r>
  <r>
    <n v="474"/>
    <s v="Santos-Young"/>
    <s v="Enhanced neutral ability"/>
    <n v="4000"/>
    <n v="14606"/>
    <x v="1"/>
    <n v="142"/>
    <x v="1"/>
    <s v="USD"/>
    <n v="1418709600"/>
    <n v="1418796000"/>
    <b v="0"/>
    <b v="0"/>
    <s v="film &amp; video/television"/>
    <n v="3.6515"/>
    <m/>
    <x v="4"/>
    <x v="19"/>
  </r>
  <r>
    <n v="475"/>
    <s v="Nichols Ltd"/>
    <s v="Function-based attitude-oriented groupware"/>
    <n v="7400"/>
    <n v="8432"/>
    <x v="1"/>
    <n v="211"/>
    <x v="1"/>
    <s v="USD"/>
    <n v="1372136400"/>
    <n v="1372482000"/>
    <b v="0"/>
    <b v="1"/>
    <s v="publishing/translations"/>
    <n v="1.1394594594594594"/>
    <m/>
    <x v="5"/>
    <x v="18"/>
  </r>
  <r>
    <n v="476"/>
    <s v="Murphy PLC"/>
    <s v="Optional solution-oriented instruction set"/>
    <n v="191500"/>
    <n v="57122"/>
    <x v="0"/>
    <n v="1120"/>
    <x v="1"/>
    <s v="USD"/>
    <n v="1533877200"/>
    <n v="1534395600"/>
    <b v="0"/>
    <b v="0"/>
    <s v="publishing/fiction"/>
    <n v="0.29828720626631855"/>
    <m/>
    <x v="5"/>
    <x v="13"/>
  </r>
  <r>
    <n v="477"/>
    <s v="Hogan, Porter and Rivera"/>
    <s v="Organic object-oriented core"/>
    <n v="8500"/>
    <n v="4613"/>
    <x v="0"/>
    <n v="113"/>
    <x v="1"/>
    <s v="USD"/>
    <n v="1309064400"/>
    <n v="1311397200"/>
    <b v="0"/>
    <b v="0"/>
    <s v="film &amp; video/science fiction"/>
    <n v="0.54270588235294115"/>
    <m/>
    <x v="4"/>
    <x v="22"/>
  </r>
  <r>
    <n v="478"/>
    <s v="Lyons LLC"/>
    <s v="Balanced impactful circuit"/>
    <n v="68800"/>
    <n v="162603"/>
    <x v="1"/>
    <n v="2756"/>
    <x v="1"/>
    <s v="USD"/>
    <n v="1425877200"/>
    <n v="1426914000"/>
    <b v="0"/>
    <b v="0"/>
    <s v="technology/wearables"/>
    <n v="2.3634156976744185"/>
    <m/>
    <x v="2"/>
    <x v="8"/>
  </r>
  <r>
    <n v="479"/>
    <s v="Long-Greene"/>
    <s v="Future-proofed heuristic encryption"/>
    <n v="2400"/>
    <n v="12310"/>
    <x v="1"/>
    <n v="173"/>
    <x v="4"/>
    <s v="GBP"/>
    <n v="1501304400"/>
    <n v="1501477200"/>
    <b v="0"/>
    <b v="0"/>
    <s v="food/food trucks"/>
    <n v="5.1291666666666664"/>
    <m/>
    <x v="0"/>
    <x v="0"/>
  </r>
  <r>
    <n v="480"/>
    <s v="Robles-Hudson"/>
    <s v="Balanced bifurcated leverage"/>
    <n v="8600"/>
    <n v="8656"/>
    <x v="1"/>
    <n v="87"/>
    <x v="1"/>
    <s v="USD"/>
    <n v="1268287200"/>
    <n v="1269061200"/>
    <b v="0"/>
    <b v="1"/>
    <s v="photography/photography books"/>
    <n v="1.0065116279069768"/>
    <m/>
    <x v="7"/>
    <x v="14"/>
  </r>
  <r>
    <n v="481"/>
    <s v="Mcclure LLC"/>
    <s v="Sharable discrete budgetary management"/>
    <n v="196600"/>
    <n v="159931"/>
    <x v="0"/>
    <n v="1538"/>
    <x v="1"/>
    <s v="USD"/>
    <n v="1412139600"/>
    <n v="1415772000"/>
    <b v="0"/>
    <b v="1"/>
    <s v="theater/plays"/>
    <n v="0.81348423194303154"/>
    <m/>
    <x v="3"/>
    <x v="3"/>
  </r>
  <r>
    <n v="482"/>
    <s v="Martin, Russell and Baker"/>
    <s v="Focused solution-oriented instruction set"/>
    <n v="4200"/>
    <n v="689"/>
    <x v="0"/>
    <n v="9"/>
    <x v="1"/>
    <s v="USD"/>
    <n v="1330063200"/>
    <n v="1331013600"/>
    <b v="0"/>
    <b v="1"/>
    <s v="publishing/fiction"/>
    <n v="0.16404761904761905"/>
    <m/>
    <x v="5"/>
    <x v="13"/>
  </r>
  <r>
    <n v="483"/>
    <s v="Rice-Parker"/>
    <s v="Down-sized actuating infrastructure"/>
    <n v="91400"/>
    <n v="48236"/>
    <x v="0"/>
    <n v="554"/>
    <x v="1"/>
    <s v="USD"/>
    <n v="1576130400"/>
    <n v="1576735200"/>
    <b v="0"/>
    <b v="0"/>
    <s v="theater/plays"/>
    <n v="0.52774617067833696"/>
    <m/>
    <x v="3"/>
    <x v="3"/>
  </r>
  <r>
    <n v="484"/>
    <s v="Landry Inc"/>
    <s v="Synergistic cohesive adapter"/>
    <n v="29600"/>
    <n v="77021"/>
    <x v="1"/>
    <n v="1572"/>
    <x v="4"/>
    <s v="GBP"/>
    <n v="1407128400"/>
    <n v="1411362000"/>
    <b v="0"/>
    <b v="1"/>
    <s v="food/food trucks"/>
    <n v="2.6020608108108108"/>
    <m/>
    <x v="0"/>
    <x v="0"/>
  </r>
  <r>
    <n v="485"/>
    <s v="Richards-Davis"/>
    <s v="Quality-focused mission-critical structure"/>
    <n v="90600"/>
    <n v="27844"/>
    <x v="0"/>
    <n v="648"/>
    <x v="4"/>
    <s v="GBP"/>
    <n v="1560142800"/>
    <n v="1563685200"/>
    <b v="0"/>
    <b v="0"/>
    <s v="theater/plays"/>
    <n v="0.30732891832229581"/>
    <m/>
    <x v="3"/>
    <x v="3"/>
  </r>
  <r>
    <n v="486"/>
    <s v="Davis, Cox and Fox"/>
    <s v="Compatible exuding Graphical User Interface"/>
    <n v="5200"/>
    <n v="702"/>
    <x v="0"/>
    <n v="21"/>
    <x v="4"/>
    <s v="GBP"/>
    <n v="1520575200"/>
    <n v="1521867600"/>
    <b v="0"/>
    <b v="1"/>
    <s v="publishing/translations"/>
    <n v="0.13500000000000001"/>
    <m/>
    <x v="5"/>
    <x v="18"/>
  </r>
  <r>
    <n v="487"/>
    <s v="Smith-Wallace"/>
    <s v="Monitored 24/7 time-frame"/>
    <n v="110300"/>
    <n v="197024"/>
    <x v="1"/>
    <n v="2346"/>
    <x v="1"/>
    <s v="USD"/>
    <n v="1492664400"/>
    <n v="1495515600"/>
    <b v="0"/>
    <b v="0"/>
    <s v="theater/plays"/>
    <n v="1.7862556663644606"/>
    <m/>
    <x v="3"/>
    <x v="3"/>
  </r>
  <r>
    <n v="488"/>
    <s v="Cordova, Shaw and Wang"/>
    <s v="Virtual secondary open architecture"/>
    <n v="5300"/>
    <n v="11663"/>
    <x v="1"/>
    <n v="115"/>
    <x v="1"/>
    <s v="USD"/>
    <n v="1454479200"/>
    <n v="1455948000"/>
    <b v="0"/>
    <b v="0"/>
    <s v="theater/plays"/>
    <n v="2.2005660377358489"/>
    <m/>
    <x v="3"/>
    <x v="3"/>
  </r>
  <r>
    <n v="489"/>
    <s v="Clark Inc"/>
    <s v="Down-sized mobile time-frame"/>
    <n v="9200"/>
    <n v="9339"/>
    <x v="1"/>
    <n v="85"/>
    <x v="6"/>
    <s v="EUR"/>
    <n v="1281934800"/>
    <n v="1282366800"/>
    <b v="0"/>
    <b v="0"/>
    <s v="technology/wearables"/>
    <n v="1.015108695652174"/>
    <m/>
    <x v="2"/>
    <x v="8"/>
  </r>
  <r>
    <n v="490"/>
    <s v="Young and Sons"/>
    <s v="Innovative disintermediate encryption"/>
    <n v="2400"/>
    <n v="4596"/>
    <x v="1"/>
    <n v="144"/>
    <x v="1"/>
    <s v="USD"/>
    <n v="1573970400"/>
    <n v="1574575200"/>
    <b v="0"/>
    <b v="0"/>
    <s v="journalism/audio"/>
    <n v="1.915"/>
    <m/>
    <x v="8"/>
    <x v="23"/>
  </r>
  <r>
    <n v="491"/>
    <s v="Henson PLC"/>
    <s v="Universal contextually-based knowledgebase"/>
    <n v="56800"/>
    <n v="173437"/>
    <x v="1"/>
    <n v="2443"/>
    <x v="1"/>
    <s v="USD"/>
    <n v="1372654800"/>
    <n v="1374901200"/>
    <b v="0"/>
    <b v="1"/>
    <s v="food/food trucks"/>
    <n v="3.0534683098591549"/>
    <m/>
    <x v="0"/>
    <x v="0"/>
  </r>
  <r>
    <n v="492"/>
    <s v="Garcia Group"/>
    <s v="Persevering interactive matrix"/>
    <n v="191000"/>
    <n v="45831"/>
    <x v="3"/>
    <n v="595"/>
    <x v="1"/>
    <s v="USD"/>
    <n v="1275886800"/>
    <n v="1278910800"/>
    <b v="1"/>
    <b v="1"/>
    <s v="film &amp; video/shorts"/>
    <n v="0.23995287958115183"/>
    <m/>
    <x v="4"/>
    <x v="12"/>
  </r>
  <r>
    <n v="493"/>
    <s v="Adams, Walker and Wong"/>
    <s v="Seamless background framework"/>
    <n v="900"/>
    <n v="6514"/>
    <x v="1"/>
    <n v="64"/>
    <x v="1"/>
    <s v="USD"/>
    <n v="1561784400"/>
    <n v="1562907600"/>
    <b v="0"/>
    <b v="0"/>
    <s v="photography/photography books"/>
    <n v="7.2377777777777776"/>
    <m/>
    <x v="7"/>
    <x v="14"/>
  </r>
  <r>
    <n v="494"/>
    <s v="Hopkins-Browning"/>
    <s v="Balanced upward-trending productivity"/>
    <n v="2500"/>
    <n v="13684"/>
    <x v="1"/>
    <n v="268"/>
    <x v="1"/>
    <s v="USD"/>
    <n v="1332392400"/>
    <n v="1332478800"/>
    <b v="0"/>
    <b v="0"/>
    <s v="technology/wearables"/>
    <n v="5.4736000000000002"/>
    <m/>
    <x v="2"/>
    <x v="8"/>
  </r>
  <r>
    <n v="495"/>
    <s v="Bell, Edwards and Andersen"/>
    <s v="Centralized clear-thinking solution"/>
    <n v="3200"/>
    <n v="13264"/>
    <x v="1"/>
    <n v="195"/>
    <x v="3"/>
    <s v="DKK"/>
    <n v="1402376400"/>
    <n v="1402722000"/>
    <b v="0"/>
    <b v="0"/>
    <s v="theater/plays"/>
    <n v="4.1449999999999996"/>
    <m/>
    <x v="3"/>
    <x v="3"/>
  </r>
  <r>
    <n v="496"/>
    <s v="Morales Group"/>
    <s v="Optimized bi-directional extranet"/>
    <n v="183800"/>
    <n v="1667"/>
    <x v="0"/>
    <n v="54"/>
    <x v="1"/>
    <s v="USD"/>
    <n v="1495342800"/>
    <n v="1496811600"/>
    <b v="0"/>
    <b v="0"/>
    <s v="film &amp; video/animation"/>
    <n v="9.0696409140369975E-3"/>
    <m/>
    <x v="4"/>
    <x v="10"/>
  </r>
  <r>
    <n v="497"/>
    <s v="Lucero Group"/>
    <s v="Intuitive actuating benchmark"/>
    <n v="9800"/>
    <n v="3349"/>
    <x v="0"/>
    <n v="120"/>
    <x v="1"/>
    <s v="USD"/>
    <n v="1482213600"/>
    <n v="1482213600"/>
    <b v="0"/>
    <b v="1"/>
    <s v="technology/wearables"/>
    <n v="0.34173469387755101"/>
    <m/>
    <x v="2"/>
    <x v="8"/>
  </r>
  <r>
    <n v="498"/>
    <s v="Smith, Brown and Davis"/>
    <s v="Devolved background project"/>
    <n v="193400"/>
    <n v="46317"/>
    <x v="0"/>
    <n v="579"/>
    <x v="3"/>
    <s v="DKK"/>
    <n v="1420092000"/>
    <n v="1420264800"/>
    <b v="0"/>
    <b v="0"/>
    <s v="technology/web"/>
    <n v="0.239488107549121"/>
    <m/>
    <x v="2"/>
    <x v="2"/>
  </r>
  <r>
    <n v="499"/>
    <s v="Hunt Group"/>
    <s v="Reverse-engineered executive emulation"/>
    <n v="163800"/>
    <n v="78743"/>
    <x v="0"/>
    <n v="2072"/>
    <x v="1"/>
    <s v="USD"/>
    <n v="1458018000"/>
    <n v="1458450000"/>
    <b v="0"/>
    <b v="1"/>
    <s v="film &amp; video/documentary"/>
    <n v="0.48072649572649573"/>
    <m/>
    <x v="4"/>
    <x v="4"/>
  </r>
  <r>
    <n v="500"/>
    <s v="Valdez Ltd"/>
    <s v="Team-oriented clear-thinking matrix"/>
    <n v="100"/>
    <n v="0"/>
    <x v="0"/>
    <n v="0"/>
    <x v="1"/>
    <s v="USD"/>
    <n v="1367384400"/>
    <n v="1369803600"/>
    <b v="0"/>
    <b v="1"/>
    <s v="theater/plays"/>
    <n v="0"/>
    <m/>
    <x v="3"/>
    <x v="3"/>
  </r>
  <r>
    <n v="501"/>
    <s v="Mccann-Le"/>
    <s v="Focused coherent methodology"/>
    <n v="153600"/>
    <n v="107743"/>
    <x v="0"/>
    <n v="1796"/>
    <x v="1"/>
    <s v="USD"/>
    <n v="1363064400"/>
    <n v="1363237200"/>
    <b v="0"/>
    <b v="0"/>
    <s v="film &amp; video/documentary"/>
    <n v="0.70145182291666663"/>
    <m/>
    <x v="4"/>
    <x v="4"/>
  </r>
  <r>
    <n v="502"/>
    <s v="Johnson Inc"/>
    <s v="Reduced context-sensitive complexity"/>
    <n v="1300"/>
    <n v="6889"/>
    <x v="1"/>
    <n v="186"/>
    <x v="2"/>
    <s v="AUD"/>
    <n v="1343365200"/>
    <n v="1345870800"/>
    <b v="0"/>
    <b v="1"/>
    <s v="games/video games"/>
    <n v="5.2992307692307694"/>
    <m/>
    <x v="6"/>
    <x v="11"/>
  </r>
  <r>
    <n v="503"/>
    <s v="Collins LLC"/>
    <s v="Decentralized 4thgeneration time-frame"/>
    <n v="25500"/>
    <n v="45983"/>
    <x v="1"/>
    <n v="460"/>
    <x v="1"/>
    <s v="USD"/>
    <n v="1435726800"/>
    <n v="1437454800"/>
    <b v="0"/>
    <b v="0"/>
    <s v="film &amp; video/drama"/>
    <n v="1.8032549019607844"/>
    <m/>
    <x v="4"/>
    <x v="6"/>
  </r>
  <r>
    <n v="504"/>
    <s v="Smith-Miller"/>
    <s v="De-engineered cohesive moderator"/>
    <n v="7500"/>
    <n v="6924"/>
    <x v="0"/>
    <n v="62"/>
    <x v="6"/>
    <s v="EUR"/>
    <n v="1431925200"/>
    <n v="1432011600"/>
    <b v="0"/>
    <b v="0"/>
    <s v="music/rock"/>
    <n v="0.92320000000000002"/>
    <m/>
    <x v="1"/>
    <x v="1"/>
  </r>
  <r>
    <n v="505"/>
    <s v="Jensen-Vargas"/>
    <s v="Ameliorated explicit parallelism"/>
    <n v="89900"/>
    <n v="12497"/>
    <x v="0"/>
    <n v="347"/>
    <x v="1"/>
    <s v="USD"/>
    <n v="1362722400"/>
    <n v="1366347600"/>
    <b v="0"/>
    <b v="1"/>
    <s v="publishing/radio &amp; podcasts"/>
    <n v="0.13901001112347053"/>
    <m/>
    <x v="5"/>
    <x v="15"/>
  </r>
  <r>
    <n v="506"/>
    <s v="Robles, Bell and Gonzalez"/>
    <s v="Customizable background monitoring"/>
    <n v="18000"/>
    <n v="166874"/>
    <x v="1"/>
    <n v="2528"/>
    <x v="1"/>
    <s v="USD"/>
    <n v="1511416800"/>
    <n v="1512885600"/>
    <b v="0"/>
    <b v="1"/>
    <s v="theater/plays"/>
    <n v="9.2707777777777771"/>
    <m/>
    <x v="3"/>
    <x v="3"/>
  </r>
  <r>
    <n v="507"/>
    <s v="Turner, Miller and Francis"/>
    <s v="Compatible well-modulated budgetary management"/>
    <n v="2100"/>
    <n v="837"/>
    <x v="0"/>
    <n v="19"/>
    <x v="1"/>
    <s v="USD"/>
    <n v="1365483600"/>
    <n v="1369717200"/>
    <b v="0"/>
    <b v="1"/>
    <s v="technology/web"/>
    <n v="0.39857142857142858"/>
    <m/>
    <x v="2"/>
    <x v="2"/>
  </r>
  <r>
    <n v="508"/>
    <s v="Roberts Group"/>
    <s v="Up-sized radical pricing structure"/>
    <n v="172700"/>
    <n v="193820"/>
    <x v="1"/>
    <n v="3657"/>
    <x v="1"/>
    <s v="USD"/>
    <n v="1532840400"/>
    <n v="1534654800"/>
    <b v="0"/>
    <b v="0"/>
    <s v="theater/plays"/>
    <n v="1.1222929936305732"/>
    <m/>
    <x v="3"/>
    <x v="3"/>
  </r>
  <r>
    <n v="509"/>
    <s v="White LLC"/>
    <s v="Robust zero-defect project"/>
    <n v="168500"/>
    <n v="119510"/>
    <x v="0"/>
    <n v="1258"/>
    <x v="1"/>
    <s v="USD"/>
    <n v="1336194000"/>
    <n v="1337058000"/>
    <b v="0"/>
    <b v="0"/>
    <s v="theater/plays"/>
    <n v="0.70925816023738875"/>
    <m/>
    <x v="3"/>
    <x v="3"/>
  </r>
  <r>
    <n v="510"/>
    <s v="Best, Miller and Thomas"/>
    <s v="Re-engineered mobile task-force"/>
    <n v="7800"/>
    <n v="9289"/>
    <x v="1"/>
    <n v="131"/>
    <x v="2"/>
    <s v="AUD"/>
    <n v="1527742800"/>
    <n v="1529816400"/>
    <b v="0"/>
    <b v="0"/>
    <s v="film &amp; video/drama"/>
    <n v="1.1908974358974358"/>
    <m/>
    <x v="4"/>
    <x v="6"/>
  </r>
  <r>
    <n v="511"/>
    <s v="Smith-Mullins"/>
    <s v="User-centric intangible neural-net"/>
    <n v="147800"/>
    <n v="35498"/>
    <x v="0"/>
    <n v="362"/>
    <x v="1"/>
    <s v="USD"/>
    <n v="1564030800"/>
    <n v="1564894800"/>
    <b v="0"/>
    <b v="0"/>
    <s v="theater/plays"/>
    <n v="0.24017591339648173"/>
    <m/>
    <x v="3"/>
    <x v="3"/>
  </r>
  <r>
    <n v="512"/>
    <s v="Williams-Walsh"/>
    <s v="Organized explicit core"/>
    <n v="9100"/>
    <n v="12678"/>
    <x v="1"/>
    <n v="239"/>
    <x v="1"/>
    <s v="USD"/>
    <n v="1404536400"/>
    <n v="1404622800"/>
    <b v="0"/>
    <b v="1"/>
    <s v="games/video games"/>
    <n v="1.3931868131868133"/>
    <m/>
    <x v="6"/>
    <x v="11"/>
  </r>
  <r>
    <n v="513"/>
    <s v="Harrison, Blackwell and Mendez"/>
    <s v="Synchronized 6thgeneration adapter"/>
    <n v="8300"/>
    <n v="3260"/>
    <x v="3"/>
    <n v="35"/>
    <x v="1"/>
    <s v="USD"/>
    <n v="1284008400"/>
    <n v="1284181200"/>
    <b v="0"/>
    <b v="0"/>
    <s v="film &amp; video/television"/>
    <n v="0.39277108433734942"/>
    <m/>
    <x v="4"/>
    <x v="19"/>
  </r>
  <r>
    <n v="514"/>
    <s v="Sanchez, Bradley and Flores"/>
    <s v="Centralized motivating capacity"/>
    <n v="138700"/>
    <n v="31123"/>
    <x v="3"/>
    <n v="528"/>
    <x v="5"/>
    <s v="CHF"/>
    <n v="1386309600"/>
    <n v="1386741600"/>
    <b v="0"/>
    <b v="1"/>
    <s v="music/rock"/>
    <n v="0.22439077144917088"/>
    <m/>
    <x v="1"/>
    <x v="1"/>
  </r>
  <r>
    <n v="515"/>
    <s v="Cox LLC"/>
    <s v="Phased 24hour flexibility"/>
    <n v="8600"/>
    <n v="4797"/>
    <x v="0"/>
    <n v="133"/>
    <x v="0"/>
    <s v="CAD"/>
    <n v="1324620000"/>
    <n v="1324792800"/>
    <b v="0"/>
    <b v="1"/>
    <s v="theater/plays"/>
    <n v="0.55779069767441858"/>
    <m/>
    <x v="3"/>
    <x v="3"/>
  </r>
  <r>
    <n v="516"/>
    <s v="Morales-Odonnell"/>
    <s v="Exclusive 5thgeneration structure"/>
    <n v="125400"/>
    <n v="53324"/>
    <x v="0"/>
    <n v="846"/>
    <x v="1"/>
    <s v="USD"/>
    <n v="1281070800"/>
    <n v="1284354000"/>
    <b v="0"/>
    <b v="0"/>
    <s v="publishing/nonfiction"/>
    <n v="0.42523125996810207"/>
    <m/>
    <x v="5"/>
    <x v="9"/>
  </r>
  <r>
    <n v="517"/>
    <s v="Ramirez LLC"/>
    <s v="Multi-tiered maximized orchestration"/>
    <n v="5900"/>
    <n v="6608"/>
    <x v="1"/>
    <n v="78"/>
    <x v="1"/>
    <s v="USD"/>
    <n v="1493960400"/>
    <n v="1494392400"/>
    <b v="0"/>
    <b v="0"/>
    <s v="food/food trucks"/>
    <n v="1.1200000000000001"/>
    <m/>
    <x v="0"/>
    <x v="0"/>
  </r>
  <r>
    <n v="518"/>
    <s v="Ramirez Group"/>
    <s v="Open-architected uniform instruction set"/>
    <n v="8800"/>
    <n v="622"/>
    <x v="0"/>
    <n v="10"/>
    <x v="1"/>
    <s v="USD"/>
    <n v="1519365600"/>
    <n v="1519538400"/>
    <b v="0"/>
    <b v="1"/>
    <s v="film &amp; video/animation"/>
    <n v="7.0681818181818179E-2"/>
    <m/>
    <x v="4"/>
    <x v="10"/>
  </r>
  <r>
    <n v="519"/>
    <s v="Marsh-Coleman"/>
    <s v="Exclusive asymmetric analyzer"/>
    <n v="177700"/>
    <n v="180802"/>
    <x v="1"/>
    <n v="1773"/>
    <x v="1"/>
    <s v="USD"/>
    <n v="1420696800"/>
    <n v="1421906400"/>
    <b v="0"/>
    <b v="1"/>
    <s v="music/rock"/>
    <n v="1.0174563871693867"/>
    <m/>
    <x v="1"/>
    <x v="1"/>
  </r>
  <r>
    <n v="520"/>
    <s v="Frederick, Jenkins and Collins"/>
    <s v="Organic radical collaboration"/>
    <n v="800"/>
    <n v="3406"/>
    <x v="1"/>
    <n v="32"/>
    <x v="1"/>
    <s v="USD"/>
    <n v="1555650000"/>
    <n v="1555909200"/>
    <b v="0"/>
    <b v="0"/>
    <s v="theater/plays"/>
    <n v="4.2575000000000003"/>
    <m/>
    <x v="3"/>
    <x v="3"/>
  </r>
  <r>
    <n v="521"/>
    <s v="Wilson Ltd"/>
    <s v="Function-based multi-state software"/>
    <n v="7600"/>
    <n v="11061"/>
    <x v="1"/>
    <n v="369"/>
    <x v="1"/>
    <s v="USD"/>
    <n v="1471928400"/>
    <n v="1472446800"/>
    <b v="0"/>
    <b v="1"/>
    <s v="film &amp; video/drama"/>
    <n v="1.4553947368421052"/>
    <m/>
    <x v="4"/>
    <x v="6"/>
  </r>
  <r>
    <n v="522"/>
    <s v="Cline, Peterson and Lowery"/>
    <s v="Innovative static budgetary management"/>
    <n v="50500"/>
    <n v="16389"/>
    <x v="0"/>
    <n v="191"/>
    <x v="1"/>
    <s v="USD"/>
    <n v="1341291600"/>
    <n v="1342328400"/>
    <b v="0"/>
    <b v="0"/>
    <s v="film &amp; video/shorts"/>
    <n v="0.32453465346534655"/>
    <m/>
    <x v="4"/>
    <x v="12"/>
  </r>
  <r>
    <n v="523"/>
    <s v="Underwood, James and Jones"/>
    <s v="Triple-buffered holistic ability"/>
    <n v="900"/>
    <n v="6303"/>
    <x v="1"/>
    <n v="89"/>
    <x v="1"/>
    <s v="USD"/>
    <n v="1267682400"/>
    <n v="1268114400"/>
    <b v="0"/>
    <b v="0"/>
    <s v="film &amp; video/shorts"/>
    <n v="7.003333333333333"/>
    <m/>
    <x v="4"/>
    <x v="12"/>
  </r>
  <r>
    <n v="524"/>
    <s v="Johnson-Contreras"/>
    <s v="Diverse scalable superstructure"/>
    <n v="96700"/>
    <n v="81136"/>
    <x v="0"/>
    <n v="1979"/>
    <x v="1"/>
    <s v="USD"/>
    <n v="1272258000"/>
    <n v="1273381200"/>
    <b v="0"/>
    <b v="0"/>
    <s v="theater/plays"/>
    <n v="0.83904860392967939"/>
    <m/>
    <x v="3"/>
    <x v="3"/>
  </r>
  <r>
    <n v="525"/>
    <s v="Greene, Lloyd and Sims"/>
    <s v="Balanced leadingedge data-warehouse"/>
    <n v="2100"/>
    <n v="1768"/>
    <x v="0"/>
    <n v="63"/>
    <x v="1"/>
    <s v="USD"/>
    <n v="1290492000"/>
    <n v="1290837600"/>
    <b v="0"/>
    <b v="0"/>
    <s v="technology/wearables"/>
    <n v="0.84190476190476193"/>
    <m/>
    <x v="2"/>
    <x v="8"/>
  </r>
  <r>
    <n v="526"/>
    <s v="Smith-Sparks"/>
    <s v="Digitized bandwidth-monitored open architecture"/>
    <n v="8300"/>
    <n v="12944"/>
    <x v="1"/>
    <n v="147"/>
    <x v="1"/>
    <s v="USD"/>
    <n v="1451109600"/>
    <n v="1454306400"/>
    <b v="0"/>
    <b v="1"/>
    <s v="theater/plays"/>
    <n v="1.5595180722891566"/>
    <m/>
    <x v="3"/>
    <x v="3"/>
  </r>
  <r>
    <n v="527"/>
    <s v="Rosario-Smith"/>
    <s v="Enterprise-wide intermediate portal"/>
    <n v="189200"/>
    <n v="188480"/>
    <x v="0"/>
    <n v="6080"/>
    <x v="0"/>
    <s v="CAD"/>
    <n v="1454652000"/>
    <n v="1457762400"/>
    <b v="0"/>
    <b v="0"/>
    <s v="film &amp; video/animation"/>
    <n v="0.99619450317124736"/>
    <m/>
    <x v="4"/>
    <x v="10"/>
  </r>
  <r>
    <n v="528"/>
    <s v="Avila, Ford and Welch"/>
    <s v="Focused leadingedge matrix"/>
    <n v="9000"/>
    <n v="7227"/>
    <x v="0"/>
    <n v="80"/>
    <x v="4"/>
    <s v="GBP"/>
    <n v="1385186400"/>
    <n v="1389074400"/>
    <b v="0"/>
    <b v="0"/>
    <s v="music/indie rock"/>
    <n v="0.80300000000000005"/>
    <m/>
    <x v="1"/>
    <x v="7"/>
  </r>
  <r>
    <n v="529"/>
    <s v="Gallegos Inc"/>
    <s v="Seamless logistical encryption"/>
    <n v="5100"/>
    <n v="574"/>
    <x v="0"/>
    <n v="9"/>
    <x v="1"/>
    <s v="USD"/>
    <n v="1399698000"/>
    <n v="1402117200"/>
    <b v="0"/>
    <b v="0"/>
    <s v="games/video games"/>
    <n v="0.11254901960784314"/>
    <m/>
    <x v="6"/>
    <x v="11"/>
  </r>
  <r>
    <n v="530"/>
    <s v="Morrow, Santiago and Soto"/>
    <s v="Stand-alone human-resource workforce"/>
    <n v="105000"/>
    <n v="96328"/>
    <x v="0"/>
    <n v="1784"/>
    <x v="1"/>
    <s v="USD"/>
    <n v="1283230800"/>
    <n v="1284440400"/>
    <b v="0"/>
    <b v="1"/>
    <s v="publishing/fiction"/>
    <n v="0.91740952380952379"/>
    <m/>
    <x v="5"/>
    <x v="13"/>
  </r>
  <r>
    <n v="531"/>
    <s v="Berry-Richardson"/>
    <s v="Automated zero tolerance implementation"/>
    <n v="186700"/>
    <n v="178338"/>
    <x v="2"/>
    <n v="3640"/>
    <x v="5"/>
    <s v="CHF"/>
    <n v="1384149600"/>
    <n v="1388988000"/>
    <b v="0"/>
    <b v="0"/>
    <s v="games/video games"/>
    <n v="0.95521156936261387"/>
    <m/>
    <x v="6"/>
    <x v="11"/>
  </r>
  <r>
    <n v="532"/>
    <s v="Cordova-Torres"/>
    <s v="Pre-emptive grid-enabled contingency"/>
    <n v="1600"/>
    <n v="8046"/>
    <x v="1"/>
    <n v="126"/>
    <x v="0"/>
    <s v="CAD"/>
    <n v="1516860000"/>
    <n v="1516946400"/>
    <b v="0"/>
    <b v="0"/>
    <s v="theater/plays"/>
    <n v="5.0287499999999996"/>
    <m/>
    <x v="3"/>
    <x v="3"/>
  </r>
  <r>
    <n v="533"/>
    <s v="Holt, Bernard and Johnson"/>
    <s v="Multi-lateral didactic encoding"/>
    <n v="115600"/>
    <n v="184086"/>
    <x v="1"/>
    <n v="2218"/>
    <x v="4"/>
    <s v="GBP"/>
    <n v="1374642000"/>
    <n v="1377752400"/>
    <b v="0"/>
    <b v="0"/>
    <s v="music/indie rock"/>
    <n v="1.5924394463667819"/>
    <m/>
    <x v="1"/>
    <x v="7"/>
  </r>
  <r>
    <n v="534"/>
    <s v="Clark, Mccormick and Mendoza"/>
    <s v="Self-enabling didactic orchestration"/>
    <n v="89100"/>
    <n v="13385"/>
    <x v="0"/>
    <n v="243"/>
    <x v="1"/>
    <s v="USD"/>
    <n v="1534482000"/>
    <n v="1534568400"/>
    <b v="0"/>
    <b v="1"/>
    <s v="film &amp; video/drama"/>
    <n v="0.15022446689113356"/>
    <m/>
    <x v="4"/>
    <x v="6"/>
  </r>
  <r>
    <n v="535"/>
    <s v="Garrison LLC"/>
    <s v="Profit-focused 24/7 data-warehouse"/>
    <n v="2600"/>
    <n v="12533"/>
    <x v="1"/>
    <n v="202"/>
    <x v="6"/>
    <s v="EUR"/>
    <n v="1528434000"/>
    <n v="1528606800"/>
    <b v="0"/>
    <b v="1"/>
    <s v="theater/plays"/>
    <n v="4.820384615384615"/>
    <m/>
    <x v="3"/>
    <x v="3"/>
  </r>
  <r>
    <n v="536"/>
    <s v="Shannon-Olson"/>
    <s v="Enhanced methodical middleware"/>
    <n v="9800"/>
    <n v="14697"/>
    <x v="1"/>
    <n v="140"/>
    <x v="6"/>
    <s v="EUR"/>
    <n v="1282626000"/>
    <n v="1284872400"/>
    <b v="0"/>
    <b v="0"/>
    <s v="publishing/fiction"/>
    <n v="1.4996938775510205"/>
    <m/>
    <x v="5"/>
    <x v="13"/>
  </r>
  <r>
    <n v="537"/>
    <s v="Murillo-Mcfarland"/>
    <s v="Synchronized client-driven projection"/>
    <n v="84400"/>
    <n v="98935"/>
    <x v="1"/>
    <n v="1052"/>
    <x v="3"/>
    <s v="DKK"/>
    <n v="1535605200"/>
    <n v="1537592400"/>
    <b v="1"/>
    <b v="1"/>
    <s v="film &amp; video/documentary"/>
    <n v="1.1722156398104266"/>
    <m/>
    <x v="4"/>
    <x v="4"/>
  </r>
  <r>
    <n v="538"/>
    <s v="Young, Gilbert and Escobar"/>
    <s v="Networked didactic time-frame"/>
    <n v="151300"/>
    <n v="57034"/>
    <x v="0"/>
    <n v="1296"/>
    <x v="1"/>
    <s v="USD"/>
    <n v="1379826000"/>
    <n v="1381208400"/>
    <b v="0"/>
    <b v="0"/>
    <s v="games/mobile games"/>
    <n v="0.37695968274950431"/>
    <m/>
    <x v="6"/>
    <x v="20"/>
  </r>
  <r>
    <n v="539"/>
    <s v="Thomas, Welch and Santana"/>
    <s v="Assimilated exuding toolset"/>
    <n v="9800"/>
    <n v="7120"/>
    <x v="0"/>
    <n v="77"/>
    <x v="1"/>
    <s v="USD"/>
    <n v="1561957200"/>
    <n v="1562475600"/>
    <b v="0"/>
    <b v="1"/>
    <s v="food/food trucks"/>
    <n v="0.72653061224489801"/>
    <m/>
    <x v="0"/>
    <x v="0"/>
  </r>
  <r>
    <n v="540"/>
    <s v="Brown-Pena"/>
    <s v="Front-line client-server secured line"/>
    <n v="5300"/>
    <n v="14097"/>
    <x v="1"/>
    <n v="247"/>
    <x v="1"/>
    <s v="USD"/>
    <n v="1525496400"/>
    <n v="1527397200"/>
    <b v="0"/>
    <b v="0"/>
    <s v="photography/photography books"/>
    <n v="2.6598113207547169"/>
    <m/>
    <x v="7"/>
    <x v="14"/>
  </r>
  <r>
    <n v="541"/>
    <s v="Holder, Caldwell and Vance"/>
    <s v="Polarized systemic Internet solution"/>
    <n v="178000"/>
    <n v="43086"/>
    <x v="0"/>
    <n v="395"/>
    <x v="6"/>
    <s v="EUR"/>
    <n v="1433912400"/>
    <n v="1436158800"/>
    <b v="0"/>
    <b v="0"/>
    <s v="games/mobile games"/>
    <n v="0.24205617977528091"/>
    <m/>
    <x v="6"/>
    <x v="20"/>
  </r>
  <r>
    <n v="542"/>
    <s v="Harrison-Bridges"/>
    <s v="Profit-focused exuding moderator"/>
    <n v="77000"/>
    <n v="1930"/>
    <x v="0"/>
    <n v="49"/>
    <x v="4"/>
    <s v="GBP"/>
    <n v="1453442400"/>
    <n v="1456034400"/>
    <b v="0"/>
    <b v="0"/>
    <s v="music/indie rock"/>
    <n v="2.5064935064935064E-2"/>
    <m/>
    <x v="1"/>
    <x v="7"/>
  </r>
  <r>
    <n v="543"/>
    <s v="Johnson, Murphy and Peterson"/>
    <s v="Cross-group high-level moderator"/>
    <n v="84900"/>
    <n v="13864"/>
    <x v="0"/>
    <n v="180"/>
    <x v="1"/>
    <s v="USD"/>
    <n v="1378875600"/>
    <n v="1380171600"/>
    <b v="0"/>
    <b v="0"/>
    <s v="games/video games"/>
    <n v="0.1632979976442874"/>
    <m/>
    <x v="6"/>
    <x v="11"/>
  </r>
  <r>
    <n v="544"/>
    <s v="Taylor Inc"/>
    <s v="Public-key 3rdgeneration system engine"/>
    <n v="2800"/>
    <n v="7742"/>
    <x v="1"/>
    <n v="84"/>
    <x v="1"/>
    <s v="USD"/>
    <n v="1452232800"/>
    <n v="1453356000"/>
    <b v="0"/>
    <b v="0"/>
    <s v="music/rock"/>
    <n v="2.7650000000000001"/>
    <m/>
    <x v="1"/>
    <x v="1"/>
  </r>
  <r>
    <n v="545"/>
    <s v="Deleon and Sons"/>
    <s v="Organized value-added access"/>
    <n v="184800"/>
    <n v="164109"/>
    <x v="0"/>
    <n v="2690"/>
    <x v="1"/>
    <s v="USD"/>
    <n v="1577253600"/>
    <n v="1578981600"/>
    <b v="0"/>
    <b v="0"/>
    <s v="theater/plays"/>
    <n v="0.88803571428571426"/>
    <m/>
    <x v="3"/>
    <x v="3"/>
  </r>
  <r>
    <n v="546"/>
    <s v="Benjamin, Paul and Ferguson"/>
    <s v="Cloned global Graphical User Interface"/>
    <n v="4200"/>
    <n v="6870"/>
    <x v="1"/>
    <n v="88"/>
    <x v="1"/>
    <s v="USD"/>
    <n v="1537160400"/>
    <n v="1537419600"/>
    <b v="0"/>
    <b v="1"/>
    <s v="theater/plays"/>
    <n v="1.6357142857142857"/>
    <m/>
    <x v="3"/>
    <x v="3"/>
  </r>
  <r>
    <n v="547"/>
    <s v="Hardin-Dixon"/>
    <s v="Focused solution-oriented matrix"/>
    <n v="1300"/>
    <n v="12597"/>
    <x v="1"/>
    <n v="156"/>
    <x v="1"/>
    <s v="USD"/>
    <n v="1422165600"/>
    <n v="1423202400"/>
    <b v="0"/>
    <b v="0"/>
    <s v="film &amp; video/drama"/>
    <n v="9.69"/>
    <m/>
    <x v="4"/>
    <x v="6"/>
  </r>
  <r>
    <n v="548"/>
    <s v="York-Pitts"/>
    <s v="Monitored discrete toolset"/>
    <n v="66100"/>
    <n v="179074"/>
    <x v="1"/>
    <n v="2985"/>
    <x v="1"/>
    <s v="USD"/>
    <n v="1459486800"/>
    <n v="1460610000"/>
    <b v="0"/>
    <b v="0"/>
    <s v="theater/plays"/>
    <n v="2.7091376701966716"/>
    <m/>
    <x v="3"/>
    <x v="3"/>
  </r>
  <r>
    <n v="549"/>
    <s v="Jarvis and Sons"/>
    <s v="Business-focused intermediate system engine"/>
    <n v="29500"/>
    <n v="83843"/>
    <x v="1"/>
    <n v="762"/>
    <x v="1"/>
    <s v="USD"/>
    <n v="1369717200"/>
    <n v="1370494800"/>
    <b v="0"/>
    <b v="0"/>
    <s v="technology/wearables"/>
    <n v="2.8421355932203389"/>
    <m/>
    <x v="2"/>
    <x v="8"/>
  </r>
  <r>
    <n v="550"/>
    <s v="Morrison-Henderson"/>
    <s v="De-engineered disintermediate encoding"/>
    <n v="100"/>
    <n v="4"/>
    <x v="3"/>
    <n v="1"/>
    <x v="5"/>
    <s v="CHF"/>
    <n v="1330495200"/>
    <n v="1332306000"/>
    <b v="0"/>
    <b v="0"/>
    <s v="music/indie rock"/>
    <n v="0.04"/>
    <m/>
    <x v="1"/>
    <x v="7"/>
  </r>
  <r>
    <n v="551"/>
    <s v="Martin-James"/>
    <s v="Streamlined upward-trending analyzer"/>
    <n v="180100"/>
    <n v="105598"/>
    <x v="0"/>
    <n v="2779"/>
    <x v="2"/>
    <s v="AUD"/>
    <n v="1419055200"/>
    <n v="1422511200"/>
    <b v="0"/>
    <b v="1"/>
    <s v="technology/web"/>
    <n v="0.58632981676846196"/>
    <m/>
    <x v="2"/>
    <x v="2"/>
  </r>
  <r>
    <n v="552"/>
    <s v="Mercer, Solomon and Singleton"/>
    <s v="Distributed human-resource policy"/>
    <n v="9000"/>
    <n v="8866"/>
    <x v="0"/>
    <n v="92"/>
    <x v="1"/>
    <s v="USD"/>
    <n v="1480140000"/>
    <n v="1480312800"/>
    <b v="0"/>
    <b v="0"/>
    <s v="theater/plays"/>
    <n v="0.98511111111111116"/>
    <m/>
    <x v="3"/>
    <x v="3"/>
  </r>
  <r>
    <n v="553"/>
    <s v="Dougherty, Austin and Mills"/>
    <s v="De-engineered 5thgeneration contingency"/>
    <n v="170600"/>
    <n v="75022"/>
    <x v="0"/>
    <n v="1028"/>
    <x v="1"/>
    <s v="USD"/>
    <n v="1293948000"/>
    <n v="1294034400"/>
    <b v="0"/>
    <b v="0"/>
    <s v="music/rock"/>
    <n v="0.43975381008206332"/>
    <m/>
    <x v="1"/>
    <x v="1"/>
  </r>
  <r>
    <n v="554"/>
    <s v="Ritter PLC"/>
    <s v="Multi-channeled upward-trending application"/>
    <n v="9500"/>
    <n v="14408"/>
    <x v="1"/>
    <n v="554"/>
    <x v="0"/>
    <s v="CAD"/>
    <n v="1482127200"/>
    <n v="1482645600"/>
    <b v="0"/>
    <b v="0"/>
    <s v="music/indie rock"/>
    <n v="1.5166315789473683"/>
    <m/>
    <x v="1"/>
    <x v="7"/>
  </r>
  <r>
    <n v="555"/>
    <s v="Anderson Group"/>
    <s v="Organic maximized database"/>
    <n v="6300"/>
    <n v="14089"/>
    <x v="1"/>
    <n v="135"/>
    <x v="3"/>
    <s v="DKK"/>
    <n v="1396414800"/>
    <n v="1399093200"/>
    <b v="0"/>
    <b v="0"/>
    <s v="music/rock"/>
    <n v="2.2363492063492063"/>
    <m/>
    <x v="1"/>
    <x v="1"/>
  </r>
  <r>
    <n v="556"/>
    <s v="Smith and Sons"/>
    <s v="Grass-roots 24/7 attitude"/>
    <n v="5200"/>
    <n v="12467"/>
    <x v="1"/>
    <n v="122"/>
    <x v="1"/>
    <s v="USD"/>
    <n v="1315285200"/>
    <n v="1315890000"/>
    <b v="0"/>
    <b v="1"/>
    <s v="publishing/translations"/>
    <n v="2.3975"/>
    <m/>
    <x v="5"/>
    <x v="18"/>
  </r>
  <r>
    <n v="557"/>
    <s v="Lam-Hamilton"/>
    <s v="Team-oriented global strategy"/>
    <n v="6000"/>
    <n v="11960"/>
    <x v="1"/>
    <n v="221"/>
    <x v="1"/>
    <s v="USD"/>
    <n v="1443762000"/>
    <n v="1444021200"/>
    <b v="0"/>
    <b v="1"/>
    <s v="film &amp; video/science fiction"/>
    <n v="1.9933333333333334"/>
    <m/>
    <x v="4"/>
    <x v="22"/>
  </r>
  <r>
    <n v="558"/>
    <s v="Ho Ltd"/>
    <s v="Enhanced client-driven capacity"/>
    <n v="5800"/>
    <n v="7966"/>
    <x v="1"/>
    <n v="126"/>
    <x v="1"/>
    <s v="USD"/>
    <n v="1456293600"/>
    <n v="1460005200"/>
    <b v="0"/>
    <b v="0"/>
    <s v="theater/plays"/>
    <n v="1.373448275862069"/>
    <m/>
    <x v="3"/>
    <x v="3"/>
  </r>
  <r>
    <n v="559"/>
    <s v="Brown, Estrada and Jensen"/>
    <s v="Exclusive systematic productivity"/>
    <n v="105300"/>
    <n v="106321"/>
    <x v="1"/>
    <n v="1022"/>
    <x v="1"/>
    <s v="USD"/>
    <n v="1470114000"/>
    <n v="1470718800"/>
    <b v="0"/>
    <b v="0"/>
    <s v="theater/plays"/>
    <n v="1.009696106362773"/>
    <m/>
    <x v="3"/>
    <x v="3"/>
  </r>
  <r>
    <n v="560"/>
    <s v="Hunt LLC"/>
    <s v="Re-engineered radical policy"/>
    <n v="20000"/>
    <n v="158832"/>
    <x v="1"/>
    <n v="3177"/>
    <x v="1"/>
    <s v="USD"/>
    <n v="1321596000"/>
    <n v="1325052000"/>
    <b v="0"/>
    <b v="0"/>
    <s v="film &amp; video/animation"/>
    <n v="7.9416000000000002"/>
    <m/>
    <x v="4"/>
    <x v="10"/>
  </r>
  <r>
    <n v="561"/>
    <s v="Fowler-Smith"/>
    <s v="Down-sized logistical adapter"/>
    <n v="3000"/>
    <n v="11091"/>
    <x v="1"/>
    <n v="198"/>
    <x v="5"/>
    <s v="CHF"/>
    <n v="1318827600"/>
    <n v="1319000400"/>
    <b v="0"/>
    <b v="0"/>
    <s v="theater/plays"/>
    <n v="3.6970000000000001"/>
    <m/>
    <x v="3"/>
    <x v="3"/>
  </r>
  <r>
    <n v="562"/>
    <s v="Blair Inc"/>
    <s v="Configurable bandwidth-monitored throughput"/>
    <n v="9900"/>
    <n v="1269"/>
    <x v="0"/>
    <n v="26"/>
    <x v="5"/>
    <s v="CHF"/>
    <n v="1552366800"/>
    <n v="1552539600"/>
    <b v="0"/>
    <b v="0"/>
    <s v="music/rock"/>
    <n v="0.12818181818181817"/>
    <m/>
    <x v="1"/>
    <x v="1"/>
  </r>
  <r>
    <n v="563"/>
    <s v="Kelley, Stanton and Sanchez"/>
    <s v="Optional tangible pricing structure"/>
    <n v="3700"/>
    <n v="5107"/>
    <x v="1"/>
    <n v="85"/>
    <x v="2"/>
    <s v="AUD"/>
    <n v="1542088800"/>
    <n v="1543816800"/>
    <b v="0"/>
    <b v="0"/>
    <s v="film &amp; video/documentary"/>
    <n v="1.3802702702702703"/>
    <m/>
    <x v="4"/>
    <x v="4"/>
  </r>
  <r>
    <n v="564"/>
    <s v="Hernandez-Macdonald"/>
    <s v="Organic high-level implementation"/>
    <n v="168700"/>
    <n v="141393"/>
    <x v="0"/>
    <n v="1790"/>
    <x v="1"/>
    <s v="USD"/>
    <n v="1426395600"/>
    <n v="1427086800"/>
    <b v="0"/>
    <b v="0"/>
    <s v="theater/plays"/>
    <n v="0.83813278008298753"/>
    <m/>
    <x v="3"/>
    <x v="3"/>
  </r>
  <r>
    <n v="565"/>
    <s v="Joseph LLC"/>
    <s v="Decentralized logistical collaboration"/>
    <n v="94900"/>
    <n v="194166"/>
    <x v="1"/>
    <n v="3596"/>
    <x v="1"/>
    <s v="USD"/>
    <n v="1321336800"/>
    <n v="1323064800"/>
    <b v="0"/>
    <b v="0"/>
    <s v="theater/plays"/>
    <n v="2.0460063224446787"/>
    <m/>
    <x v="3"/>
    <x v="3"/>
  </r>
  <r>
    <n v="566"/>
    <s v="Webb-Smith"/>
    <s v="Advanced content-based installation"/>
    <n v="9300"/>
    <n v="4124"/>
    <x v="0"/>
    <n v="37"/>
    <x v="1"/>
    <s v="USD"/>
    <n v="1456293600"/>
    <n v="1458277200"/>
    <b v="0"/>
    <b v="1"/>
    <s v="music/electric music"/>
    <n v="0.44344086021505374"/>
    <m/>
    <x v="1"/>
    <x v="5"/>
  </r>
  <r>
    <n v="567"/>
    <s v="Johns PLC"/>
    <s v="Distributed high-level open architecture"/>
    <n v="6800"/>
    <n v="14865"/>
    <x v="1"/>
    <n v="244"/>
    <x v="1"/>
    <s v="USD"/>
    <n v="1404968400"/>
    <n v="1405141200"/>
    <b v="0"/>
    <b v="0"/>
    <s v="music/rock"/>
    <n v="2.1860294117647059"/>
    <m/>
    <x v="1"/>
    <x v="1"/>
  </r>
  <r>
    <n v="568"/>
    <s v="Hardin-Foley"/>
    <s v="Synergized zero tolerance help-desk"/>
    <n v="72400"/>
    <n v="134688"/>
    <x v="1"/>
    <n v="5180"/>
    <x v="1"/>
    <s v="USD"/>
    <n v="1279170000"/>
    <n v="1283058000"/>
    <b v="0"/>
    <b v="0"/>
    <s v="theater/plays"/>
    <n v="1.8603314917127072"/>
    <m/>
    <x v="3"/>
    <x v="3"/>
  </r>
  <r>
    <n v="569"/>
    <s v="Fischer, Fowler and Arnold"/>
    <s v="Extended multi-tasking definition"/>
    <n v="20100"/>
    <n v="47705"/>
    <x v="1"/>
    <n v="589"/>
    <x v="6"/>
    <s v="EUR"/>
    <n v="1294725600"/>
    <n v="1295762400"/>
    <b v="0"/>
    <b v="0"/>
    <s v="film &amp; video/animation"/>
    <n v="2.3733830845771142"/>
    <m/>
    <x v="4"/>
    <x v="10"/>
  </r>
  <r>
    <n v="570"/>
    <s v="Martinez-Juarez"/>
    <s v="Realigned uniform knowledge user"/>
    <n v="31200"/>
    <n v="95364"/>
    <x v="1"/>
    <n v="2725"/>
    <x v="1"/>
    <s v="USD"/>
    <n v="1419055200"/>
    <n v="1419573600"/>
    <b v="0"/>
    <b v="1"/>
    <s v="music/rock"/>
    <n v="3.0565384615384614"/>
    <m/>
    <x v="1"/>
    <x v="1"/>
  </r>
  <r>
    <n v="571"/>
    <s v="Wilson and Sons"/>
    <s v="Monitored grid-enabled model"/>
    <n v="3500"/>
    <n v="3295"/>
    <x v="0"/>
    <n v="35"/>
    <x v="6"/>
    <s v="EUR"/>
    <n v="1434690000"/>
    <n v="1438750800"/>
    <b v="0"/>
    <b v="0"/>
    <s v="film &amp; video/shorts"/>
    <n v="0.94142857142857139"/>
    <m/>
    <x v="4"/>
    <x v="12"/>
  </r>
  <r>
    <n v="572"/>
    <s v="Clements Group"/>
    <s v="Assimilated actuating policy"/>
    <n v="9000"/>
    <n v="4896"/>
    <x v="3"/>
    <n v="94"/>
    <x v="1"/>
    <s v="USD"/>
    <n v="1443416400"/>
    <n v="1444798800"/>
    <b v="0"/>
    <b v="1"/>
    <s v="music/rock"/>
    <n v="0.54400000000000004"/>
    <m/>
    <x v="1"/>
    <x v="1"/>
  </r>
  <r>
    <n v="573"/>
    <s v="Valenzuela-Cook"/>
    <s v="Total incremental productivity"/>
    <n v="6700"/>
    <n v="7496"/>
    <x v="1"/>
    <n v="300"/>
    <x v="1"/>
    <s v="USD"/>
    <n v="1399006800"/>
    <n v="1399179600"/>
    <b v="0"/>
    <b v="0"/>
    <s v="journalism/audio"/>
    <n v="1.1188059701492536"/>
    <m/>
    <x v="8"/>
    <x v="23"/>
  </r>
  <r>
    <n v="574"/>
    <s v="Parker, Haley and Foster"/>
    <s v="Adaptive local task-force"/>
    <n v="2700"/>
    <n v="9967"/>
    <x v="1"/>
    <n v="144"/>
    <x v="1"/>
    <s v="USD"/>
    <n v="1575698400"/>
    <n v="1576562400"/>
    <b v="0"/>
    <b v="1"/>
    <s v="food/food trucks"/>
    <n v="3.6914814814814814"/>
    <m/>
    <x v="0"/>
    <x v="0"/>
  </r>
  <r>
    <n v="575"/>
    <s v="Fuentes LLC"/>
    <s v="Universal zero-defect concept"/>
    <n v="83300"/>
    <n v="52421"/>
    <x v="0"/>
    <n v="558"/>
    <x v="1"/>
    <s v="USD"/>
    <n v="1400562000"/>
    <n v="1400821200"/>
    <b v="0"/>
    <b v="1"/>
    <s v="theater/plays"/>
    <n v="0.62930372148859548"/>
    <m/>
    <x v="3"/>
    <x v="3"/>
  </r>
  <r>
    <n v="576"/>
    <s v="Moran and Sons"/>
    <s v="Object-based bottom-line superstructure"/>
    <n v="9700"/>
    <n v="6298"/>
    <x v="0"/>
    <n v="64"/>
    <x v="1"/>
    <s v="USD"/>
    <n v="1509512400"/>
    <n v="1510984800"/>
    <b v="0"/>
    <b v="0"/>
    <s v="theater/plays"/>
    <n v="0.6492783505154639"/>
    <m/>
    <x v="3"/>
    <x v="3"/>
  </r>
  <r>
    <n v="577"/>
    <s v="Stevens Inc"/>
    <s v="Adaptive 24hour projection"/>
    <n v="8200"/>
    <n v="1546"/>
    <x v="3"/>
    <n v="37"/>
    <x v="1"/>
    <s v="USD"/>
    <n v="1299823200"/>
    <n v="1302066000"/>
    <b v="0"/>
    <b v="0"/>
    <s v="music/jazz"/>
    <n v="0.18853658536585366"/>
    <m/>
    <x v="1"/>
    <x v="17"/>
  </r>
  <r>
    <n v="578"/>
    <s v="Martinez-Johnson"/>
    <s v="Sharable radical toolset"/>
    <n v="96500"/>
    <n v="16168"/>
    <x v="0"/>
    <n v="245"/>
    <x v="1"/>
    <s v="USD"/>
    <n v="1322719200"/>
    <n v="1322978400"/>
    <b v="0"/>
    <b v="0"/>
    <s v="film &amp; video/science fiction"/>
    <n v="0.1675440414507772"/>
    <m/>
    <x v="4"/>
    <x v="22"/>
  </r>
  <r>
    <n v="579"/>
    <s v="Franklin Inc"/>
    <s v="Focused multimedia knowledgebase"/>
    <n v="6200"/>
    <n v="6269"/>
    <x v="1"/>
    <n v="87"/>
    <x v="1"/>
    <s v="USD"/>
    <n v="1312693200"/>
    <n v="1313730000"/>
    <b v="0"/>
    <b v="0"/>
    <s v="music/jazz"/>
    <n v="1.0111290322580646"/>
    <m/>
    <x v="1"/>
    <x v="17"/>
  </r>
  <r>
    <n v="580"/>
    <s v="Perez PLC"/>
    <s v="Seamless 6thgeneration extranet"/>
    <n v="43800"/>
    <n v="149578"/>
    <x v="1"/>
    <n v="3116"/>
    <x v="1"/>
    <s v="USD"/>
    <n v="1393394400"/>
    <n v="1394085600"/>
    <b v="0"/>
    <b v="0"/>
    <s v="theater/plays"/>
    <n v="3.4150228310502282"/>
    <m/>
    <x v="3"/>
    <x v="3"/>
  </r>
  <r>
    <n v="581"/>
    <s v="Sanchez, Cross and Savage"/>
    <s v="Sharable mobile knowledgebase"/>
    <n v="6000"/>
    <n v="3841"/>
    <x v="0"/>
    <n v="71"/>
    <x v="1"/>
    <s v="USD"/>
    <n v="1304053200"/>
    <n v="1305349200"/>
    <b v="0"/>
    <b v="0"/>
    <s v="technology/web"/>
    <n v="0.64016666666666666"/>
    <m/>
    <x v="2"/>
    <x v="2"/>
  </r>
  <r>
    <n v="582"/>
    <s v="Pineda Ltd"/>
    <s v="Cross-group global system engine"/>
    <n v="8700"/>
    <n v="4531"/>
    <x v="0"/>
    <n v="42"/>
    <x v="1"/>
    <s v="USD"/>
    <n v="1433912400"/>
    <n v="1434344400"/>
    <b v="0"/>
    <b v="1"/>
    <s v="games/video games"/>
    <n v="0.5208045977011494"/>
    <m/>
    <x v="6"/>
    <x v="11"/>
  </r>
  <r>
    <n v="583"/>
    <s v="Powell and Sons"/>
    <s v="Centralized clear-thinking conglomeration"/>
    <n v="18900"/>
    <n v="60934"/>
    <x v="1"/>
    <n v="909"/>
    <x v="1"/>
    <s v="USD"/>
    <n v="1329717600"/>
    <n v="1331186400"/>
    <b v="0"/>
    <b v="0"/>
    <s v="film &amp; video/documentary"/>
    <n v="3.2240211640211642"/>
    <m/>
    <x v="4"/>
    <x v="4"/>
  </r>
  <r>
    <n v="584"/>
    <s v="Nunez-Richards"/>
    <s v="De-engineered cohesive system engine"/>
    <n v="86400"/>
    <n v="103255"/>
    <x v="1"/>
    <n v="1613"/>
    <x v="1"/>
    <s v="USD"/>
    <n v="1335330000"/>
    <n v="1336539600"/>
    <b v="0"/>
    <b v="0"/>
    <s v="technology/web"/>
    <n v="1.1950810185185186"/>
    <m/>
    <x v="2"/>
    <x v="2"/>
  </r>
  <r>
    <n v="585"/>
    <s v="Pugh LLC"/>
    <s v="Reactive analyzing function"/>
    <n v="8900"/>
    <n v="13065"/>
    <x v="1"/>
    <n v="136"/>
    <x v="1"/>
    <s v="USD"/>
    <n v="1268888400"/>
    <n v="1269752400"/>
    <b v="0"/>
    <b v="0"/>
    <s v="publishing/translations"/>
    <n v="1.4679775280898877"/>
    <m/>
    <x v="5"/>
    <x v="18"/>
  </r>
  <r>
    <n v="586"/>
    <s v="Rowe-Wong"/>
    <s v="Robust hybrid budgetary management"/>
    <n v="700"/>
    <n v="6654"/>
    <x v="1"/>
    <n v="130"/>
    <x v="1"/>
    <s v="USD"/>
    <n v="1289973600"/>
    <n v="1291615200"/>
    <b v="0"/>
    <b v="0"/>
    <s v="music/rock"/>
    <n v="9.5057142857142853"/>
    <m/>
    <x v="1"/>
    <x v="1"/>
  </r>
  <r>
    <n v="587"/>
    <s v="Williams-Santos"/>
    <s v="Open-source analyzing monitoring"/>
    <n v="9400"/>
    <n v="6852"/>
    <x v="0"/>
    <n v="156"/>
    <x v="0"/>
    <s v="CAD"/>
    <n v="1547877600"/>
    <n v="1552366800"/>
    <b v="0"/>
    <b v="1"/>
    <s v="food/food trucks"/>
    <n v="0.72893617021276591"/>
    <m/>
    <x v="0"/>
    <x v="0"/>
  </r>
  <r>
    <n v="588"/>
    <s v="Weber Inc"/>
    <s v="Up-sized discrete firmware"/>
    <n v="157600"/>
    <n v="124517"/>
    <x v="0"/>
    <n v="1368"/>
    <x v="4"/>
    <s v="GBP"/>
    <n v="1269493200"/>
    <n v="1272171600"/>
    <b v="0"/>
    <b v="0"/>
    <s v="theater/plays"/>
    <n v="0.7900824873096447"/>
    <m/>
    <x v="3"/>
    <x v="3"/>
  </r>
  <r>
    <n v="589"/>
    <s v="Avery, Brown and Parker"/>
    <s v="Exclusive intangible extranet"/>
    <n v="7900"/>
    <n v="5113"/>
    <x v="0"/>
    <n v="102"/>
    <x v="1"/>
    <s v="USD"/>
    <n v="1436072400"/>
    <n v="1436677200"/>
    <b v="0"/>
    <b v="0"/>
    <s v="film &amp; video/documentary"/>
    <n v="0.64721518987341775"/>
    <m/>
    <x v="4"/>
    <x v="4"/>
  </r>
  <r>
    <n v="590"/>
    <s v="Cox Group"/>
    <s v="Synergized analyzing process improvement"/>
    <n v="7100"/>
    <n v="5824"/>
    <x v="0"/>
    <n v="86"/>
    <x v="2"/>
    <s v="AUD"/>
    <n v="1419141600"/>
    <n v="1420092000"/>
    <b v="0"/>
    <b v="0"/>
    <s v="publishing/radio &amp; podcasts"/>
    <n v="0.82028169014084507"/>
    <m/>
    <x v="5"/>
    <x v="15"/>
  </r>
  <r>
    <n v="591"/>
    <s v="Jensen LLC"/>
    <s v="Realigned dedicated system engine"/>
    <n v="600"/>
    <n v="6226"/>
    <x v="1"/>
    <n v="102"/>
    <x v="1"/>
    <s v="USD"/>
    <n v="1279083600"/>
    <n v="1279947600"/>
    <b v="0"/>
    <b v="0"/>
    <s v="games/video games"/>
    <n v="10.376666666666667"/>
    <m/>
    <x v="6"/>
    <x v="11"/>
  </r>
  <r>
    <n v="592"/>
    <s v="Brown Inc"/>
    <s v="Object-based bandwidth-monitored concept"/>
    <n v="156800"/>
    <n v="20243"/>
    <x v="0"/>
    <n v="253"/>
    <x v="1"/>
    <s v="USD"/>
    <n v="1401426000"/>
    <n v="1402203600"/>
    <b v="0"/>
    <b v="0"/>
    <s v="theater/plays"/>
    <n v="0.12910076530612244"/>
    <m/>
    <x v="3"/>
    <x v="3"/>
  </r>
  <r>
    <n v="593"/>
    <s v="Hale-Hayes"/>
    <s v="Ameliorated client-driven open system"/>
    <n v="121600"/>
    <n v="188288"/>
    <x v="1"/>
    <n v="4006"/>
    <x v="1"/>
    <s v="USD"/>
    <n v="1395810000"/>
    <n v="1396933200"/>
    <b v="0"/>
    <b v="0"/>
    <s v="film &amp; video/animation"/>
    <n v="1.5484210526315789"/>
    <m/>
    <x v="4"/>
    <x v="10"/>
  </r>
  <r>
    <n v="594"/>
    <s v="Mcbride PLC"/>
    <s v="Upgradable leadingedge Local Area Network"/>
    <n v="157300"/>
    <n v="11167"/>
    <x v="0"/>
    <n v="157"/>
    <x v="1"/>
    <s v="USD"/>
    <n v="1467003600"/>
    <n v="1467262800"/>
    <b v="0"/>
    <b v="1"/>
    <s v="theater/plays"/>
    <n v="7.0991735537190084E-2"/>
    <m/>
    <x v="3"/>
    <x v="3"/>
  </r>
  <r>
    <n v="595"/>
    <s v="Harris-Jennings"/>
    <s v="Customizable intermediate data-warehouse"/>
    <n v="70300"/>
    <n v="146595"/>
    <x v="1"/>
    <n v="1629"/>
    <x v="1"/>
    <s v="USD"/>
    <n v="1268715600"/>
    <n v="1270530000"/>
    <b v="0"/>
    <b v="1"/>
    <s v="theater/plays"/>
    <n v="2.0852773826458035"/>
    <m/>
    <x v="3"/>
    <x v="3"/>
  </r>
  <r>
    <n v="596"/>
    <s v="Becker-Scott"/>
    <s v="Managed optimizing archive"/>
    <n v="7900"/>
    <n v="7875"/>
    <x v="0"/>
    <n v="183"/>
    <x v="1"/>
    <s v="USD"/>
    <n v="1457157600"/>
    <n v="1457762400"/>
    <b v="0"/>
    <b v="1"/>
    <s v="film &amp; video/drama"/>
    <n v="0.99683544303797467"/>
    <m/>
    <x v="4"/>
    <x v="6"/>
  </r>
  <r>
    <n v="597"/>
    <s v="Todd, Freeman and Henry"/>
    <s v="Diverse systematic projection"/>
    <n v="73800"/>
    <n v="148779"/>
    <x v="1"/>
    <n v="2188"/>
    <x v="1"/>
    <s v="USD"/>
    <n v="1573970400"/>
    <n v="1575525600"/>
    <b v="0"/>
    <b v="0"/>
    <s v="theater/plays"/>
    <n v="2.0159756097560977"/>
    <m/>
    <x v="3"/>
    <x v="3"/>
  </r>
  <r>
    <n v="598"/>
    <s v="Martinez, Garza and Young"/>
    <s v="Up-sized web-enabled info-mediaries"/>
    <n v="108500"/>
    <n v="175868"/>
    <x v="1"/>
    <n v="2409"/>
    <x v="6"/>
    <s v="EUR"/>
    <n v="1276578000"/>
    <n v="1279083600"/>
    <b v="0"/>
    <b v="0"/>
    <s v="music/rock"/>
    <n v="1.6209032258064515"/>
    <m/>
    <x v="1"/>
    <x v="1"/>
  </r>
  <r>
    <n v="599"/>
    <s v="Smith-Ramos"/>
    <s v="Persevering optimizing Graphical User Interface"/>
    <n v="140300"/>
    <n v="5112"/>
    <x v="0"/>
    <n v="82"/>
    <x v="3"/>
    <s v="DKK"/>
    <n v="1423720800"/>
    <n v="1424412000"/>
    <b v="0"/>
    <b v="0"/>
    <s v="film &amp; video/documentary"/>
    <n v="3.6436208125445471E-2"/>
    <m/>
    <x v="4"/>
    <x v="4"/>
  </r>
  <r>
    <n v="600"/>
    <s v="Brown-George"/>
    <s v="Cross-platform tertiary array"/>
    <n v="100"/>
    <n v="5"/>
    <x v="0"/>
    <n v="1"/>
    <x v="4"/>
    <s v="GBP"/>
    <n v="1375160400"/>
    <n v="1376197200"/>
    <b v="0"/>
    <b v="0"/>
    <s v="food/food trucks"/>
    <n v="0.05"/>
    <m/>
    <x v="0"/>
    <x v="0"/>
  </r>
  <r>
    <n v="601"/>
    <s v="Waters and Sons"/>
    <s v="Inverse neutral structure"/>
    <n v="6300"/>
    <n v="13018"/>
    <x v="1"/>
    <n v="194"/>
    <x v="1"/>
    <s v="USD"/>
    <n v="1401426000"/>
    <n v="1402894800"/>
    <b v="1"/>
    <b v="0"/>
    <s v="technology/wearables"/>
    <n v="2.0663492063492064"/>
    <m/>
    <x v="2"/>
    <x v="8"/>
  </r>
  <r>
    <n v="602"/>
    <s v="Brown Ltd"/>
    <s v="Quality-focused system-worthy support"/>
    <n v="71100"/>
    <n v="91176"/>
    <x v="1"/>
    <n v="1140"/>
    <x v="1"/>
    <s v="USD"/>
    <n v="1433480400"/>
    <n v="1434430800"/>
    <b v="0"/>
    <b v="0"/>
    <s v="theater/plays"/>
    <n v="1.2823628691983122"/>
    <m/>
    <x v="3"/>
    <x v="3"/>
  </r>
  <r>
    <n v="603"/>
    <s v="Christian, Yates and Greer"/>
    <s v="Vision-oriented 5thgeneration array"/>
    <n v="5300"/>
    <n v="6342"/>
    <x v="1"/>
    <n v="102"/>
    <x v="1"/>
    <s v="USD"/>
    <n v="1555563600"/>
    <n v="1557896400"/>
    <b v="0"/>
    <b v="0"/>
    <s v="theater/plays"/>
    <n v="1.1966037735849056"/>
    <m/>
    <x v="3"/>
    <x v="3"/>
  </r>
  <r>
    <n v="604"/>
    <s v="Cole, Hernandez and Rodriguez"/>
    <s v="Cross-platform logistical circuit"/>
    <n v="88700"/>
    <n v="151438"/>
    <x v="1"/>
    <n v="2857"/>
    <x v="1"/>
    <s v="USD"/>
    <n v="1295676000"/>
    <n v="1297490400"/>
    <b v="0"/>
    <b v="0"/>
    <s v="theater/plays"/>
    <n v="1.7073055242390078"/>
    <m/>
    <x v="3"/>
    <x v="3"/>
  </r>
  <r>
    <n v="605"/>
    <s v="Ortiz, Valenzuela and Collins"/>
    <s v="Profound solution-oriented matrix"/>
    <n v="3300"/>
    <n v="6178"/>
    <x v="1"/>
    <n v="107"/>
    <x v="1"/>
    <s v="USD"/>
    <n v="1443848400"/>
    <n v="1447394400"/>
    <b v="0"/>
    <b v="0"/>
    <s v="publishing/nonfiction"/>
    <n v="1.8721212121212121"/>
    <m/>
    <x v="5"/>
    <x v="9"/>
  </r>
  <r>
    <n v="606"/>
    <s v="Valencia PLC"/>
    <s v="Extended asynchronous initiative"/>
    <n v="3400"/>
    <n v="6405"/>
    <x v="1"/>
    <n v="160"/>
    <x v="4"/>
    <s v="GBP"/>
    <n v="1457330400"/>
    <n v="1458277200"/>
    <b v="0"/>
    <b v="0"/>
    <s v="music/rock"/>
    <n v="1.8838235294117647"/>
    <m/>
    <x v="1"/>
    <x v="1"/>
  </r>
  <r>
    <n v="607"/>
    <s v="Gordon, Mendez and Johnson"/>
    <s v="Fundamental needs-based frame"/>
    <n v="137600"/>
    <n v="180667"/>
    <x v="1"/>
    <n v="2230"/>
    <x v="1"/>
    <s v="USD"/>
    <n v="1395550800"/>
    <n v="1395723600"/>
    <b v="0"/>
    <b v="0"/>
    <s v="food/food trucks"/>
    <n v="1.3129869186046512"/>
    <m/>
    <x v="0"/>
    <x v="0"/>
  </r>
  <r>
    <n v="608"/>
    <s v="Johnson Group"/>
    <s v="Compatible full-range leverage"/>
    <n v="3900"/>
    <n v="11075"/>
    <x v="1"/>
    <n v="316"/>
    <x v="1"/>
    <s v="USD"/>
    <n v="1551852000"/>
    <n v="1552197600"/>
    <b v="0"/>
    <b v="1"/>
    <s v="music/jazz"/>
    <n v="2.8397435897435899"/>
    <m/>
    <x v="1"/>
    <x v="17"/>
  </r>
  <r>
    <n v="609"/>
    <s v="Rose-Fuller"/>
    <s v="Upgradable holistic system engine"/>
    <n v="10000"/>
    <n v="12042"/>
    <x v="1"/>
    <n v="117"/>
    <x v="1"/>
    <s v="USD"/>
    <n v="1547618400"/>
    <n v="1549087200"/>
    <b v="0"/>
    <b v="0"/>
    <s v="film &amp; video/science fiction"/>
    <n v="1.2041999999999999"/>
    <m/>
    <x v="4"/>
    <x v="22"/>
  </r>
  <r>
    <n v="610"/>
    <s v="Hughes, Mendez and Patterson"/>
    <s v="Stand-alone multi-state data-warehouse"/>
    <n v="42800"/>
    <n v="179356"/>
    <x v="1"/>
    <n v="6406"/>
    <x v="1"/>
    <s v="USD"/>
    <n v="1355637600"/>
    <n v="1356847200"/>
    <b v="0"/>
    <b v="0"/>
    <s v="theater/plays"/>
    <n v="4.1905607476635511"/>
    <m/>
    <x v="3"/>
    <x v="3"/>
  </r>
  <r>
    <n v="611"/>
    <s v="Brady, Cortez and Rodriguez"/>
    <s v="Multi-lateral maximized core"/>
    <n v="8200"/>
    <n v="1136"/>
    <x v="3"/>
    <n v="15"/>
    <x v="1"/>
    <s v="USD"/>
    <n v="1374728400"/>
    <n v="1375765200"/>
    <b v="0"/>
    <b v="0"/>
    <s v="theater/plays"/>
    <n v="0.13853658536585367"/>
    <m/>
    <x v="3"/>
    <x v="3"/>
  </r>
  <r>
    <n v="612"/>
    <s v="Wang, Nguyen and Horton"/>
    <s v="Innovative holistic hub"/>
    <n v="6200"/>
    <n v="8645"/>
    <x v="1"/>
    <n v="192"/>
    <x v="1"/>
    <s v="USD"/>
    <n v="1287810000"/>
    <n v="1289800800"/>
    <b v="0"/>
    <b v="0"/>
    <s v="music/electric music"/>
    <n v="1.3943548387096774"/>
    <m/>
    <x v="1"/>
    <x v="5"/>
  </r>
  <r>
    <n v="613"/>
    <s v="Santos, Williams and Brown"/>
    <s v="Reverse-engineered 24/7 methodology"/>
    <n v="1100"/>
    <n v="1914"/>
    <x v="1"/>
    <n v="26"/>
    <x v="0"/>
    <s v="CAD"/>
    <n v="1503723600"/>
    <n v="1504501200"/>
    <b v="0"/>
    <b v="0"/>
    <s v="theater/plays"/>
    <n v="1.74"/>
    <m/>
    <x v="3"/>
    <x v="3"/>
  </r>
  <r>
    <n v="614"/>
    <s v="Barnett and Sons"/>
    <s v="Business-focused dynamic info-mediaries"/>
    <n v="26500"/>
    <n v="41205"/>
    <x v="1"/>
    <n v="723"/>
    <x v="1"/>
    <s v="USD"/>
    <n v="1484114400"/>
    <n v="1485669600"/>
    <b v="0"/>
    <b v="0"/>
    <s v="theater/plays"/>
    <n v="1.5549056603773586"/>
    <m/>
    <x v="3"/>
    <x v="3"/>
  </r>
  <r>
    <n v="615"/>
    <s v="Petersen-Rodriguez"/>
    <s v="Digitized clear-thinking installation"/>
    <n v="8500"/>
    <n v="14488"/>
    <x v="1"/>
    <n v="170"/>
    <x v="6"/>
    <s v="EUR"/>
    <n v="1461906000"/>
    <n v="1462770000"/>
    <b v="0"/>
    <b v="0"/>
    <s v="theater/plays"/>
    <n v="1.7044705882352942"/>
    <m/>
    <x v="3"/>
    <x v="3"/>
  </r>
  <r>
    <n v="616"/>
    <s v="Burnett-Mora"/>
    <s v="Quality-focused 24/7 superstructure"/>
    <n v="6400"/>
    <n v="12129"/>
    <x v="1"/>
    <n v="238"/>
    <x v="4"/>
    <s v="GBP"/>
    <n v="1379653200"/>
    <n v="1379739600"/>
    <b v="0"/>
    <b v="1"/>
    <s v="music/indie rock"/>
    <n v="1.8951562500000001"/>
    <m/>
    <x v="1"/>
    <x v="7"/>
  </r>
  <r>
    <n v="617"/>
    <s v="King LLC"/>
    <s v="Multi-channeled local intranet"/>
    <n v="1400"/>
    <n v="3496"/>
    <x v="1"/>
    <n v="55"/>
    <x v="1"/>
    <s v="USD"/>
    <n v="1401858000"/>
    <n v="1402722000"/>
    <b v="0"/>
    <b v="0"/>
    <s v="theater/plays"/>
    <n v="2.4971428571428573"/>
    <m/>
    <x v="3"/>
    <x v="3"/>
  </r>
  <r>
    <n v="618"/>
    <s v="Miller Ltd"/>
    <s v="Open-architected mobile emulation"/>
    <n v="198600"/>
    <n v="97037"/>
    <x v="0"/>
    <n v="1198"/>
    <x v="1"/>
    <s v="USD"/>
    <n v="1367470800"/>
    <n v="1369285200"/>
    <b v="0"/>
    <b v="0"/>
    <s v="publishing/nonfiction"/>
    <n v="0.48860523665659616"/>
    <m/>
    <x v="5"/>
    <x v="9"/>
  </r>
  <r>
    <n v="619"/>
    <s v="Case LLC"/>
    <s v="Ameliorated foreground methodology"/>
    <n v="195900"/>
    <n v="55757"/>
    <x v="0"/>
    <n v="648"/>
    <x v="1"/>
    <s v="USD"/>
    <n v="1304658000"/>
    <n v="1304744400"/>
    <b v="1"/>
    <b v="1"/>
    <s v="theater/plays"/>
    <n v="0.28461970393057684"/>
    <m/>
    <x v="3"/>
    <x v="3"/>
  </r>
  <r>
    <n v="620"/>
    <s v="Swanson, Wilson and Baker"/>
    <s v="Synergized well-modulated project"/>
    <n v="4300"/>
    <n v="11525"/>
    <x v="1"/>
    <n v="128"/>
    <x v="2"/>
    <s v="AUD"/>
    <n v="1467954000"/>
    <n v="1468299600"/>
    <b v="0"/>
    <b v="0"/>
    <s v="photography/photography books"/>
    <n v="2.6802325581395348"/>
    <m/>
    <x v="7"/>
    <x v="14"/>
  </r>
  <r>
    <n v="621"/>
    <s v="Dean, Fox and Phillips"/>
    <s v="Extended context-sensitive forecast"/>
    <n v="25600"/>
    <n v="158669"/>
    <x v="1"/>
    <n v="2144"/>
    <x v="1"/>
    <s v="USD"/>
    <n v="1473742800"/>
    <n v="1474174800"/>
    <b v="0"/>
    <b v="0"/>
    <s v="theater/plays"/>
    <n v="6.1980078125000002"/>
    <m/>
    <x v="3"/>
    <x v="3"/>
  </r>
  <r>
    <n v="622"/>
    <s v="Smith-Smith"/>
    <s v="Total leadingedge neural-net"/>
    <n v="189000"/>
    <n v="5916"/>
    <x v="0"/>
    <n v="64"/>
    <x v="1"/>
    <s v="USD"/>
    <n v="1523768400"/>
    <n v="1526014800"/>
    <b v="0"/>
    <b v="0"/>
    <s v="music/indie rock"/>
    <n v="3.1301587301587303E-2"/>
    <m/>
    <x v="1"/>
    <x v="7"/>
  </r>
  <r>
    <n v="623"/>
    <s v="Smith, Scott and Rodriguez"/>
    <s v="Organic actuating protocol"/>
    <n v="94300"/>
    <n v="150806"/>
    <x v="1"/>
    <n v="2693"/>
    <x v="4"/>
    <s v="GBP"/>
    <n v="1437022800"/>
    <n v="1437454800"/>
    <b v="0"/>
    <b v="0"/>
    <s v="theater/plays"/>
    <n v="1.5992152704135738"/>
    <m/>
    <x v="3"/>
    <x v="3"/>
  </r>
  <r>
    <n v="624"/>
    <s v="White, Robertson and Roberts"/>
    <s v="Down-sized national software"/>
    <n v="5100"/>
    <n v="14249"/>
    <x v="1"/>
    <n v="432"/>
    <x v="1"/>
    <s v="USD"/>
    <n v="1422165600"/>
    <n v="1422684000"/>
    <b v="0"/>
    <b v="0"/>
    <s v="photography/photography books"/>
    <n v="2.793921568627451"/>
    <m/>
    <x v="7"/>
    <x v="14"/>
  </r>
  <r>
    <n v="625"/>
    <s v="Martinez Inc"/>
    <s v="Organic upward-trending Graphical User Interface"/>
    <n v="7500"/>
    <n v="5803"/>
    <x v="0"/>
    <n v="62"/>
    <x v="1"/>
    <s v="USD"/>
    <n v="1580104800"/>
    <n v="1581314400"/>
    <b v="0"/>
    <b v="0"/>
    <s v="theater/plays"/>
    <n v="0.77373333333333338"/>
    <m/>
    <x v="3"/>
    <x v="3"/>
  </r>
  <r>
    <n v="626"/>
    <s v="Tucker, Mccoy and Marquez"/>
    <s v="Synergistic tertiary budgetary management"/>
    <n v="6400"/>
    <n v="13205"/>
    <x v="1"/>
    <n v="189"/>
    <x v="1"/>
    <s v="USD"/>
    <n v="1285650000"/>
    <n v="1286427600"/>
    <b v="0"/>
    <b v="1"/>
    <s v="theater/plays"/>
    <n v="2.0632812500000002"/>
    <m/>
    <x v="3"/>
    <x v="3"/>
  </r>
  <r>
    <n v="627"/>
    <s v="Martin, Lee and Armstrong"/>
    <s v="Open-architected incremental ability"/>
    <n v="1600"/>
    <n v="11108"/>
    <x v="1"/>
    <n v="154"/>
    <x v="4"/>
    <s v="GBP"/>
    <n v="1276664400"/>
    <n v="1278738000"/>
    <b v="1"/>
    <b v="0"/>
    <s v="food/food trucks"/>
    <n v="6.9424999999999999"/>
    <m/>
    <x v="0"/>
    <x v="0"/>
  </r>
  <r>
    <n v="628"/>
    <s v="Dunn, Moreno and Green"/>
    <s v="Intuitive object-oriented task-force"/>
    <n v="1900"/>
    <n v="2884"/>
    <x v="1"/>
    <n v="96"/>
    <x v="1"/>
    <s v="USD"/>
    <n v="1286168400"/>
    <n v="1286427600"/>
    <b v="0"/>
    <b v="0"/>
    <s v="music/indie rock"/>
    <n v="1.5178947368421052"/>
    <m/>
    <x v="1"/>
    <x v="7"/>
  </r>
  <r>
    <n v="629"/>
    <s v="Jackson, Martinez and Ray"/>
    <s v="Multi-tiered executive toolset"/>
    <n v="85900"/>
    <n v="55476"/>
    <x v="0"/>
    <n v="750"/>
    <x v="1"/>
    <s v="USD"/>
    <n v="1467781200"/>
    <n v="1467954000"/>
    <b v="0"/>
    <b v="1"/>
    <s v="theater/plays"/>
    <n v="0.64582072176949945"/>
    <m/>
    <x v="3"/>
    <x v="3"/>
  </r>
  <r>
    <n v="630"/>
    <s v="Patterson-Johnson"/>
    <s v="Grass-roots directional workforce"/>
    <n v="9500"/>
    <n v="5973"/>
    <x v="3"/>
    <n v="87"/>
    <x v="1"/>
    <s v="USD"/>
    <n v="1556686800"/>
    <n v="1557637200"/>
    <b v="0"/>
    <b v="1"/>
    <s v="theater/plays"/>
    <n v="0.62873684210526315"/>
    <m/>
    <x v="3"/>
    <x v="3"/>
  </r>
  <r>
    <n v="631"/>
    <s v="Carlson-Hernandez"/>
    <s v="Quality-focused real-time solution"/>
    <n v="59200"/>
    <n v="183756"/>
    <x v="1"/>
    <n v="3063"/>
    <x v="1"/>
    <s v="USD"/>
    <n v="1553576400"/>
    <n v="1553922000"/>
    <b v="0"/>
    <b v="0"/>
    <s v="theater/plays"/>
    <n v="3.1039864864864866"/>
    <m/>
    <x v="3"/>
    <x v="3"/>
  </r>
  <r>
    <n v="632"/>
    <s v="Parker PLC"/>
    <s v="Reduced interactive matrix"/>
    <n v="72100"/>
    <n v="30902"/>
    <x v="2"/>
    <n v="278"/>
    <x v="1"/>
    <s v="USD"/>
    <n v="1414904400"/>
    <n v="1416463200"/>
    <b v="0"/>
    <b v="0"/>
    <s v="theater/plays"/>
    <n v="0.42859916782246882"/>
    <m/>
    <x v="3"/>
    <x v="3"/>
  </r>
  <r>
    <n v="633"/>
    <s v="Yu and Sons"/>
    <s v="Adaptive context-sensitive architecture"/>
    <n v="6700"/>
    <n v="5569"/>
    <x v="0"/>
    <n v="105"/>
    <x v="1"/>
    <s v="USD"/>
    <n v="1446876000"/>
    <n v="1447221600"/>
    <b v="0"/>
    <b v="0"/>
    <s v="film &amp; video/animation"/>
    <n v="0.83119402985074631"/>
    <m/>
    <x v="4"/>
    <x v="10"/>
  </r>
  <r>
    <n v="634"/>
    <s v="Taylor, Johnson and Hernandez"/>
    <s v="Polarized incremental portal"/>
    <n v="118200"/>
    <n v="92824"/>
    <x v="3"/>
    <n v="1658"/>
    <x v="1"/>
    <s v="USD"/>
    <n v="1490418000"/>
    <n v="1491627600"/>
    <b v="0"/>
    <b v="0"/>
    <s v="film &amp; video/television"/>
    <n v="0.78531302876480547"/>
    <m/>
    <x v="4"/>
    <x v="19"/>
  </r>
  <r>
    <n v="635"/>
    <s v="Mack Ltd"/>
    <s v="Reactive regional access"/>
    <n v="139000"/>
    <n v="158590"/>
    <x v="1"/>
    <n v="2266"/>
    <x v="1"/>
    <s v="USD"/>
    <n v="1360389600"/>
    <n v="1363150800"/>
    <b v="0"/>
    <b v="0"/>
    <s v="film &amp; video/television"/>
    <n v="1.1409352517985611"/>
    <m/>
    <x v="4"/>
    <x v="19"/>
  </r>
  <r>
    <n v="636"/>
    <s v="Lamb-Sanders"/>
    <s v="Stand-alone reciprocal frame"/>
    <n v="197700"/>
    <n v="127591"/>
    <x v="0"/>
    <n v="2604"/>
    <x v="3"/>
    <s v="DKK"/>
    <n v="1326866400"/>
    <n v="1330754400"/>
    <b v="0"/>
    <b v="1"/>
    <s v="film &amp; video/animation"/>
    <n v="0.64537683358624176"/>
    <m/>
    <x v="4"/>
    <x v="10"/>
  </r>
  <r>
    <n v="637"/>
    <s v="Williams-Ramirez"/>
    <s v="Open-architected 24/7 throughput"/>
    <n v="8500"/>
    <n v="6750"/>
    <x v="0"/>
    <n v="65"/>
    <x v="1"/>
    <s v="USD"/>
    <n v="1479103200"/>
    <n v="1479794400"/>
    <b v="0"/>
    <b v="0"/>
    <s v="theater/plays"/>
    <n v="0.79411764705882348"/>
    <m/>
    <x v="3"/>
    <x v="3"/>
  </r>
  <r>
    <n v="638"/>
    <s v="Weaver Ltd"/>
    <s v="Monitored 24/7 approach"/>
    <n v="81600"/>
    <n v="9318"/>
    <x v="0"/>
    <n v="94"/>
    <x v="1"/>
    <s v="USD"/>
    <n v="1280206800"/>
    <n v="1281243600"/>
    <b v="0"/>
    <b v="1"/>
    <s v="theater/plays"/>
    <n v="0.11419117647058824"/>
    <m/>
    <x v="3"/>
    <x v="3"/>
  </r>
  <r>
    <n v="639"/>
    <s v="Barnes-Williams"/>
    <s v="Upgradable explicit forecast"/>
    <n v="8600"/>
    <n v="4832"/>
    <x v="2"/>
    <n v="45"/>
    <x v="1"/>
    <s v="USD"/>
    <n v="1532754000"/>
    <n v="1532754000"/>
    <b v="0"/>
    <b v="1"/>
    <s v="film &amp; video/drama"/>
    <n v="0.56186046511627907"/>
    <m/>
    <x v="4"/>
    <x v="6"/>
  </r>
  <r>
    <n v="640"/>
    <s v="Richardson, Woodward and Hansen"/>
    <s v="Pre-emptive context-sensitive support"/>
    <n v="119800"/>
    <n v="19769"/>
    <x v="0"/>
    <n v="257"/>
    <x v="1"/>
    <s v="USD"/>
    <n v="1453096800"/>
    <n v="1453356000"/>
    <b v="0"/>
    <b v="0"/>
    <s v="theater/plays"/>
    <n v="0.16501669449081802"/>
    <m/>
    <x v="3"/>
    <x v="3"/>
  </r>
  <r>
    <n v="641"/>
    <s v="Hunt, Barker and Baker"/>
    <s v="Business-focused leadingedge instruction set"/>
    <n v="9400"/>
    <n v="11277"/>
    <x v="1"/>
    <n v="194"/>
    <x v="5"/>
    <s v="CHF"/>
    <n v="1487570400"/>
    <n v="1489986000"/>
    <b v="0"/>
    <b v="0"/>
    <s v="theater/plays"/>
    <n v="1.1996808510638297"/>
    <m/>
    <x v="3"/>
    <x v="3"/>
  </r>
  <r>
    <n v="642"/>
    <s v="Ramos, Moreno and Lewis"/>
    <s v="Extended multi-state knowledge user"/>
    <n v="9200"/>
    <n v="13382"/>
    <x v="1"/>
    <n v="129"/>
    <x v="0"/>
    <s v="CAD"/>
    <n v="1545026400"/>
    <n v="1545804000"/>
    <b v="0"/>
    <b v="0"/>
    <s v="technology/wearables"/>
    <n v="1.4545652173913044"/>
    <m/>
    <x v="2"/>
    <x v="8"/>
  </r>
  <r>
    <n v="643"/>
    <s v="Harris Inc"/>
    <s v="Future-proofed modular groupware"/>
    <n v="14900"/>
    <n v="32986"/>
    <x v="1"/>
    <n v="375"/>
    <x v="1"/>
    <s v="USD"/>
    <n v="1488348000"/>
    <n v="1489899600"/>
    <b v="0"/>
    <b v="0"/>
    <s v="theater/plays"/>
    <n v="2.2138255033557046"/>
    <m/>
    <x v="3"/>
    <x v="3"/>
  </r>
  <r>
    <n v="644"/>
    <s v="Peters-Nelson"/>
    <s v="Distributed real-time algorithm"/>
    <n v="169400"/>
    <n v="81984"/>
    <x v="0"/>
    <n v="2928"/>
    <x v="0"/>
    <s v="CAD"/>
    <n v="1545112800"/>
    <n v="1546495200"/>
    <b v="0"/>
    <b v="0"/>
    <s v="theater/plays"/>
    <n v="0.48396694214876035"/>
    <m/>
    <x v="3"/>
    <x v="3"/>
  </r>
  <r>
    <n v="645"/>
    <s v="Ferguson, Murphy and Bright"/>
    <s v="Multi-lateral heuristic throughput"/>
    <n v="192100"/>
    <n v="178483"/>
    <x v="0"/>
    <n v="4697"/>
    <x v="1"/>
    <s v="USD"/>
    <n v="1537938000"/>
    <n v="1539752400"/>
    <b v="0"/>
    <b v="1"/>
    <s v="music/rock"/>
    <n v="0.92911504424778757"/>
    <m/>
    <x v="1"/>
    <x v="1"/>
  </r>
  <r>
    <n v="646"/>
    <s v="Robinson Group"/>
    <s v="Switchable reciprocal middleware"/>
    <n v="98700"/>
    <n v="87448"/>
    <x v="0"/>
    <n v="2915"/>
    <x v="1"/>
    <s v="USD"/>
    <n v="1363150800"/>
    <n v="1364101200"/>
    <b v="0"/>
    <b v="0"/>
    <s v="games/video games"/>
    <n v="0.88599797365754818"/>
    <m/>
    <x v="6"/>
    <x v="11"/>
  </r>
  <r>
    <n v="647"/>
    <s v="Jordan-Wolfe"/>
    <s v="Inverse multimedia Graphic Interface"/>
    <n v="4500"/>
    <n v="1863"/>
    <x v="0"/>
    <n v="18"/>
    <x v="1"/>
    <s v="USD"/>
    <n v="1523250000"/>
    <n v="1525323600"/>
    <b v="0"/>
    <b v="0"/>
    <s v="publishing/translations"/>
    <n v="0.41399999999999998"/>
    <m/>
    <x v="5"/>
    <x v="18"/>
  </r>
  <r>
    <n v="648"/>
    <s v="Vargas-Cox"/>
    <s v="Vision-oriented local contingency"/>
    <n v="98600"/>
    <n v="62174"/>
    <x v="3"/>
    <n v="723"/>
    <x v="1"/>
    <s v="USD"/>
    <n v="1499317200"/>
    <n v="1500872400"/>
    <b v="1"/>
    <b v="0"/>
    <s v="food/food trucks"/>
    <n v="0.63056795131845844"/>
    <m/>
    <x v="0"/>
    <x v="0"/>
  </r>
  <r>
    <n v="649"/>
    <s v="Yang and Sons"/>
    <s v="Reactive 6thgeneration hub"/>
    <n v="121700"/>
    <n v="59003"/>
    <x v="0"/>
    <n v="602"/>
    <x v="5"/>
    <s v="CHF"/>
    <n v="1287550800"/>
    <n v="1288501200"/>
    <b v="1"/>
    <b v="1"/>
    <s v="theater/plays"/>
    <n v="0.48482333607230893"/>
    <m/>
    <x v="3"/>
    <x v="3"/>
  </r>
  <r>
    <n v="650"/>
    <s v="Wilson, Wilson and Mathis"/>
    <s v="Optional asymmetric success"/>
    <n v="100"/>
    <n v="2"/>
    <x v="0"/>
    <n v="1"/>
    <x v="1"/>
    <s v="USD"/>
    <n v="1404795600"/>
    <n v="1407128400"/>
    <b v="0"/>
    <b v="0"/>
    <s v="music/jazz"/>
    <n v="0.02"/>
    <m/>
    <x v="1"/>
    <x v="17"/>
  </r>
  <r>
    <n v="651"/>
    <s v="Wang, Koch and Weaver"/>
    <s v="Digitized analyzing capacity"/>
    <n v="196700"/>
    <n v="174039"/>
    <x v="0"/>
    <n v="3868"/>
    <x v="6"/>
    <s v="EUR"/>
    <n v="1393048800"/>
    <n v="1394344800"/>
    <b v="0"/>
    <b v="0"/>
    <s v="film &amp; video/shorts"/>
    <n v="0.88479410269445857"/>
    <m/>
    <x v="4"/>
    <x v="12"/>
  </r>
  <r>
    <n v="652"/>
    <s v="Cisneros Ltd"/>
    <s v="Vision-oriented regional hub"/>
    <n v="10000"/>
    <n v="12684"/>
    <x v="1"/>
    <n v="409"/>
    <x v="1"/>
    <s v="USD"/>
    <n v="1470373200"/>
    <n v="1474088400"/>
    <b v="0"/>
    <b v="0"/>
    <s v="technology/web"/>
    <n v="1.2684"/>
    <m/>
    <x v="2"/>
    <x v="2"/>
  </r>
  <r>
    <n v="653"/>
    <s v="Williams-Jones"/>
    <s v="Monitored incremental info-mediaries"/>
    <n v="600"/>
    <n v="14033"/>
    <x v="1"/>
    <n v="234"/>
    <x v="1"/>
    <s v="USD"/>
    <n v="1460091600"/>
    <n v="1460264400"/>
    <b v="0"/>
    <b v="0"/>
    <s v="technology/web"/>
    <n v="23.388333333333332"/>
    <m/>
    <x v="2"/>
    <x v="2"/>
  </r>
  <r>
    <n v="654"/>
    <s v="Roberts, Hinton and Williams"/>
    <s v="Programmable static middleware"/>
    <n v="35000"/>
    <n v="177936"/>
    <x v="1"/>
    <n v="3016"/>
    <x v="1"/>
    <s v="USD"/>
    <n v="1440392400"/>
    <n v="1440824400"/>
    <b v="0"/>
    <b v="0"/>
    <s v="music/metal"/>
    <n v="5.0838857142857146"/>
    <m/>
    <x v="1"/>
    <x v="16"/>
  </r>
  <r>
    <n v="655"/>
    <s v="Gonzalez, Williams and Benson"/>
    <s v="Multi-layered bottom-line encryption"/>
    <n v="6900"/>
    <n v="13212"/>
    <x v="1"/>
    <n v="264"/>
    <x v="1"/>
    <s v="USD"/>
    <n v="1488434400"/>
    <n v="1489554000"/>
    <b v="1"/>
    <b v="0"/>
    <s v="photography/photography books"/>
    <n v="1.9147826086956521"/>
    <m/>
    <x v="7"/>
    <x v="14"/>
  </r>
  <r>
    <n v="656"/>
    <s v="Hobbs, Brown and Lee"/>
    <s v="Vision-oriented systematic Graphical User Interface"/>
    <n v="118400"/>
    <n v="49879"/>
    <x v="0"/>
    <n v="504"/>
    <x v="2"/>
    <s v="AUD"/>
    <n v="1514440800"/>
    <n v="1514872800"/>
    <b v="0"/>
    <b v="0"/>
    <s v="food/food trucks"/>
    <n v="0.42127533783783783"/>
    <m/>
    <x v="0"/>
    <x v="0"/>
  </r>
  <r>
    <n v="657"/>
    <s v="Russo, Kim and Mccoy"/>
    <s v="Balanced optimal hardware"/>
    <n v="10000"/>
    <n v="824"/>
    <x v="0"/>
    <n v="14"/>
    <x v="1"/>
    <s v="USD"/>
    <n v="1514354400"/>
    <n v="1515736800"/>
    <b v="0"/>
    <b v="0"/>
    <s v="film &amp; video/science fiction"/>
    <n v="8.2400000000000001E-2"/>
    <m/>
    <x v="4"/>
    <x v="22"/>
  </r>
  <r>
    <n v="658"/>
    <s v="Howell, Myers and Olson"/>
    <s v="Self-enabling mission-critical success"/>
    <n v="52600"/>
    <n v="31594"/>
    <x v="3"/>
    <n v="390"/>
    <x v="1"/>
    <s v="USD"/>
    <n v="1440910800"/>
    <n v="1442898000"/>
    <b v="0"/>
    <b v="0"/>
    <s v="music/rock"/>
    <n v="0.60064638783269964"/>
    <m/>
    <x v="1"/>
    <x v="1"/>
  </r>
  <r>
    <n v="659"/>
    <s v="Bailey and Sons"/>
    <s v="Grass-roots dynamic emulation"/>
    <n v="120700"/>
    <n v="57010"/>
    <x v="0"/>
    <n v="750"/>
    <x v="4"/>
    <s v="GBP"/>
    <n v="1296108000"/>
    <n v="1296194400"/>
    <b v="0"/>
    <b v="0"/>
    <s v="film &amp; video/documentary"/>
    <n v="0.47232808616404309"/>
    <m/>
    <x v="4"/>
    <x v="4"/>
  </r>
  <r>
    <n v="660"/>
    <s v="Jensen-Brown"/>
    <s v="Fundamental disintermediate matrix"/>
    <n v="9100"/>
    <n v="7438"/>
    <x v="0"/>
    <n v="77"/>
    <x v="1"/>
    <s v="USD"/>
    <n v="1440133200"/>
    <n v="1440910800"/>
    <b v="1"/>
    <b v="0"/>
    <s v="theater/plays"/>
    <n v="0.81736263736263737"/>
    <m/>
    <x v="3"/>
    <x v="3"/>
  </r>
  <r>
    <n v="661"/>
    <s v="Smith Group"/>
    <s v="Right-sized secondary challenge"/>
    <n v="106800"/>
    <n v="57872"/>
    <x v="0"/>
    <n v="752"/>
    <x v="3"/>
    <s v="DKK"/>
    <n v="1332910800"/>
    <n v="1335502800"/>
    <b v="0"/>
    <b v="0"/>
    <s v="music/jazz"/>
    <n v="0.54187265917603"/>
    <m/>
    <x v="1"/>
    <x v="17"/>
  </r>
  <r>
    <n v="662"/>
    <s v="Murphy-Farrell"/>
    <s v="Implemented exuding software"/>
    <n v="9100"/>
    <n v="8906"/>
    <x v="0"/>
    <n v="131"/>
    <x v="1"/>
    <s v="USD"/>
    <n v="1544335200"/>
    <n v="1544680800"/>
    <b v="0"/>
    <b v="0"/>
    <s v="theater/plays"/>
    <n v="0.97868131868131869"/>
    <m/>
    <x v="3"/>
    <x v="3"/>
  </r>
  <r>
    <n v="663"/>
    <s v="Everett-Wolfe"/>
    <s v="Total optimizing software"/>
    <n v="10000"/>
    <n v="7724"/>
    <x v="0"/>
    <n v="87"/>
    <x v="1"/>
    <s v="USD"/>
    <n v="1286427600"/>
    <n v="1288414800"/>
    <b v="0"/>
    <b v="0"/>
    <s v="theater/plays"/>
    <n v="0.77239999999999998"/>
    <m/>
    <x v="3"/>
    <x v="3"/>
  </r>
  <r>
    <n v="664"/>
    <s v="Young PLC"/>
    <s v="Optional maximized attitude"/>
    <n v="79400"/>
    <n v="26571"/>
    <x v="0"/>
    <n v="1063"/>
    <x v="1"/>
    <s v="USD"/>
    <n v="1329717600"/>
    <n v="1330581600"/>
    <b v="0"/>
    <b v="0"/>
    <s v="music/jazz"/>
    <n v="0.33464735516372796"/>
    <m/>
    <x v="1"/>
    <x v="17"/>
  </r>
  <r>
    <n v="665"/>
    <s v="Park-Goodman"/>
    <s v="Customer-focused impactful extranet"/>
    <n v="5100"/>
    <n v="12219"/>
    <x v="1"/>
    <n v="272"/>
    <x v="1"/>
    <s v="USD"/>
    <n v="1310187600"/>
    <n v="1311397200"/>
    <b v="0"/>
    <b v="1"/>
    <s v="film &amp; video/documentary"/>
    <n v="2.3958823529411766"/>
    <m/>
    <x v="4"/>
    <x v="4"/>
  </r>
  <r>
    <n v="666"/>
    <s v="York, Barr and Grant"/>
    <s v="Cloned bottom-line success"/>
    <n v="3100"/>
    <n v="1985"/>
    <x v="3"/>
    <n v="25"/>
    <x v="1"/>
    <s v="USD"/>
    <n v="1377838800"/>
    <n v="1378357200"/>
    <b v="0"/>
    <b v="1"/>
    <s v="theater/plays"/>
    <n v="0.64032258064516134"/>
    <m/>
    <x v="3"/>
    <x v="3"/>
  </r>
  <r>
    <n v="667"/>
    <s v="Little Ltd"/>
    <s v="Decentralized bandwidth-monitored ability"/>
    <n v="6900"/>
    <n v="12155"/>
    <x v="1"/>
    <n v="419"/>
    <x v="1"/>
    <s v="USD"/>
    <n v="1410325200"/>
    <n v="1411102800"/>
    <b v="0"/>
    <b v="0"/>
    <s v="journalism/audio"/>
    <n v="1.7615942028985507"/>
    <m/>
    <x v="8"/>
    <x v="23"/>
  </r>
  <r>
    <n v="668"/>
    <s v="Brown and Sons"/>
    <s v="Programmable leadingedge budgetary management"/>
    <n v="27500"/>
    <n v="5593"/>
    <x v="0"/>
    <n v="76"/>
    <x v="1"/>
    <s v="USD"/>
    <n v="1343797200"/>
    <n v="1344834000"/>
    <b v="0"/>
    <b v="0"/>
    <s v="theater/plays"/>
    <n v="0.20338181818181819"/>
    <m/>
    <x v="3"/>
    <x v="3"/>
  </r>
  <r>
    <n v="669"/>
    <s v="Payne, Garrett and Thomas"/>
    <s v="Upgradable bi-directional concept"/>
    <n v="48800"/>
    <n v="175020"/>
    <x v="1"/>
    <n v="1621"/>
    <x v="6"/>
    <s v="EUR"/>
    <n v="1498453200"/>
    <n v="1499230800"/>
    <b v="0"/>
    <b v="0"/>
    <s v="theater/plays"/>
    <n v="3.5864754098360656"/>
    <m/>
    <x v="3"/>
    <x v="3"/>
  </r>
  <r>
    <n v="670"/>
    <s v="Robinson Group"/>
    <s v="Re-contextualized homogeneous flexibility"/>
    <n v="16200"/>
    <n v="75955"/>
    <x v="1"/>
    <n v="1101"/>
    <x v="1"/>
    <s v="USD"/>
    <n v="1456380000"/>
    <n v="1457416800"/>
    <b v="0"/>
    <b v="0"/>
    <s v="music/indie rock"/>
    <n v="4.6885802469135802"/>
    <m/>
    <x v="1"/>
    <x v="7"/>
  </r>
  <r>
    <n v="671"/>
    <s v="Robinson-Kelly"/>
    <s v="Monitored bi-directional standardization"/>
    <n v="97600"/>
    <n v="119127"/>
    <x v="1"/>
    <n v="1073"/>
    <x v="1"/>
    <s v="USD"/>
    <n v="1280552400"/>
    <n v="1280898000"/>
    <b v="0"/>
    <b v="1"/>
    <s v="theater/plays"/>
    <n v="1.220563524590164"/>
    <m/>
    <x v="3"/>
    <x v="3"/>
  </r>
  <r>
    <n v="672"/>
    <s v="Kelly-Colon"/>
    <s v="Stand-alone grid-enabled leverage"/>
    <n v="197900"/>
    <n v="110689"/>
    <x v="0"/>
    <n v="4428"/>
    <x v="2"/>
    <s v="AUD"/>
    <n v="1521608400"/>
    <n v="1522472400"/>
    <b v="0"/>
    <b v="0"/>
    <s v="theater/plays"/>
    <n v="0.55931783729156137"/>
    <m/>
    <x v="3"/>
    <x v="3"/>
  </r>
  <r>
    <n v="673"/>
    <s v="Turner, Scott and Gentry"/>
    <s v="Assimilated regional groupware"/>
    <n v="5600"/>
    <n v="2445"/>
    <x v="0"/>
    <n v="58"/>
    <x v="6"/>
    <s v="EUR"/>
    <n v="1460696400"/>
    <n v="1462510800"/>
    <b v="0"/>
    <b v="0"/>
    <s v="music/indie rock"/>
    <n v="0.43660714285714286"/>
    <m/>
    <x v="1"/>
    <x v="7"/>
  </r>
  <r>
    <n v="674"/>
    <s v="Sanchez Ltd"/>
    <s v="Up-sized 24hour instruction set"/>
    <n v="170700"/>
    <n v="57250"/>
    <x v="3"/>
    <n v="1218"/>
    <x v="1"/>
    <s v="USD"/>
    <n v="1313730000"/>
    <n v="1317790800"/>
    <b v="0"/>
    <b v="0"/>
    <s v="photography/photography books"/>
    <n v="0.33538371411833628"/>
    <m/>
    <x v="7"/>
    <x v="14"/>
  </r>
  <r>
    <n v="675"/>
    <s v="Giles-Smith"/>
    <s v="Right-sized web-enabled intranet"/>
    <n v="9700"/>
    <n v="11929"/>
    <x v="1"/>
    <n v="331"/>
    <x v="1"/>
    <s v="USD"/>
    <n v="1568178000"/>
    <n v="1568782800"/>
    <b v="0"/>
    <b v="0"/>
    <s v="journalism/audio"/>
    <n v="1.2297938144329896"/>
    <m/>
    <x v="8"/>
    <x v="23"/>
  </r>
  <r>
    <n v="676"/>
    <s v="Thompson-Moreno"/>
    <s v="Expanded needs-based orchestration"/>
    <n v="62300"/>
    <n v="118214"/>
    <x v="1"/>
    <n v="1170"/>
    <x v="1"/>
    <s v="USD"/>
    <n v="1348635600"/>
    <n v="1349413200"/>
    <b v="0"/>
    <b v="0"/>
    <s v="photography/photography books"/>
    <n v="1.8974959871589085"/>
    <m/>
    <x v="7"/>
    <x v="14"/>
  </r>
  <r>
    <n v="677"/>
    <s v="Murphy-Fox"/>
    <s v="Organic system-worthy orchestration"/>
    <n v="5300"/>
    <n v="4432"/>
    <x v="0"/>
    <n v="111"/>
    <x v="1"/>
    <s v="USD"/>
    <n v="1468126800"/>
    <n v="1472446800"/>
    <b v="0"/>
    <b v="0"/>
    <s v="publishing/fiction"/>
    <n v="0.83622641509433959"/>
    <m/>
    <x v="5"/>
    <x v="13"/>
  </r>
  <r>
    <n v="678"/>
    <s v="Rodriguez-Patterson"/>
    <s v="Inverse static standardization"/>
    <n v="99500"/>
    <n v="17879"/>
    <x v="3"/>
    <n v="215"/>
    <x v="1"/>
    <s v="USD"/>
    <n v="1547877600"/>
    <n v="1548050400"/>
    <b v="0"/>
    <b v="0"/>
    <s v="film &amp; video/drama"/>
    <n v="0.17968844221105529"/>
    <m/>
    <x v="4"/>
    <x v="6"/>
  </r>
  <r>
    <n v="679"/>
    <s v="Davis Ltd"/>
    <s v="Synchronized motivating solution"/>
    <n v="1400"/>
    <n v="14511"/>
    <x v="1"/>
    <n v="363"/>
    <x v="1"/>
    <s v="USD"/>
    <n v="1571374800"/>
    <n v="1571806800"/>
    <b v="0"/>
    <b v="1"/>
    <s v="food/food trucks"/>
    <n v="10.365"/>
    <m/>
    <x v="0"/>
    <x v="0"/>
  </r>
  <r>
    <n v="680"/>
    <s v="Nelson-Valdez"/>
    <s v="Open-source 4thgeneration open system"/>
    <n v="145600"/>
    <n v="141822"/>
    <x v="0"/>
    <n v="2955"/>
    <x v="1"/>
    <s v="USD"/>
    <n v="1576303200"/>
    <n v="1576476000"/>
    <b v="0"/>
    <b v="1"/>
    <s v="games/mobile games"/>
    <n v="0.97405219780219776"/>
    <m/>
    <x v="6"/>
    <x v="20"/>
  </r>
  <r>
    <n v="681"/>
    <s v="Kelly PLC"/>
    <s v="Decentralized context-sensitive superstructure"/>
    <n v="184100"/>
    <n v="159037"/>
    <x v="0"/>
    <n v="1657"/>
    <x v="1"/>
    <s v="USD"/>
    <n v="1324447200"/>
    <n v="1324965600"/>
    <b v="0"/>
    <b v="0"/>
    <s v="theater/plays"/>
    <n v="0.86386203150461705"/>
    <m/>
    <x v="3"/>
    <x v="3"/>
  </r>
  <r>
    <n v="682"/>
    <s v="Nguyen and Sons"/>
    <s v="Compatible 5thgeneration concept"/>
    <n v="5400"/>
    <n v="8109"/>
    <x v="1"/>
    <n v="103"/>
    <x v="1"/>
    <s v="USD"/>
    <n v="1386741600"/>
    <n v="1387519200"/>
    <b v="0"/>
    <b v="0"/>
    <s v="theater/plays"/>
    <n v="1.5016666666666667"/>
    <m/>
    <x v="3"/>
    <x v="3"/>
  </r>
  <r>
    <n v="683"/>
    <s v="Jones PLC"/>
    <s v="Virtual systemic intranet"/>
    <n v="2300"/>
    <n v="8244"/>
    <x v="1"/>
    <n v="147"/>
    <x v="1"/>
    <s v="USD"/>
    <n v="1537074000"/>
    <n v="1537246800"/>
    <b v="0"/>
    <b v="0"/>
    <s v="theater/plays"/>
    <n v="3.5843478260869563"/>
    <m/>
    <x v="3"/>
    <x v="3"/>
  </r>
  <r>
    <n v="684"/>
    <s v="Gilmore LLC"/>
    <s v="Optimized systemic algorithm"/>
    <n v="1400"/>
    <n v="7600"/>
    <x v="1"/>
    <n v="110"/>
    <x v="0"/>
    <s v="CAD"/>
    <n v="1277787600"/>
    <n v="1279515600"/>
    <b v="0"/>
    <b v="0"/>
    <s v="publishing/nonfiction"/>
    <n v="5.4285714285714288"/>
    <m/>
    <x v="5"/>
    <x v="9"/>
  </r>
  <r>
    <n v="685"/>
    <s v="Lee-Cobb"/>
    <s v="Customizable homogeneous firmware"/>
    <n v="140000"/>
    <n v="94501"/>
    <x v="0"/>
    <n v="926"/>
    <x v="0"/>
    <s v="CAD"/>
    <n v="1440306000"/>
    <n v="1442379600"/>
    <b v="0"/>
    <b v="0"/>
    <s v="theater/plays"/>
    <n v="0.67500714285714281"/>
    <m/>
    <x v="3"/>
    <x v="3"/>
  </r>
  <r>
    <n v="686"/>
    <s v="Jones, Wiley and Robbins"/>
    <s v="Front-line cohesive extranet"/>
    <n v="7500"/>
    <n v="14381"/>
    <x v="1"/>
    <n v="134"/>
    <x v="1"/>
    <s v="USD"/>
    <n v="1522126800"/>
    <n v="1523077200"/>
    <b v="0"/>
    <b v="0"/>
    <s v="technology/wearables"/>
    <n v="1.9174666666666667"/>
    <m/>
    <x v="2"/>
    <x v="8"/>
  </r>
  <r>
    <n v="687"/>
    <s v="Martin, Gates and Holt"/>
    <s v="Distributed holistic neural-net"/>
    <n v="1500"/>
    <n v="13980"/>
    <x v="1"/>
    <n v="269"/>
    <x v="1"/>
    <s v="USD"/>
    <n v="1489298400"/>
    <n v="1489554000"/>
    <b v="0"/>
    <b v="0"/>
    <s v="theater/plays"/>
    <n v="9.32"/>
    <m/>
    <x v="3"/>
    <x v="3"/>
  </r>
  <r>
    <n v="688"/>
    <s v="Bowen, Davies and Burns"/>
    <s v="Devolved client-server monitoring"/>
    <n v="2900"/>
    <n v="12449"/>
    <x v="1"/>
    <n v="175"/>
    <x v="1"/>
    <s v="USD"/>
    <n v="1547100000"/>
    <n v="1548482400"/>
    <b v="0"/>
    <b v="1"/>
    <s v="film &amp; video/television"/>
    <n v="4.2927586206896553"/>
    <m/>
    <x v="4"/>
    <x v="19"/>
  </r>
  <r>
    <n v="689"/>
    <s v="Nguyen Inc"/>
    <s v="Seamless directional capacity"/>
    <n v="7300"/>
    <n v="7348"/>
    <x v="1"/>
    <n v="69"/>
    <x v="1"/>
    <s v="USD"/>
    <n v="1383022800"/>
    <n v="1384063200"/>
    <b v="0"/>
    <b v="0"/>
    <s v="technology/web"/>
    <n v="1.0065753424657535"/>
    <m/>
    <x v="2"/>
    <x v="2"/>
  </r>
  <r>
    <n v="690"/>
    <s v="Walsh-Watts"/>
    <s v="Polarized actuating implementation"/>
    <n v="3600"/>
    <n v="8158"/>
    <x v="1"/>
    <n v="190"/>
    <x v="1"/>
    <s v="USD"/>
    <n v="1322373600"/>
    <n v="1322892000"/>
    <b v="0"/>
    <b v="1"/>
    <s v="film &amp; video/documentary"/>
    <n v="2.266111111111111"/>
    <m/>
    <x v="4"/>
    <x v="4"/>
  </r>
  <r>
    <n v="691"/>
    <s v="Ray, Li and Li"/>
    <s v="Front-line disintermediate hub"/>
    <n v="5000"/>
    <n v="7119"/>
    <x v="1"/>
    <n v="237"/>
    <x v="1"/>
    <s v="USD"/>
    <n v="1349240400"/>
    <n v="1350709200"/>
    <b v="1"/>
    <b v="1"/>
    <s v="film &amp; video/documentary"/>
    <n v="1.4238"/>
    <m/>
    <x v="4"/>
    <x v="4"/>
  </r>
  <r>
    <n v="692"/>
    <s v="Murray Ltd"/>
    <s v="Decentralized 4thgeneration challenge"/>
    <n v="6000"/>
    <n v="5438"/>
    <x v="0"/>
    <n v="77"/>
    <x v="4"/>
    <s v="GBP"/>
    <n v="1562648400"/>
    <n v="1564203600"/>
    <b v="0"/>
    <b v="0"/>
    <s v="music/rock"/>
    <n v="0.90633333333333332"/>
    <m/>
    <x v="1"/>
    <x v="1"/>
  </r>
  <r>
    <n v="693"/>
    <s v="Bradford-Silva"/>
    <s v="Reverse-engineered composite hierarchy"/>
    <n v="180400"/>
    <n v="115396"/>
    <x v="0"/>
    <n v="1748"/>
    <x v="1"/>
    <s v="USD"/>
    <n v="1508216400"/>
    <n v="1509685200"/>
    <b v="0"/>
    <b v="0"/>
    <s v="theater/plays"/>
    <n v="0.63966740576496672"/>
    <m/>
    <x v="3"/>
    <x v="3"/>
  </r>
  <r>
    <n v="694"/>
    <s v="Mora-Bradley"/>
    <s v="Programmable tangible ability"/>
    <n v="9100"/>
    <n v="7656"/>
    <x v="0"/>
    <n v="79"/>
    <x v="1"/>
    <s v="USD"/>
    <n v="1511762400"/>
    <n v="1514959200"/>
    <b v="0"/>
    <b v="0"/>
    <s v="theater/plays"/>
    <n v="0.84131868131868137"/>
    <m/>
    <x v="3"/>
    <x v="3"/>
  </r>
  <r>
    <n v="695"/>
    <s v="Cardenas, Thompson and Carey"/>
    <s v="Configurable full-range emulation"/>
    <n v="9200"/>
    <n v="12322"/>
    <x v="1"/>
    <n v="196"/>
    <x v="6"/>
    <s v="EUR"/>
    <n v="1447480800"/>
    <n v="1448863200"/>
    <b v="1"/>
    <b v="0"/>
    <s v="music/rock"/>
    <n v="1.3393478260869565"/>
    <m/>
    <x v="1"/>
    <x v="1"/>
  </r>
  <r>
    <n v="696"/>
    <s v="Lopez, Reid and Johnson"/>
    <s v="Total real-time hardware"/>
    <n v="164100"/>
    <n v="96888"/>
    <x v="0"/>
    <n v="889"/>
    <x v="1"/>
    <s v="USD"/>
    <n v="1429506000"/>
    <n v="1429592400"/>
    <b v="0"/>
    <b v="1"/>
    <s v="theater/plays"/>
    <n v="0.59042047531992692"/>
    <m/>
    <x v="3"/>
    <x v="3"/>
  </r>
  <r>
    <n v="697"/>
    <s v="Fox-Williams"/>
    <s v="Profound system-worthy functionalities"/>
    <n v="128900"/>
    <n v="196960"/>
    <x v="1"/>
    <n v="7295"/>
    <x v="1"/>
    <s v="USD"/>
    <n v="1522472400"/>
    <n v="1522645200"/>
    <b v="0"/>
    <b v="0"/>
    <s v="music/electric music"/>
    <n v="1.5280062063615205"/>
    <m/>
    <x v="1"/>
    <x v="5"/>
  </r>
  <r>
    <n v="698"/>
    <s v="Taylor, Wood and Taylor"/>
    <s v="Cloned hybrid focus group"/>
    <n v="42100"/>
    <n v="188057"/>
    <x v="1"/>
    <n v="2893"/>
    <x v="0"/>
    <s v="CAD"/>
    <n v="1322114400"/>
    <n v="1323324000"/>
    <b v="0"/>
    <b v="0"/>
    <s v="technology/wearables"/>
    <n v="4.466912114014252"/>
    <m/>
    <x v="2"/>
    <x v="8"/>
  </r>
  <r>
    <n v="699"/>
    <s v="King Inc"/>
    <s v="Ergonomic dedicated focus group"/>
    <n v="7400"/>
    <n v="6245"/>
    <x v="0"/>
    <n v="56"/>
    <x v="1"/>
    <s v="USD"/>
    <n v="1561438800"/>
    <n v="1561525200"/>
    <b v="0"/>
    <b v="0"/>
    <s v="film &amp; video/drama"/>
    <n v="0.8439189189189189"/>
    <m/>
    <x v="4"/>
    <x v="6"/>
  </r>
  <r>
    <n v="700"/>
    <s v="Cole, Petty and Cameron"/>
    <s v="Realigned zero administration paradigm"/>
    <n v="100"/>
    <n v="3"/>
    <x v="0"/>
    <n v="1"/>
    <x v="1"/>
    <s v="USD"/>
    <n v="1264399200"/>
    <n v="1265695200"/>
    <b v="0"/>
    <b v="0"/>
    <s v="technology/wearables"/>
    <n v="0.03"/>
    <m/>
    <x v="2"/>
    <x v="8"/>
  </r>
  <r>
    <n v="701"/>
    <s v="Mcclain LLC"/>
    <s v="Open-source multi-tasking methodology"/>
    <n v="52000"/>
    <n v="91014"/>
    <x v="1"/>
    <n v="820"/>
    <x v="1"/>
    <s v="USD"/>
    <n v="1301202000"/>
    <n v="1301806800"/>
    <b v="1"/>
    <b v="0"/>
    <s v="theater/plays"/>
    <n v="1.7502692307692307"/>
    <m/>
    <x v="3"/>
    <x v="3"/>
  </r>
  <r>
    <n v="702"/>
    <s v="Sims-Gross"/>
    <s v="Object-based attitude-oriented analyzer"/>
    <n v="8700"/>
    <n v="4710"/>
    <x v="0"/>
    <n v="83"/>
    <x v="1"/>
    <s v="USD"/>
    <n v="1374469200"/>
    <n v="1374901200"/>
    <b v="0"/>
    <b v="0"/>
    <s v="technology/wearables"/>
    <n v="0.54137931034482756"/>
    <m/>
    <x v="2"/>
    <x v="8"/>
  </r>
  <r>
    <n v="703"/>
    <s v="Perez Group"/>
    <s v="Cross-platform tertiary hub"/>
    <n v="63400"/>
    <n v="197728"/>
    <x v="1"/>
    <n v="2038"/>
    <x v="1"/>
    <s v="USD"/>
    <n v="1334984400"/>
    <n v="1336453200"/>
    <b v="1"/>
    <b v="1"/>
    <s v="publishing/translations"/>
    <n v="3.1187381703470032"/>
    <m/>
    <x v="5"/>
    <x v="18"/>
  </r>
  <r>
    <n v="704"/>
    <s v="Haynes-Williams"/>
    <s v="Seamless clear-thinking artificial intelligence"/>
    <n v="8700"/>
    <n v="10682"/>
    <x v="1"/>
    <n v="116"/>
    <x v="1"/>
    <s v="USD"/>
    <n v="1467608400"/>
    <n v="1468904400"/>
    <b v="0"/>
    <b v="0"/>
    <s v="film &amp; video/animation"/>
    <n v="1.2278160919540231"/>
    <m/>
    <x v="4"/>
    <x v="10"/>
  </r>
  <r>
    <n v="705"/>
    <s v="Ford LLC"/>
    <s v="Centralized tangible success"/>
    <n v="169700"/>
    <n v="168048"/>
    <x v="0"/>
    <n v="2025"/>
    <x v="4"/>
    <s v="GBP"/>
    <n v="1386741600"/>
    <n v="1387087200"/>
    <b v="0"/>
    <b v="0"/>
    <s v="publishing/nonfiction"/>
    <n v="0.99026517383618151"/>
    <m/>
    <x v="5"/>
    <x v="9"/>
  </r>
  <r>
    <n v="706"/>
    <s v="Moreno Ltd"/>
    <s v="Customer-focused multimedia methodology"/>
    <n v="108400"/>
    <n v="138586"/>
    <x v="1"/>
    <n v="1345"/>
    <x v="2"/>
    <s v="AUD"/>
    <n v="1546754400"/>
    <n v="1547445600"/>
    <b v="0"/>
    <b v="1"/>
    <s v="technology/web"/>
    <n v="1.278468634686347"/>
    <m/>
    <x v="2"/>
    <x v="2"/>
  </r>
  <r>
    <n v="707"/>
    <s v="Moore, Cook and Wright"/>
    <s v="Visionary maximized Local Area Network"/>
    <n v="7300"/>
    <n v="11579"/>
    <x v="1"/>
    <n v="168"/>
    <x v="1"/>
    <s v="USD"/>
    <n v="1544248800"/>
    <n v="1547359200"/>
    <b v="0"/>
    <b v="0"/>
    <s v="film &amp; video/drama"/>
    <n v="1.5861643835616439"/>
    <m/>
    <x v="4"/>
    <x v="6"/>
  </r>
  <r>
    <n v="708"/>
    <s v="Ortega LLC"/>
    <s v="Secured bifurcated intranet"/>
    <n v="1700"/>
    <n v="12020"/>
    <x v="1"/>
    <n v="137"/>
    <x v="5"/>
    <s v="CHF"/>
    <n v="1495429200"/>
    <n v="1496293200"/>
    <b v="0"/>
    <b v="0"/>
    <s v="theater/plays"/>
    <n v="7.0705882352941174"/>
    <m/>
    <x v="3"/>
    <x v="3"/>
  </r>
  <r>
    <n v="709"/>
    <s v="Silva, Walker and Martin"/>
    <s v="Grass-roots 4thgeneration product"/>
    <n v="9800"/>
    <n v="13954"/>
    <x v="1"/>
    <n v="186"/>
    <x v="6"/>
    <s v="EUR"/>
    <n v="1334811600"/>
    <n v="1335416400"/>
    <b v="0"/>
    <b v="0"/>
    <s v="theater/plays"/>
    <n v="1.4238775510204082"/>
    <m/>
    <x v="3"/>
    <x v="3"/>
  </r>
  <r>
    <n v="710"/>
    <s v="Huynh, Gallegos and Mills"/>
    <s v="Reduced next generation info-mediaries"/>
    <n v="4300"/>
    <n v="6358"/>
    <x v="1"/>
    <n v="125"/>
    <x v="1"/>
    <s v="USD"/>
    <n v="1531544400"/>
    <n v="1532149200"/>
    <b v="0"/>
    <b v="1"/>
    <s v="theater/plays"/>
    <n v="1.4786046511627906"/>
    <m/>
    <x v="3"/>
    <x v="3"/>
  </r>
  <r>
    <n v="711"/>
    <s v="Anderson LLC"/>
    <s v="Customizable full-range artificial intelligence"/>
    <n v="6200"/>
    <n v="1260"/>
    <x v="0"/>
    <n v="14"/>
    <x v="6"/>
    <s v="EUR"/>
    <n v="1453615200"/>
    <n v="1453788000"/>
    <b v="1"/>
    <b v="1"/>
    <s v="theater/plays"/>
    <n v="0.20322580645161289"/>
    <m/>
    <x v="3"/>
    <x v="3"/>
  </r>
  <r>
    <n v="712"/>
    <s v="Garza-Bryant"/>
    <s v="Programmable leadingedge contingency"/>
    <n v="800"/>
    <n v="14725"/>
    <x v="1"/>
    <n v="202"/>
    <x v="1"/>
    <s v="USD"/>
    <n v="1467954000"/>
    <n v="1471496400"/>
    <b v="0"/>
    <b v="0"/>
    <s v="theater/plays"/>
    <n v="18.40625"/>
    <m/>
    <x v="3"/>
    <x v="3"/>
  </r>
  <r>
    <n v="713"/>
    <s v="Mays LLC"/>
    <s v="Multi-layered global groupware"/>
    <n v="6900"/>
    <n v="11174"/>
    <x v="1"/>
    <n v="103"/>
    <x v="1"/>
    <s v="USD"/>
    <n v="1471842000"/>
    <n v="1472878800"/>
    <b v="0"/>
    <b v="0"/>
    <s v="publishing/radio &amp; podcasts"/>
    <n v="1.6194202898550725"/>
    <m/>
    <x v="5"/>
    <x v="15"/>
  </r>
  <r>
    <n v="714"/>
    <s v="Evans-Jones"/>
    <s v="Switchable methodical superstructure"/>
    <n v="38500"/>
    <n v="182036"/>
    <x v="1"/>
    <n v="1785"/>
    <x v="1"/>
    <s v="USD"/>
    <n v="1408424400"/>
    <n v="1408510800"/>
    <b v="0"/>
    <b v="0"/>
    <s v="music/rock"/>
    <n v="4.7282077922077921"/>
    <m/>
    <x v="1"/>
    <x v="1"/>
  </r>
  <r>
    <n v="715"/>
    <s v="Fischer, Torres and Walker"/>
    <s v="Expanded even-keeled portal"/>
    <n v="118000"/>
    <n v="28870"/>
    <x v="0"/>
    <n v="656"/>
    <x v="1"/>
    <s v="USD"/>
    <n v="1281157200"/>
    <n v="1281589200"/>
    <b v="0"/>
    <b v="0"/>
    <s v="games/mobile games"/>
    <n v="0.24466101694915254"/>
    <m/>
    <x v="6"/>
    <x v="20"/>
  </r>
  <r>
    <n v="716"/>
    <s v="Tapia, Kramer and Hicks"/>
    <s v="Advanced modular moderator"/>
    <n v="2000"/>
    <n v="10353"/>
    <x v="1"/>
    <n v="157"/>
    <x v="1"/>
    <s v="USD"/>
    <n v="1373432400"/>
    <n v="1375851600"/>
    <b v="0"/>
    <b v="1"/>
    <s v="theater/plays"/>
    <n v="5.1764999999999999"/>
    <m/>
    <x v="3"/>
    <x v="3"/>
  </r>
  <r>
    <n v="717"/>
    <s v="Barnes, Wilcox and Riley"/>
    <s v="Reverse-engineered well-modulated ability"/>
    <n v="5600"/>
    <n v="13868"/>
    <x v="1"/>
    <n v="555"/>
    <x v="1"/>
    <s v="USD"/>
    <n v="1313989200"/>
    <n v="1315803600"/>
    <b v="0"/>
    <b v="0"/>
    <s v="film &amp; video/documentary"/>
    <n v="2.4764285714285714"/>
    <m/>
    <x v="4"/>
    <x v="4"/>
  </r>
  <r>
    <n v="718"/>
    <s v="Reyes PLC"/>
    <s v="Expanded optimal pricing structure"/>
    <n v="8300"/>
    <n v="8317"/>
    <x v="1"/>
    <n v="297"/>
    <x v="1"/>
    <s v="USD"/>
    <n v="1371445200"/>
    <n v="1373691600"/>
    <b v="0"/>
    <b v="0"/>
    <s v="technology/wearables"/>
    <n v="1.0020481927710843"/>
    <m/>
    <x v="2"/>
    <x v="8"/>
  </r>
  <r>
    <n v="719"/>
    <s v="Pace, Simpson and Watkins"/>
    <s v="Down-sized uniform ability"/>
    <n v="6900"/>
    <n v="10557"/>
    <x v="1"/>
    <n v="123"/>
    <x v="1"/>
    <s v="USD"/>
    <n v="1338267600"/>
    <n v="1339218000"/>
    <b v="0"/>
    <b v="0"/>
    <s v="publishing/fiction"/>
    <n v="1.53"/>
    <m/>
    <x v="5"/>
    <x v="13"/>
  </r>
  <r>
    <n v="720"/>
    <s v="Valenzuela, Davidson and Castro"/>
    <s v="Multi-layered upward-trending conglomeration"/>
    <n v="8700"/>
    <n v="3227"/>
    <x v="3"/>
    <n v="38"/>
    <x v="3"/>
    <s v="DKK"/>
    <n v="1519192800"/>
    <n v="1520402400"/>
    <b v="0"/>
    <b v="1"/>
    <s v="theater/plays"/>
    <n v="0.37091954022988505"/>
    <m/>
    <x v="3"/>
    <x v="3"/>
  </r>
  <r>
    <n v="721"/>
    <s v="Dominguez-Owens"/>
    <s v="Open-architected systematic intranet"/>
    <n v="123600"/>
    <n v="5429"/>
    <x v="3"/>
    <n v="60"/>
    <x v="1"/>
    <s v="USD"/>
    <n v="1522818000"/>
    <n v="1523336400"/>
    <b v="0"/>
    <b v="0"/>
    <s v="music/rock"/>
    <n v="4.3923948220064728E-2"/>
    <m/>
    <x v="1"/>
    <x v="1"/>
  </r>
  <r>
    <n v="722"/>
    <s v="Thomas-Simmons"/>
    <s v="Proactive 24hour frame"/>
    <n v="48500"/>
    <n v="75906"/>
    <x v="1"/>
    <n v="3036"/>
    <x v="1"/>
    <s v="USD"/>
    <n v="1509948000"/>
    <n v="1512280800"/>
    <b v="0"/>
    <b v="0"/>
    <s v="film &amp; video/documentary"/>
    <n v="1.5650721649484536"/>
    <m/>
    <x v="4"/>
    <x v="4"/>
  </r>
  <r>
    <n v="723"/>
    <s v="Beck-Knight"/>
    <s v="Exclusive fresh-thinking model"/>
    <n v="4900"/>
    <n v="13250"/>
    <x v="1"/>
    <n v="144"/>
    <x v="2"/>
    <s v="AUD"/>
    <n v="1456898400"/>
    <n v="1458709200"/>
    <b v="0"/>
    <b v="0"/>
    <s v="theater/plays"/>
    <n v="2.704081632653061"/>
    <m/>
    <x v="3"/>
    <x v="3"/>
  </r>
  <r>
    <n v="724"/>
    <s v="Mccoy Ltd"/>
    <s v="Business-focused encompassing intranet"/>
    <n v="8400"/>
    <n v="11261"/>
    <x v="1"/>
    <n v="121"/>
    <x v="4"/>
    <s v="GBP"/>
    <n v="1413954000"/>
    <n v="1414126800"/>
    <b v="0"/>
    <b v="1"/>
    <s v="theater/plays"/>
    <n v="1.3405952380952382"/>
    <m/>
    <x v="3"/>
    <x v="3"/>
  </r>
  <r>
    <n v="725"/>
    <s v="Dawson-Tyler"/>
    <s v="Optional 6thgeneration access"/>
    <n v="193200"/>
    <n v="97369"/>
    <x v="0"/>
    <n v="1596"/>
    <x v="1"/>
    <s v="USD"/>
    <n v="1416031200"/>
    <n v="1416204000"/>
    <b v="0"/>
    <b v="0"/>
    <s v="games/mobile games"/>
    <n v="0.50398033126293995"/>
    <m/>
    <x v="6"/>
    <x v="20"/>
  </r>
  <r>
    <n v="726"/>
    <s v="Johns-Thomas"/>
    <s v="Realigned web-enabled functionalities"/>
    <n v="54300"/>
    <n v="48227"/>
    <x v="3"/>
    <n v="524"/>
    <x v="1"/>
    <s v="USD"/>
    <n v="1287982800"/>
    <n v="1288501200"/>
    <b v="0"/>
    <b v="1"/>
    <s v="theater/plays"/>
    <n v="0.88815837937384901"/>
    <m/>
    <x v="3"/>
    <x v="3"/>
  </r>
  <r>
    <n v="727"/>
    <s v="Quinn, Cruz and Schmidt"/>
    <s v="Enterprise-wide multimedia software"/>
    <n v="8900"/>
    <n v="14685"/>
    <x v="1"/>
    <n v="181"/>
    <x v="1"/>
    <s v="USD"/>
    <n v="1547964000"/>
    <n v="1552971600"/>
    <b v="0"/>
    <b v="0"/>
    <s v="technology/web"/>
    <n v="1.65"/>
    <m/>
    <x v="2"/>
    <x v="2"/>
  </r>
  <r>
    <n v="728"/>
    <s v="Stewart Inc"/>
    <s v="Versatile mission-critical knowledgebase"/>
    <n v="4200"/>
    <n v="735"/>
    <x v="0"/>
    <n v="10"/>
    <x v="1"/>
    <s v="USD"/>
    <n v="1464152400"/>
    <n v="1465102800"/>
    <b v="0"/>
    <b v="0"/>
    <s v="theater/plays"/>
    <n v="0.17499999999999999"/>
    <m/>
    <x v="3"/>
    <x v="3"/>
  </r>
  <r>
    <n v="729"/>
    <s v="Moore Group"/>
    <s v="Multi-lateral object-oriented open system"/>
    <n v="5600"/>
    <n v="10397"/>
    <x v="1"/>
    <n v="122"/>
    <x v="1"/>
    <s v="USD"/>
    <n v="1359957600"/>
    <n v="1360130400"/>
    <b v="0"/>
    <b v="0"/>
    <s v="film &amp; video/drama"/>
    <n v="1.8566071428571429"/>
    <m/>
    <x v="4"/>
    <x v="6"/>
  </r>
  <r>
    <n v="730"/>
    <s v="Carson PLC"/>
    <s v="Visionary system-worthy attitude"/>
    <n v="28800"/>
    <n v="118847"/>
    <x v="1"/>
    <n v="1071"/>
    <x v="0"/>
    <s v="CAD"/>
    <n v="1432357200"/>
    <n v="1432875600"/>
    <b v="0"/>
    <b v="0"/>
    <s v="technology/wearables"/>
    <n v="4.1266319444444441"/>
    <m/>
    <x v="2"/>
    <x v="8"/>
  </r>
  <r>
    <n v="731"/>
    <s v="Cruz, Hall and Mason"/>
    <s v="Synergized content-based hierarchy"/>
    <n v="8000"/>
    <n v="7220"/>
    <x v="3"/>
    <n v="219"/>
    <x v="1"/>
    <s v="USD"/>
    <n v="1500786000"/>
    <n v="1500872400"/>
    <b v="0"/>
    <b v="0"/>
    <s v="technology/web"/>
    <n v="0.90249999999999997"/>
    <m/>
    <x v="2"/>
    <x v="2"/>
  </r>
  <r>
    <n v="732"/>
    <s v="Glass, Baker and Jones"/>
    <s v="Business-focused 24hour access"/>
    <n v="117000"/>
    <n v="107622"/>
    <x v="0"/>
    <n v="1121"/>
    <x v="1"/>
    <s v="USD"/>
    <n v="1490158800"/>
    <n v="1492146000"/>
    <b v="0"/>
    <b v="1"/>
    <s v="music/rock"/>
    <n v="0.91984615384615387"/>
    <m/>
    <x v="1"/>
    <x v="1"/>
  </r>
  <r>
    <n v="733"/>
    <s v="Marquez-Kerr"/>
    <s v="Automated hybrid orchestration"/>
    <n v="15800"/>
    <n v="83267"/>
    <x v="1"/>
    <n v="980"/>
    <x v="1"/>
    <s v="USD"/>
    <n v="1406178000"/>
    <n v="1407301200"/>
    <b v="0"/>
    <b v="0"/>
    <s v="music/metal"/>
    <n v="5.2700632911392402"/>
    <m/>
    <x v="1"/>
    <x v="16"/>
  </r>
  <r>
    <n v="734"/>
    <s v="Stone PLC"/>
    <s v="Exclusive 5thgeneration leverage"/>
    <n v="4200"/>
    <n v="13404"/>
    <x v="1"/>
    <n v="536"/>
    <x v="1"/>
    <s v="USD"/>
    <n v="1485583200"/>
    <n v="1486620000"/>
    <b v="0"/>
    <b v="1"/>
    <s v="theater/plays"/>
    <n v="3.1914285714285713"/>
    <m/>
    <x v="3"/>
    <x v="3"/>
  </r>
  <r>
    <n v="735"/>
    <s v="Caldwell PLC"/>
    <s v="Grass-roots zero administration alliance"/>
    <n v="37100"/>
    <n v="131404"/>
    <x v="1"/>
    <n v="1991"/>
    <x v="1"/>
    <s v="USD"/>
    <n v="1459314000"/>
    <n v="1459918800"/>
    <b v="0"/>
    <b v="0"/>
    <s v="photography/photography books"/>
    <n v="3.5418867924528303"/>
    <m/>
    <x v="7"/>
    <x v="14"/>
  </r>
  <r>
    <n v="736"/>
    <s v="Silva-Hawkins"/>
    <s v="Proactive heuristic orchestration"/>
    <n v="7700"/>
    <n v="2533"/>
    <x v="3"/>
    <n v="29"/>
    <x v="1"/>
    <s v="USD"/>
    <n v="1424412000"/>
    <n v="1424757600"/>
    <b v="0"/>
    <b v="0"/>
    <s v="publishing/nonfiction"/>
    <n v="0.32896103896103895"/>
    <m/>
    <x v="5"/>
    <x v="9"/>
  </r>
  <r>
    <n v="737"/>
    <s v="Gardner Inc"/>
    <s v="Function-based systematic Graphical User Interface"/>
    <n v="3700"/>
    <n v="5028"/>
    <x v="1"/>
    <n v="180"/>
    <x v="1"/>
    <s v="USD"/>
    <n v="1478844000"/>
    <n v="1479880800"/>
    <b v="0"/>
    <b v="0"/>
    <s v="music/indie rock"/>
    <n v="1.358918918918919"/>
    <m/>
    <x v="1"/>
    <x v="7"/>
  </r>
  <r>
    <n v="738"/>
    <s v="Garcia Group"/>
    <s v="Extended zero administration software"/>
    <n v="74700"/>
    <n v="1557"/>
    <x v="0"/>
    <n v="15"/>
    <x v="1"/>
    <s v="USD"/>
    <n v="1416117600"/>
    <n v="1418018400"/>
    <b v="0"/>
    <b v="1"/>
    <s v="theater/plays"/>
    <n v="2.0843373493975904E-2"/>
    <m/>
    <x v="3"/>
    <x v="3"/>
  </r>
  <r>
    <n v="739"/>
    <s v="Meyer-Avila"/>
    <s v="Multi-tiered discrete support"/>
    <n v="10000"/>
    <n v="6100"/>
    <x v="0"/>
    <n v="191"/>
    <x v="1"/>
    <s v="USD"/>
    <n v="1340946000"/>
    <n v="1341032400"/>
    <b v="0"/>
    <b v="0"/>
    <s v="music/indie rock"/>
    <n v="0.61"/>
    <m/>
    <x v="1"/>
    <x v="7"/>
  </r>
  <r>
    <n v="740"/>
    <s v="Nelson, Smith and Graham"/>
    <s v="Phased system-worthy conglomeration"/>
    <n v="5300"/>
    <n v="1592"/>
    <x v="0"/>
    <n v="16"/>
    <x v="1"/>
    <s v="USD"/>
    <n v="1486101600"/>
    <n v="1486360800"/>
    <b v="0"/>
    <b v="0"/>
    <s v="theater/plays"/>
    <n v="0.30037735849056602"/>
    <m/>
    <x v="3"/>
    <x v="3"/>
  </r>
  <r>
    <n v="741"/>
    <s v="Garcia Ltd"/>
    <s v="Balanced mobile alliance"/>
    <n v="1200"/>
    <n v="14150"/>
    <x v="1"/>
    <n v="130"/>
    <x v="1"/>
    <s v="USD"/>
    <n v="1274590800"/>
    <n v="1274677200"/>
    <b v="0"/>
    <b v="0"/>
    <s v="theater/plays"/>
    <n v="11.791666666666666"/>
    <m/>
    <x v="3"/>
    <x v="3"/>
  </r>
  <r>
    <n v="742"/>
    <s v="West-Stevens"/>
    <s v="Reactive solution-oriented groupware"/>
    <n v="1200"/>
    <n v="13513"/>
    <x v="1"/>
    <n v="122"/>
    <x v="1"/>
    <s v="USD"/>
    <n v="1263880800"/>
    <n v="1267509600"/>
    <b v="0"/>
    <b v="0"/>
    <s v="music/electric music"/>
    <n v="11.260833333333334"/>
    <m/>
    <x v="1"/>
    <x v="5"/>
  </r>
  <r>
    <n v="743"/>
    <s v="Clark-Conrad"/>
    <s v="Exclusive bandwidth-monitored orchestration"/>
    <n v="3900"/>
    <n v="504"/>
    <x v="0"/>
    <n v="17"/>
    <x v="1"/>
    <s v="USD"/>
    <n v="1445403600"/>
    <n v="1445922000"/>
    <b v="0"/>
    <b v="1"/>
    <s v="theater/plays"/>
    <n v="0.12923076923076923"/>
    <m/>
    <x v="3"/>
    <x v="3"/>
  </r>
  <r>
    <n v="744"/>
    <s v="Fitzgerald Group"/>
    <s v="Intuitive exuding initiative"/>
    <n v="2000"/>
    <n v="14240"/>
    <x v="1"/>
    <n v="140"/>
    <x v="1"/>
    <s v="USD"/>
    <n v="1533877200"/>
    <n v="1534050000"/>
    <b v="0"/>
    <b v="1"/>
    <s v="theater/plays"/>
    <n v="7.12"/>
    <m/>
    <x v="3"/>
    <x v="3"/>
  </r>
  <r>
    <n v="745"/>
    <s v="Hill, Mccann and Moore"/>
    <s v="Streamlined needs-based knowledge user"/>
    <n v="6900"/>
    <n v="2091"/>
    <x v="0"/>
    <n v="34"/>
    <x v="1"/>
    <s v="USD"/>
    <n v="1275195600"/>
    <n v="1277528400"/>
    <b v="0"/>
    <b v="0"/>
    <s v="technology/wearables"/>
    <n v="0.30304347826086958"/>
    <m/>
    <x v="2"/>
    <x v="8"/>
  </r>
  <r>
    <n v="746"/>
    <s v="Edwards LLC"/>
    <s v="Automated system-worthy structure"/>
    <n v="55800"/>
    <n v="118580"/>
    <x v="1"/>
    <n v="3388"/>
    <x v="1"/>
    <s v="USD"/>
    <n v="1318136400"/>
    <n v="1318568400"/>
    <b v="0"/>
    <b v="0"/>
    <s v="technology/web"/>
    <n v="2.1250896057347672"/>
    <m/>
    <x v="2"/>
    <x v="2"/>
  </r>
  <r>
    <n v="747"/>
    <s v="Greer and Sons"/>
    <s v="Secured clear-thinking intranet"/>
    <n v="4900"/>
    <n v="11214"/>
    <x v="1"/>
    <n v="280"/>
    <x v="1"/>
    <s v="USD"/>
    <n v="1283403600"/>
    <n v="1284354000"/>
    <b v="0"/>
    <b v="0"/>
    <s v="theater/plays"/>
    <n v="2.2885714285714287"/>
    <m/>
    <x v="3"/>
    <x v="3"/>
  </r>
  <r>
    <n v="748"/>
    <s v="Martinez PLC"/>
    <s v="Cloned actuating architecture"/>
    <n v="194900"/>
    <n v="68137"/>
    <x v="3"/>
    <n v="614"/>
    <x v="1"/>
    <s v="USD"/>
    <n v="1267423200"/>
    <n v="1269579600"/>
    <b v="0"/>
    <b v="1"/>
    <s v="film &amp; video/animation"/>
    <n v="0.34959979476654696"/>
    <m/>
    <x v="4"/>
    <x v="10"/>
  </r>
  <r>
    <n v="749"/>
    <s v="Hunter-Logan"/>
    <s v="Down-sized needs-based task-force"/>
    <n v="8600"/>
    <n v="13527"/>
    <x v="1"/>
    <n v="366"/>
    <x v="6"/>
    <s v="EUR"/>
    <n v="1412744400"/>
    <n v="1413781200"/>
    <b v="0"/>
    <b v="1"/>
    <s v="technology/wearables"/>
    <n v="1.5729069767441861"/>
    <m/>
    <x v="2"/>
    <x v="8"/>
  </r>
  <r>
    <n v="750"/>
    <s v="Ramos and Sons"/>
    <s v="Extended responsive Internet solution"/>
    <n v="100"/>
    <n v="1"/>
    <x v="0"/>
    <n v="1"/>
    <x v="4"/>
    <s v="GBP"/>
    <n v="1277960400"/>
    <n v="1280120400"/>
    <b v="0"/>
    <b v="0"/>
    <s v="music/electric music"/>
    <n v="0.01"/>
    <m/>
    <x v="1"/>
    <x v="5"/>
  </r>
  <r>
    <n v="751"/>
    <s v="Lane-Barber"/>
    <s v="Universal value-added moderator"/>
    <n v="3600"/>
    <n v="8363"/>
    <x v="1"/>
    <n v="270"/>
    <x v="1"/>
    <s v="USD"/>
    <n v="1458190800"/>
    <n v="1459486800"/>
    <b v="1"/>
    <b v="1"/>
    <s v="publishing/nonfiction"/>
    <n v="2.3230555555555554"/>
    <m/>
    <x v="5"/>
    <x v="9"/>
  </r>
  <r>
    <n v="752"/>
    <s v="Lowery Group"/>
    <s v="Sharable motivating emulation"/>
    <n v="5800"/>
    <n v="5362"/>
    <x v="3"/>
    <n v="114"/>
    <x v="1"/>
    <s v="USD"/>
    <n v="1280984400"/>
    <n v="1282539600"/>
    <b v="0"/>
    <b v="1"/>
    <s v="theater/plays"/>
    <n v="0.92448275862068963"/>
    <m/>
    <x v="3"/>
    <x v="3"/>
  </r>
  <r>
    <n v="753"/>
    <s v="Guerrero-Griffin"/>
    <s v="Networked web-enabled product"/>
    <n v="4700"/>
    <n v="12065"/>
    <x v="1"/>
    <n v="137"/>
    <x v="1"/>
    <s v="USD"/>
    <n v="1274590800"/>
    <n v="1275886800"/>
    <b v="0"/>
    <b v="0"/>
    <s v="photography/photography books"/>
    <n v="2.5670212765957445"/>
    <m/>
    <x v="7"/>
    <x v="14"/>
  </r>
  <r>
    <n v="754"/>
    <s v="Perez, Reed and Lee"/>
    <s v="Advanced dedicated encoding"/>
    <n v="70400"/>
    <n v="118603"/>
    <x v="1"/>
    <n v="3205"/>
    <x v="1"/>
    <s v="USD"/>
    <n v="1351400400"/>
    <n v="1355983200"/>
    <b v="0"/>
    <b v="0"/>
    <s v="theater/plays"/>
    <n v="1.6847017045454546"/>
    <m/>
    <x v="3"/>
    <x v="3"/>
  </r>
  <r>
    <n v="755"/>
    <s v="Chen, Pollard and Clarke"/>
    <s v="Stand-alone multi-state project"/>
    <n v="4500"/>
    <n v="7496"/>
    <x v="1"/>
    <n v="288"/>
    <x v="3"/>
    <s v="DKK"/>
    <n v="1514354400"/>
    <n v="1515391200"/>
    <b v="0"/>
    <b v="1"/>
    <s v="theater/plays"/>
    <n v="1.6657777777777778"/>
    <m/>
    <x v="3"/>
    <x v="3"/>
  </r>
  <r>
    <n v="756"/>
    <s v="Serrano, Gallagher and Griffith"/>
    <s v="Customizable bi-directional monitoring"/>
    <n v="1300"/>
    <n v="10037"/>
    <x v="1"/>
    <n v="148"/>
    <x v="1"/>
    <s v="USD"/>
    <n v="1421733600"/>
    <n v="1422252000"/>
    <b v="0"/>
    <b v="0"/>
    <s v="theater/plays"/>
    <n v="7.7207692307692311"/>
    <m/>
    <x v="3"/>
    <x v="3"/>
  </r>
  <r>
    <n v="757"/>
    <s v="Callahan-Gilbert"/>
    <s v="Profit-focused motivating function"/>
    <n v="1400"/>
    <n v="5696"/>
    <x v="1"/>
    <n v="114"/>
    <x v="1"/>
    <s v="USD"/>
    <n v="1305176400"/>
    <n v="1305522000"/>
    <b v="0"/>
    <b v="0"/>
    <s v="film &amp; video/drama"/>
    <n v="4.0685714285714285"/>
    <m/>
    <x v="4"/>
    <x v="6"/>
  </r>
  <r>
    <n v="758"/>
    <s v="Logan-Miranda"/>
    <s v="Proactive systemic firmware"/>
    <n v="29600"/>
    <n v="167005"/>
    <x v="1"/>
    <n v="1518"/>
    <x v="0"/>
    <s v="CAD"/>
    <n v="1414126800"/>
    <n v="1414904400"/>
    <b v="0"/>
    <b v="0"/>
    <s v="music/rock"/>
    <n v="5.6420608108108112"/>
    <m/>
    <x v="1"/>
    <x v="1"/>
  </r>
  <r>
    <n v="759"/>
    <s v="Rodriguez PLC"/>
    <s v="Grass-roots upward-trending installation"/>
    <n v="167500"/>
    <n v="114615"/>
    <x v="0"/>
    <n v="1274"/>
    <x v="1"/>
    <s v="USD"/>
    <n v="1517810400"/>
    <n v="1520402400"/>
    <b v="0"/>
    <b v="0"/>
    <s v="music/electric music"/>
    <n v="0.6842686567164179"/>
    <m/>
    <x v="1"/>
    <x v="5"/>
  </r>
  <r>
    <n v="760"/>
    <s v="Smith-Kennedy"/>
    <s v="Virtual heuristic hub"/>
    <n v="48300"/>
    <n v="16592"/>
    <x v="0"/>
    <n v="210"/>
    <x v="6"/>
    <s v="EUR"/>
    <n v="1564635600"/>
    <n v="1567141200"/>
    <b v="0"/>
    <b v="1"/>
    <s v="games/video games"/>
    <n v="0.34351966873706002"/>
    <m/>
    <x v="6"/>
    <x v="11"/>
  </r>
  <r>
    <n v="761"/>
    <s v="Mitchell-Lee"/>
    <s v="Customizable leadingedge model"/>
    <n v="2200"/>
    <n v="14420"/>
    <x v="1"/>
    <n v="166"/>
    <x v="1"/>
    <s v="USD"/>
    <n v="1500699600"/>
    <n v="1501131600"/>
    <b v="0"/>
    <b v="0"/>
    <s v="music/rock"/>
    <n v="6.5545454545454547"/>
    <m/>
    <x v="1"/>
    <x v="1"/>
  </r>
  <r>
    <n v="762"/>
    <s v="Davis Ltd"/>
    <s v="Upgradable uniform service-desk"/>
    <n v="3500"/>
    <n v="6204"/>
    <x v="1"/>
    <n v="100"/>
    <x v="2"/>
    <s v="AUD"/>
    <n v="1354082400"/>
    <n v="1355032800"/>
    <b v="0"/>
    <b v="0"/>
    <s v="music/jazz"/>
    <n v="1.7725714285714285"/>
    <m/>
    <x v="1"/>
    <x v="17"/>
  </r>
  <r>
    <n v="763"/>
    <s v="Rowland PLC"/>
    <s v="Inverse client-driven product"/>
    <n v="5600"/>
    <n v="6338"/>
    <x v="1"/>
    <n v="235"/>
    <x v="1"/>
    <s v="USD"/>
    <n v="1336453200"/>
    <n v="1339477200"/>
    <b v="0"/>
    <b v="1"/>
    <s v="theater/plays"/>
    <n v="1.1317857142857144"/>
    <m/>
    <x v="3"/>
    <x v="3"/>
  </r>
  <r>
    <n v="764"/>
    <s v="Shaffer-Mason"/>
    <s v="Managed bandwidth-monitored system engine"/>
    <n v="1100"/>
    <n v="8010"/>
    <x v="1"/>
    <n v="148"/>
    <x v="1"/>
    <s v="USD"/>
    <n v="1305262800"/>
    <n v="1305954000"/>
    <b v="0"/>
    <b v="0"/>
    <s v="music/rock"/>
    <n v="7.2818181818181822"/>
    <m/>
    <x v="1"/>
    <x v="1"/>
  </r>
  <r>
    <n v="765"/>
    <s v="Matthews LLC"/>
    <s v="Advanced transitional help-desk"/>
    <n v="3900"/>
    <n v="8125"/>
    <x v="1"/>
    <n v="198"/>
    <x v="1"/>
    <s v="USD"/>
    <n v="1492232400"/>
    <n v="1494392400"/>
    <b v="1"/>
    <b v="1"/>
    <s v="music/indie rock"/>
    <n v="2.0833333333333335"/>
    <m/>
    <x v="1"/>
    <x v="7"/>
  </r>
  <r>
    <n v="766"/>
    <s v="Montgomery-Castro"/>
    <s v="De-engineered disintermediate encryption"/>
    <n v="43800"/>
    <n v="13653"/>
    <x v="0"/>
    <n v="248"/>
    <x v="2"/>
    <s v="AUD"/>
    <n v="1537333200"/>
    <n v="1537419600"/>
    <b v="0"/>
    <b v="0"/>
    <s v="film &amp; video/science fiction"/>
    <n v="0.31171232876712329"/>
    <m/>
    <x v="4"/>
    <x v="22"/>
  </r>
  <r>
    <n v="767"/>
    <s v="Hale, Pearson and Jenkins"/>
    <s v="Upgradable attitude-oriented project"/>
    <n v="97200"/>
    <n v="55372"/>
    <x v="0"/>
    <n v="513"/>
    <x v="1"/>
    <s v="USD"/>
    <n v="1444107600"/>
    <n v="1447999200"/>
    <b v="0"/>
    <b v="0"/>
    <s v="publishing/translations"/>
    <n v="0.56967078189300413"/>
    <m/>
    <x v="5"/>
    <x v="18"/>
  </r>
  <r>
    <n v="768"/>
    <s v="Ramirez-Calderon"/>
    <s v="Fundamental zero tolerance alliance"/>
    <n v="4800"/>
    <n v="11088"/>
    <x v="1"/>
    <n v="150"/>
    <x v="1"/>
    <s v="USD"/>
    <n v="1386741600"/>
    <n v="1388037600"/>
    <b v="0"/>
    <b v="0"/>
    <s v="theater/plays"/>
    <n v="2.31"/>
    <m/>
    <x v="3"/>
    <x v="3"/>
  </r>
  <r>
    <n v="769"/>
    <s v="Johnson-Morales"/>
    <s v="Devolved 24hour forecast"/>
    <n v="125600"/>
    <n v="109106"/>
    <x v="0"/>
    <n v="3410"/>
    <x v="1"/>
    <s v="USD"/>
    <n v="1376542800"/>
    <n v="1378789200"/>
    <b v="0"/>
    <b v="0"/>
    <s v="games/video games"/>
    <n v="0.86867834394904464"/>
    <m/>
    <x v="6"/>
    <x v="11"/>
  </r>
  <r>
    <n v="770"/>
    <s v="Mathis-Rodriguez"/>
    <s v="User-centric attitude-oriented intranet"/>
    <n v="4300"/>
    <n v="11642"/>
    <x v="1"/>
    <n v="216"/>
    <x v="6"/>
    <s v="EUR"/>
    <n v="1397451600"/>
    <n v="1398056400"/>
    <b v="0"/>
    <b v="1"/>
    <s v="theater/plays"/>
    <n v="2.7074418604651163"/>
    <m/>
    <x v="3"/>
    <x v="3"/>
  </r>
  <r>
    <n v="771"/>
    <s v="Smith, Mack and Williams"/>
    <s v="Self-enabling 5thgeneration paradigm"/>
    <n v="5600"/>
    <n v="2769"/>
    <x v="3"/>
    <n v="26"/>
    <x v="1"/>
    <s v="USD"/>
    <n v="1548482400"/>
    <n v="1550815200"/>
    <b v="0"/>
    <b v="0"/>
    <s v="theater/plays"/>
    <n v="0.49446428571428569"/>
    <m/>
    <x v="3"/>
    <x v="3"/>
  </r>
  <r>
    <n v="772"/>
    <s v="Johnson-Pace"/>
    <s v="Persistent 3rdgeneration moratorium"/>
    <n v="149600"/>
    <n v="169586"/>
    <x v="1"/>
    <n v="5139"/>
    <x v="1"/>
    <s v="USD"/>
    <n v="1549692000"/>
    <n v="1550037600"/>
    <b v="0"/>
    <b v="0"/>
    <s v="music/indie rock"/>
    <n v="1.1335962566844919"/>
    <m/>
    <x v="1"/>
    <x v="7"/>
  </r>
  <r>
    <n v="773"/>
    <s v="Meza, Kirby and Patel"/>
    <s v="Cross-platform empowering project"/>
    <n v="53100"/>
    <n v="101185"/>
    <x v="1"/>
    <n v="2353"/>
    <x v="1"/>
    <s v="USD"/>
    <n v="1492059600"/>
    <n v="1492923600"/>
    <b v="0"/>
    <b v="0"/>
    <s v="theater/plays"/>
    <n v="1.9055555555555554"/>
    <m/>
    <x v="3"/>
    <x v="3"/>
  </r>
  <r>
    <n v="774"/>
    <s v="Gonzalez-Snow"/>
    <s v="Polarized user-facing interface"/>
    <n v="5000"/>
    <n v="6775"/>
    <x v="1"/>
    <n v="78"/>
    <x v="6"/>
    <s v="EUR"/>
    <n v="1463979600"/>
    <n v="1467522000"/>
    <b v="0"/>
    <b v="0"/>
    <s v="technology/web"/>
    <n v="1.355"/>
    <m/>
    <x v="2"/>
    <x v="2"/>
  </r>
  <r>
    <n v="775"/>
    <s v="Murphy LLC"/>
    <s v="Customer-focused non-volatile framework"/>
    <n v="9400"/>
    <n v="968"/>
    <x v="0"/>
    <n v="10"/>
    <x v="1"/>
    <s v="USD"/>
    <n v="1415253600"/>
    <n v="1416117600"/>
    <b v="0"/>
    <b v="0"/>
    <s v="music/rock"/>
    <n v="0.10297872340425532"/>
    <m/>
    <x v="1"/>
    <x v="1"/>
  </r>
  <r>
    <n v="776"/>
    <s v="Taylor-Rowe"/>
    <s v="Synchronized multimedia frame"/>
    <n v="110800"/>
    <n v="72623"/>
    <x v="0"/>
    <n v="2201"/>
    <x v="1"/>
    <s v="USD"/>
    <n v="1562216400"/>
    <n v="1563771600"/>
    <b v="0"/>
    <b v="0"/>
    <s v="theater/plays"/>
    <n v="0.65544223826714798"/>
    <m/>
    <x v="3"/>
    <x v="3"/>
  </r>
  <r>
    <n v="777"/>
    <s v="Henderson Ltd"/>
    <s v="Open-architected stable algorithm"/>
    <n v="93800"/>
    <n v="45987"/>
    <x v="0"/>
    <n v="676"/>
    <x v="1"/>
    <s v="USD"/>
    <n v="1316754000"/>
    <n v="1319259600"/>
    <b v="0"/>
    <b v="0"/>
    <s v="theater/plays"/>
    <n v="0.49026652452025588"/>
    <m/>
    <x v="3"/>
    <x v="3"/>
  </r>
  <r>
    <n v="778"/>
    <s v="Moss-Guzman"/>
    <s v="Cross-platform optimizing website"/>
    <n v="1300"/>
    <n v="10243"/>
    <x v="1"/>
    <n v="174"/>
    <x v="5"/>
    <s v="CHF"/>
    <n v="1313211600"/>
    <n v="1313643600"/>
    <b v="0"/>
    <b v="0"/>
    <s v="film &amp; video/animation"/>
    <n v="7.8792307692307695"/>
    <m/>
    <x v="4"/>
    <x v="10"/>
  </r>
  <r>
    <n v="779"/>
    <s v="Webb Group"/>
    <s v="Public-key actuating projection"/>
    <n v="108700"/>
    <n v="87293"/>
    <x v="0"/>
    <n v="831"/>
    <x v="1"/>
    <s v="USD"/>
    <n v="1439528400"/>
    <n v="1440306000"/>
    <b v="0"/>
    <b v="1"/>
    <s v="theater/plays"/>
    <n v="0.80306347746090156"/>
    <m/>
    <x v="3"/>
    <x v="3"/>
  </r>
  <r>
    <n v="780"/>
    <s v="Brooks-Rodriguez"/>
    <s v="Implemented intangible instruction set"/>
    <n v="5100"/>
    <n v="5421"/>
    <x v="1"/>
    <n v="164"/>
    <x v="1"/>
    <s v="USD"/>
    <n v="1469163600"/>
    <n v="1470805200"/>
    <b v="0"/>
    <b v="1"/>
    <s v="film &amp; video/drama"/>
    <n v="1.0629411764705883"/>
    <m/>
    <x v="4"/>
    <x v="6"/>
  </r>
  <r>
    <n v="781"/>
    <s v="Thomas Ltd"/>
    <s v="Cross-group interactive architecture"/>
    <n v="8700"/>
    <n v="4414"/>
    <x v="3"/>
    <n v="56"/>
    <x v="5"/>
    <s v="CHF"/>
    <n v="1288501200"/>
    <n v="1292911200"/>
    <b v="0"/>
    <b v="0"/>
    <s v="theater/plays"/>
    <n v="0.50735632183908042"/>
    <m/>
    <x v="3"/>
    <x v="3"/>
  </r>
  <r>
    <n v="782"/>
    <s v="Williams and Sons"/>
    <s v="Centralized asymmetric framework"/>
    <n v="5100"/>
    <n v="10981"/>
    <x v="1"/>
    <n v="161"/>
    <x v="1"/>
    <s v="USD"/>
    <n v="1298959200"/>
    <n v="1301374800"/>
    <b v="0"/>
    <b v="1"/>
    <s v="film &amp; video/animation"/>
    <n v="2.153137254901961"/>
    <m/>
    <x v="4"/>
    <x v="10"/>
  </r>
  <r>
    <n v="783"/>
    <s v="Vega, Chan and Carney"/>
    <s v="Down-sized systematic utilization"/>
    <n v="7400"/>
    <n v="10451"/>
    <x v="1"/>
    <n v="138"/>
    <x v="1"/>
    <s v="USD"/>
    <n v="1387260000"/>
    <n v="1387864800"/>
    <b v="0"/>
    <b v="0"/>
    <s v="music/rock"/>
    <n v="1.4122972972972974"/>
    <m/>
    <x v="1"/>
    <x v="1"/>
  </r>
  <r>
    <n v="784"/>
    <s v="Byrd Group"/>
    <s v="Profound fault-tolerant model"/>
    <n v="88900"/>
    <n v="102535"/>
    <x v="1"/>
    <n v="3308"/>
    <x v="1"/>
    <s v="USD"/>
    <n v="1457244000"/>
    <n v="1458190800"/>
    <b v="0"/>
    <b v="0"/>
    <s v="technology/web"/>
    <n v="1.1533745781777278"/>
    <m/>
    <x v="2"/>
    <x v="2"/>
  </r>
  <r>
    <n v="785"/>
    <s v="Peterson, Fletcher and Sanchez"/>
    <s v="Multi-channeled bi-directional moratorium"/>
    <n v="6700"/>
    <n v="12939"/>
    <x v="1"/>
    <n v="127"/>
    <x v="2"/>
    <s v="AUD"/>
    <n v="1556341200"/>
    <n v="1559278800"/>
    <b v="0"/>
    <b v="1"/>
    <s v="film &amp; video/animation"/>
    <n v="1.9311940298507462"/>
    <m/>
    <x v="4"/>
    <x v="10"/>
  </r>
  <r>
    <n v="786"/>
    <s v="Smith-Brown"/>
    <s v="Object-based content-based ability"/>
    <n v="1500"/>
    <n v="10946"/>
    <x v="1"/>
    <n v="207"/>
    <x v="6"/>
    <s v="EUR"/>
    <n v="1522126800"/>
    <n v="1522731600"/>
    <b v="0"/>
    <b v="1"/>
    <s v="music/jazz"/>
    <n v="7.2973333333333334"/>
    <m/>
    <x v="1"/>
    <x v="17"/>
  </r>
  <r>
    <n v="787"/>
    <s v="Vance-Glover"/>
    <s v="Progressive coherent secured line"/>
    <n v="61200"/>
    <n v="60994"/>
    <x v="0"/>
    <n v="859"/>
    <x v="0"/>
    <s v="CAD"/>
    <n v="1305954000"/>
    <n v="1306731600"/>
    <b v="0"/>
    <b v="0"/>
    <s v="music/rock"/>
    <n v="0.99663398692810456"/>
    <m/>
    <x v="1"/>
    <x v="1"/>
  </r>
  <r>
    <n v="788"/>
    <s v="Joyce PLC"/>
    <s v="Synchronized directional capability"/>
    <n v="3600"/>
    <n v="3174"/>
    <x v="2"/>
    <n v="31"/>
    <x v="1"/>
    <s v="USD"/>
    <n v="1350709200"/>
    <n v="1352527200"/>
    <b v="0"/>
    <b v="0"/>
    <s v="film &amp; video/animation"/>
    <n v="0.88166666666666671"/>
    <m/>
    <x v="4"/>
    <x v="10"/>
  </r>
  <r>
    <n v="789"/>
    <s v="Kennedy-Miller"/>
    <s v="Cross-platform composite migration"/>
    <n v="9000"/>
    <n v="3351"/>
    <x v="0"/>
    <n v="45"/>
    <x v="1"/>
    <s v="USD"/>
    <n v="1401166800"/>
    <n v="1404363600"/>
    <b v="0"/>
    <b v="0"/>
    <s v="theater/plays"/>
    <n v="0.37233333333333335"/>
    <m/>
    <x v="3"/>
    <x v="3"/>
  </r>
  <r>
    <n v="790"/>
    <s v="White-Obrien"/>
    <s v="Operative local pricing structure"/>
    <n v="185900"/>
    <n v="56774"/>
    <x v="3"/>
    <n v="1113"/>
    <x v="1"/>
    <s v="USD"/>
    <n v="1266127200"/>
    <n v="1266645600"/>
    <b v="0"/>
    <b v="0"/>
    <s v="theater/plays"/>
    <n v="0.30540075309306081"/>
    <m/>
    <x v="3"/>
    <x v="3"/>
  </r>
  <r>
    <n v="791"/>
    <s v="Stafford, Hess and Raymond"/>
    <s v="Optional web-enabled extranet"/>
    <n v="2100"/>
    <n v="540"/>
    <x v="0"/>
    <n v="6"/>
    <x v="1"/>
    <s v="USD"/>
    <n v="1481436000"/>
    <n v="1482818400"/>
    <b v="0"/>
    <b v="0"/>
    <s v="food/food trucks"/>
    <n v="0.25714285714285712"/>
    <m/>
    <x v="0"/>
    <x v="0"/>
  </r>
  <r>
    <n v="792"/>
    <s v="Jordan, Schneider and Hall"/>
    <s v="Reduced 6thgeneration intranet"/>
    <n v="2000"/>
    <n v="680"/>
    <x v="0"/>
    <n v="7"/>
    <x v="1"/>
    <s v="USD"/>
    <n v="1372222800"/>
    <n v="1374642000"/>
    <b v="0"/>
    <b v="1"/>
    <s v="theater/plays"/>
    <n v="0.34"/>
    <m/>
    <x v="3"/>
    <x v="3"/>
  </r>
  <r>
    <n v="793"/>
    <s v="Rodriguez, Cox and Rodriguez"/>
    <s v="Networked disintermediate leverage"/>
    <n v="1100"/>
    <n v="13045"/>
    <x v="1"/>
    <n v="181"/>
    <x v="5"/>
    <s v="CHF"/>
    <n v="1372136400"/>
    <n v="1372482000"/>
    <b v="0"/>
    <b v="0"/>
    <s v="publishing/nonfiction"/>
    <n v="11.859090909090909"/>
    <m/>
    <x v="5"/>
    <x v="9"/>
  </r>
  <r>
    <n v="794"/>
    <s v="Welch Inc"/>
    <s v="Optional optimal website"/>
    <n v="6600"/>
    <n v="8276"/>
    <x v="1"/>
    <n v="110"/>
    <x v="1"/>
    <s v="USD"/>
    <n v="1513922400"/>
    <n v="1514959200"/>
    <b v="0"/>
    <b v="0"/>
    <s v="music/rock"/>
    <n v="1.2539393939393939"/>
    <m/>
    <x v="1"/>
    <x v="1"/>
  </r>
  <r>
    <n v="795"/>
    <s v="Vasquez Inc"/>
    <s v="Stand-alone asynchronous functionalities"/>
    <n v="7100"/>
    <n v="1022"/>
    <x v="0"/>
    <n v="31"/>
    <x v="1"/>
    <s v="USD"/>
    <n v="1477976400"/>
    <n v="1478235600"/>
    <b v="0"/>
    <b v="0"/>
    <s v="film &amp; video/drama"/>
    <n v="0.14394366197183098"/>
    <m/>
    <x v="4"/>
    <x v="6"/>
  </r>
  <r>
    <n v="796"/>
    <s v="Freeman-Ferguson"/>
    <s v="Profound full-range open system"/>
    <n v="7800"/>
    <n v="4275"/>
    <x v="0"/>
    <n v="78"/>
    <x v="1"/>
    <s v="USD"/>
    <n v="1407474000"/>
    <n v="1408078800"/>
    <b v="0"/>
    <b v="1"/>
    <s v="games/mobile games"/>
    <n v="0.54807692307692313"/>
    <m/>
    <x v="6"/>
    <x v="20"/>
  </r>
  <r>
    <n v="797"/>
    <s v="Houston, Moore and Rogers"/>
    <s v="Optional tangible utilization"/>
    <n v="7600"/>
    <n v="8332"/>
    <x v="1"/>
    <n v="185"/>
    <x v="1"/>
    <s v="USD"/>
    <n v="1546149600"/>
    <n v="1548136800"/>
    <b v="0"/>
    <b v="0"/>
    <s v="technology/web"/>
    <n v="1.0963157894736841"/>
    <m/>
    <x v="2"/>
    <x v="2"/>
  </r>
  <r>
    <n v="798"/>
    <s v="Small-Fuentes"/>
    <s v="Seamless maximized product"/>
    <n v="3400"/>
    <n v="6408"/>
    <x v="1"/>
    <n v="121"/>
    <x v="1"/>
    <s v="USD"/>
    <n v="1338440400"/>
    <n v="1340859600"/>
    <b v="0"/>
    <b v="1"/>
    <s v="theater/plays"/>
    <n v="1.8847058823529412"/>
    <m/>
    <x v="3"/>
    <x v="3"/>
  </r>
  <r>
    <n v="799"/>
    <s v="Reid-Day"/>
    <s v="Devolved tertiary time-frame"/>
    <n v="84500"/>
    <n v="73522"/>
    <x v="0"/>
    <n v="1225"/>
    <x v="4"/>
    <s v="GBP"/>
    <n v="1454133600"/>
    <n v="1454479200"/>
    <b v="0"/>
    <b v="0"/>
    <s v="theater/plays"/>
    <n v="0.87008284023668636"/>
    <m/>
    <x v="3"/>
    <x v="3"/>
  </r>
  <r>
    <n v="800"/>
    <s v="Wallace LLC"/>
    <s v="Centralized regional function"/>
    <n v="100"/>
    <n v="1"/>
    <x v="0"/>
    <n v="1"/>
    <x v="5"/>
    <s v="CHF"/>
    <n v="1434085200"/>
    <n v="1434430800"/>
    <b v="0"/>
    <b v="0"/>
    <s v="music/rock"/>
    <n v="0.01"/>
    <m/>
    <x v="1"/>
    <x v="1"/>
  </r>
  <r>
    <n v="801"/>
    <s v="Olson-Bishop"/>
    <s v="User-friendly high-level initiative"/>
    <n v="2300"/>
    <n v="4667"/>
    <x v="1"/>
    <n v="106"/>
    <x v="1"/>
    <s v="USD"/>
    <n v="1577772000"/>
    <n v="1579672800"/>
    <b v="0"/>
    <b v="1"/>
    <s v="photography/photography books"/>
    <n v="2.0291304347826089"/>
    <m/>
    <x v="7"/>
    <x v="14"/>
  </r>
  <r>
    <n v="802"/>
    <s v="Rodriguez, Anderson and Porter"/>
    <s v="Reverse-engineered zero-defect infrastructure"/>
    <n v="6200"/>
    <n v="12216"/>
    <x v="1"/>
    <n v="142"/>
    <x v="1"/>
    <s v="USD"/>
    <n v="1562216400"/>
    <n v="1562389200"/>
    <b v="0"/>
    <b v="0"/>
    <s v="photography/photography books"/>
    <n v="1.9703225806451612"/>
    <m/>
    <x v="7"/>
    <x v="14"/>
  </r>
  <r>
    <n v="803"/>
    <s v="Perez, Brown and Meyers"/>
    <s v="Stand-alone background customer loyalty"/>
    <n v="6100"/>
    <n v="6527"/>
    <x v="1"/>
    <n v="233"/>
    <x v="1"/>
    <s v="USD"/>
    <n v="1548568800"/>
    <n v="1551506400"/>
    <b v="0"/>
    <b v="0"/>
    <s v="theater/plays"/>
    <n v="1.07"/>
    <m/>
    <x v="3"/>
    <x v="3"/>
  </r>
  <r>
    <n v="804"/>
    <s v="English-Mccullough"/>
    <s v="Business-focused discrete software"/>
    <n v="2600"/>
    <n v="6987"/>
    <x v="1"/>
    <n v="218"/>
    <x v="1"/>
    <s v="USD"/>
    <n v="1514872800"/>
    <n v="1516600800"/>
    <b v="0"/>
    <b v="0"/>
    <s v="music/rock"/>
    <n v="2.6873076923076922"/>
    <m/>
    <x v="1"/>
    <x v="1"/>
  </r>
  <r>
    <n v="805"/>
    <s v="Smith-Nguyen"/>
    <s v="Advanced intermediate Graphic Interface"/>
    <n v="9700"/>
    <n v="4932"/>
    <x v="0"/>
    <n v="67"/>
    <x v="2"/>
    <s v="AUD"/>
    <n v="1416031200"/>
    <n v="1420437600"/>
    <b v="0"/>
    <b v="0"/>
    <s v="film &amp; video/documentary"/>
    <n v="0.50845360824742269"/>
    <m/>
    <x v="4"/>
    <x v="4"/>
  </r>
  <r>
    <n v="806"/>
    <s v="Harmon-Madden"/>
    <s v="Adaptive holistic hub"/>
    <n v="700"/>
    <n v="8262"/>
    <x v="1"/>
    <n v="76"/>
    <x v="1"/>
    <s v="USD"/>
    <n v="1330927200"/>
    <n v="1332997200"/>
    <b v="0"/>
    <b v="1"/>
    <s v="film &amp; video/drama"/>
    <n v="11.802857142857142"/>
    <m/>
    <x v="4"/>
    <x v="6"/>
  </r>
  <r>
    <n v="807"/>
    <s v="Walker-Taylor"/>
    <s v="Automated uniform concept"/>
    <n v="700"/>
    <n v="1848"/>
    <x v="1"/>
    <n v="43"/>
    <x v="1"/>
    <s v="USD"/>
    <n v="1571115600"/>
    <n v="1574920800"/>
    <b v="0"/>
    <b v="1"/>
    <s v="theater/plays"/>
    <n v="2.64"/>
    <m/>
    <x v="3"/>
    <x v="3"/>
  </r>
  <r>
    <n v="808"/>
    <s v="Harris, Medina and Mitchell"/>
    <s v="Enhanced regional flexibility"/>
    <n v="5200"/>
    <n v="1583"/>
    <x v="0"/>
    <n v="19"/>
    <x v="1"/>
    <s v="USD"/>
    <n v="1463461200"/>
    <n v="1464930000"/>
    <b v="0"/>
    <b v="0"/>
    <s v="food/food trucks"/>
    <n v="0.30442307692307691"/>
    <m/>
    <x v="0"/>
    <x v="0"/>
  </r>
  <r>
    <n v="809"/>
    <s v="Williams and Sons"/>
    <s v="Public-key bottom-line algorithm"/>
    <n v="140800"/>
    <n v="88536"/>
    <x v="0"/>
    <n v="2108"/>
    <x v="5"/>
    <s v="CHF"/>
    <n v="1344920400"/>
    <n v="1345006800"/>
    <b v="0"/>
    <b v="0"/>
    <s v="film &amp; video/documentary"/>
    <n v="0.62880681818181816"/>
    <m/>
    <x v="4"/>
    <x v="4"/>
  </r>
  <r>
    <n v="810"/>
    <s v="Ball-Fisher"/>
    <s v="Multi-layered intangible instruction set"/>
    <n v="6400"/>
    <n v="12360"/>
    <x v="1"/>
    <n v="221"/>
    <x v="1"/>
    <s v="USD"/>
    <n v="1511848800"/>
    <n v="1512712800"/>
    <b v="0"/>
    <b v="1"/>
    <s v="theater/plays"/>
    <n v="1.9312499999999999"/>
    <m/>
    <x v="3"/>
    <x v="3"/>
  </r>
  <r>
    <n v="811"/>
    <s v="Page, Holt and Mack"/>
    <s v="Fundamental methodical emulation"/>
    <n v="92500"/>
    <n v="71320"/>
    <x v="0"/>
    <n v="679"/>
    <x v="1"/>
    <s v="USD"/>
    <n v="1452319200"/>
    <n v="1452492000"/>
    <b v="0"/>
    <b v="1"/>
    <s v="games/video games"/>
    <n v="0.77102702702702708"/>
    <m/>
    <x v="6"/>
    <x v="11"/>
  </r>
  <r>
    <n v="812"/>
    <s v="Landry Group"/>
    <s v="Expanded value-added hardware"/>
    <n v="59700"/>
    <n v="134640"/>
    <x v="1"/>
    <n v="2805"/>
    <x v="0"/>
    <s v="CAD"/>
    <n v="1523854800"/>
    <n v="1524286800"/>
    <b v="0"/>
    <b v="0"/>
    <s v="publishing/nonfiction"/>
    <n v="2.2552763819095478"/>
    <m/>
    <x v="5"/>
    <x v="9"/>
  </r>
  <r>
    <n v="813"/>
    <s v="Buckley Group"/>
    <s v="Diverse high-level attitude"/>
    <n v="3200"/>
    <n v="7661"/>
    <x v="1"/>
    <n v="68"/>
    <x v="1"/>
    <s v="USD"/>
    <n v="1346043600"/>
    <n v="1346907600"/>
    <b v="0"/>
    <b v="0"/>
    <s v="games/video games"/>
    <n v="2.3940625"/>
    <m/>
    <x v="6"/>
    <x v="11"/>
  </r>
  <r>
    <n v="814"/>
    <s v="Vincent PLC"/>
    <s v="Visionary 24hour analyzer"/>
    <n v="3200"/>
    <n v="2950"/>
    <x v="0"/>
    <n v="36"/>
    <x v="3"/>
    <s v="DKK"/>
    <n v="1464325200"/>
    <n v="1464498000"/>
    <b v="0"/>
    <b v="1"/>
    <s v="music/rock"/>
    <n v="0.921875"/>
    <m/>
    <x v="1"/>
    <x v="1"/>
  </r>
  <r>
    <n v="815"/>
    <s v="Watson-Douglas"/>
    <s v="Centralized bandwidth-monitored leverage"/>
    <n v="9000"/>
    <n v="11721"/>
    <x v="1"/>
    <n v="183"/>
    <x v="0"/>
    <s v="CAD"/>
    <n v="1511935200"/>
    <n v="1514181600"/>
    <b v="0"/>
    <b v="0"/>
    <s v="music/rock"/>
    <n v="1.3023333333333333"/>
    <m/>
    <x v="1"/>
    <x v="1"/>
  </r>
  <r>
    <n v="816"/>
    <s v="Jones, Casey and Jones"/>
    <s v="Ergonomic mission-critical moratorium"/>
    <n v="2300"/>
    <n v="14150"/>
    <x v="1"/>
    <n v="133"/>
    <x v="1"/>
    <s v="USD"/>
    <n v="1392012000"/>
    <n v="1392184800"/>
    <b v="1"/>
    <b v="1"/>
    <s v="theater/plays"/>
    <n v="6.1521739130434785"/>
    <m/>
    <x v="3"/>
    <x v="3"/>
  </r>
  <r>
    <n v="817"/>
    <s v="Alvarez-Bauer"/>
    <s v="Front-line intermediate moderator"/>
    <n v="51300"/>
    <n v="189192"/>
    <x v="1"/>
    <n v="2489"/>
    <x v="6"/>
    <s v="EUR"/>
    <n v="1556946000"/>
    <n v="1559365200"/>
    <b v="0"/>
    <b v="1"/>
    <s v="publishing/nonfiction"/>
    <n v="3.687953216374269"/>
    <m/>
    <x v="5"/>
    <x v="9"/>
  </r>
  <r>
    <n v="818"/>
    <s v="Martinez LLC"/>
    <s v="Automated local secured line"/>
    <n v="700"/>
    <n v="7664"/>
    <x v="1"/>
    <n v="69"/>
    <x v="1"/>
    <s v="USD"/>
    <n v="1548050400"/>
    <n v="1549173600"/>
    <b v="0"/>
    <b v="1"/>
    <s v="theater/plays"/>
    <n v="10.948571428571428"/>
    <m/>
    <x v="3"/>
    <x v="3"/>
  </r>
  <r>
    <n v="819"/>
    <s v="Buck-Khan"/>
    <s v="Integrated bandwidth-monitored alliance"/>
    <n v="8900"/>
    <n v="4509"/>
    <x v="0"/>
    <n v="47"/>
    <x v="1"/>
    <s v="USD"/>
    <n v="1353736800"/>
    <n v="1355032800"/>
    <b v="1"/>
    <b v="0"/>
    <s v="games/video games"/>
    <n v="0.50662921348314605"/>
    <m/>
    <x v="6"/>
    <x v="11"/>
  </r>
  <r>
    <n v="820"/>
    <s v="Valdez, Williams and Meyer"/>
    <s v="Cross-group heuristic forecast"/>
    <n v="1500"/>
    <n v="12009"/>
    <x v="1"/>
    <n v="279"/>
    <x v="4"/>
    <s v="GBP"/>
    <n v="1532840400"/>
    <n v="1533963600"/>
    <b v="0"/>
    <b v="1"/>
    <s v="music/rock"/>
    <n v="8.0060000000000002"/>
    <m/>
    <x v="1"/>
    <x v="1"/>
  </r>
  <r>
    <n v="821"/>
    <s v="Alvarez-Andrews"/>
    <s v="Extended impactful secured line"/>
    <n v="4900"/>
    <n v="14273"/>
    <x v="1"/>
    <n v="210"/>
    <x v="1"/>
    <s v="USD"/>
    <n v="1488261600"/>
    <n v="1489381200"/>
    <b v="0"/>
    <b v="0"/>
    <s v="film &amp; video/documentary"/>
    <n v="2.9128571428571428"/>
    <m/>
    <x v="4"/>
    <x v="4"/>
  </r>
  <r>
    <n v="822"/>
    <s v="Stewart and Sons"/>
    <s v="Distributed optimizing protocol"/>
    <n v="54000"/>
    <n v="188982"/>
    <x v="1"/>
    <n v="2100"/>
    <x v="1"/>
    <s v="USD"/>
    <n v="1393567200"/>
    <n v="1395032400"/>
    <b v="0"/>
    <b v="0"/>
    <s v="music/rock"/>
    <n v="3.4996666666666667"/>
    <m/>
    <x v="1"/>
    <x v="1"/>
  </r>
  <r>
    <n v="823"/>
    <s v="Dyer Inc"/>
    <s v="Secured well-modulated system engine"/>
    <n v="4100"/>
    <n v="14640"/>
    <x v="1"/>
    <n v="252"/>
    <x v="1"/>
    <s v="USD"/>
    <n v="1410325200"/>
    <n v="1412485200"/>
    <b v="1"/>
    <b v="1"/>
    <s v="music/rock"/>
    <n v="3.5707317073170732"/>
    <m/>
    <x v="1"/>
    <x v="1"/>
  </r>
  <r>
    <n v="824"/>
    <s v="Anderson, Williams and Cox"/>
    <s v="Streamlined national benchmark"/>
    <n v="85000"/>
    <n v="107516"/>
    <x v="1"/>
    <n v="1280"/>
    <x v="1"/>
    <s v="USD"/>
    <n v="1276923600"/>
    <n v="1279688400"/>
    <b v="0"/>
    <b v="1"/>
    <s v="publishing/nonfiction"/>
    <n v="1.2648941176470587"/>
    <m/>
    <x v="5"/>
    <x v="9"/>
  </r>
  <r>
    <n v="825"/>
    <s v="Solomon PLC"/>
    <s v="Open-architected 24/7 infrastructure"/>
    <n v="3600"/>
    <n v="13950"/>
    <x v="1"/>
    <n v="157"/>
    <x v="4"/>
    <s v="GBP"/>
    <n v="1500958800"/>
    <n v="1501995600"/>
    <b v="0"/>
    <b v="0"/>
    <s v="film &amp; video/shorts"/>
    <n v="3.875"/>
    <m/>
    <x v="4"/>
    <x v="12"/>
  </r>
  <r>
    <n v="826"/>
    <s v="Miller-Hubbard"/>
    <s v="Digitized 6thgeneration Local Area Network"/>
    <n v="2800"/>
    <n v="12797"/>
    <x v="1"/>
    <n v="194"/>
    <x v="1"/>
    <s v="USD"/>
    <n v="1292220000"/>
    <n v="1294639200"/>
    <b v="0"/>
    <b v="1"/>
    <s v="theater/plays"/>
    <n v="4.5703571428571426"/>
    <m/>
    <x v="3"/>
    <x v="3"/>
  </r>
  <r>
    <n v="827"/>
    <s v="Miranda, Martinez and Lowery"/>
    <s v="Innovative actuating artificial intelligence"/>
    <n v="2300"/>
    <n v="6134"/>
    <x v="1"/>
    <n v="82"/>
    <x v="2"/>
    <s v="AUD"/>
    <n v="1304398800"/>
    <n v="1305435600"/>
    <b v="0"/>
    <b v="1"/>
    <s v="film &amp; video/drama"/>
    <n v="2.6669565217391304"/>
    <m/>
    <x v="4"/>
    <x v="6"/>
  </r>
  <r>
    <n v="828"/>
    <s v="Munoz, Cherry and Bell"/>
    <s v="Cross-platform reciprocal budgetary management"/>
    <n v="7100"/>
    <n v="4899"/>
    <x v="0"/>
    <n v="70"/>
    <x v="1"/>
    <s v="USD"/>
    <n v="1535432400"/>
    <n v="1537592400"/>
    <b v="0"/>
    <b v="0"/>
    <s v="theater/plays"/>
    <n v="0.69"/>
    <m/>
    <x v="3"/>
    <x v="3"/>
  </r>
  <r>
    <n v="829"/>
    <s v="Baker-Higgins"/>
    <s v="Vision-oriented scalable portal"/>
    <n v="9600"/>
    <n v="4929"/>
    <x v="0"/>
    <n v="154"/>
    <x v="1"/>
    <s v="USD"/>
    <n v="1433826000"/>
    <n v="1435122000"/>
    <b v="0"/>
    <b v="0"/>
    <s v="theater/plays"/>
    <n v="0.51343749999999999"/>
    <m/>
    <x v="3"/>
    <x v="3"/>
  </r>
  <r>
    <n v="830"/>
    <s v="Johnson, Turner and Carroll"/>
    <s v="Persevering zero administration knowledge user"/>
    <n v="121600"/>
    <n v="1424"/>
    <x v="0"/>
    <n v="22"/>
    <x v="1"/>
    <s v="USD"/>
    <n v="1514959200"/>
    <n v="1520056800"/>
    <b v="0"/>
    <b v="0"/>
    <s v="theater/plays"/>
    <n v="1.1710526315789473E-2"/>
    <m/>
    <x v="3"/>
    <x v="3"/>
  </r>
  <r>
    <n v="831"/>
    <s v="Ward PLC"/>
    <s v="Front-line bottom-line Graphic Interface"/>
    <n v="97100"/>
    <n v="105817"/>
    <x v="1"/>
    <n v="4233"/>
    <x v="1"/>
    <s v="USD"/>
    <n v="1332738000"/>
    <n v="1335675600"/>
    <b v="0"/>
    <b v="0"/>
    <s v="photography/photography books"/>
    <n v="1.089773429454171"/>
    <m/>
    <x v="7"/>
    <x v="14"/>
  </r>
  <r>
    <n v="832"/>
    <s v="Bradley, Beck and Mayo"/>
    <s v="Synergized fault-tolerant hierarchy"/>
    <n v="43200"/>
    <n v="136156"/>
    <x v="1"/>
    <n v="1297"/>
    <x v="3"/>
    <s v="DKK"/>
    <n v="1445490000"/>
    <n v="1448431200"/>
    <b v="1"/>
    <b v="0"/>
    <s v="publishing/translations"/>
    <n v="3.1517592592592591"/>
    <m/>
    <x v="5"/>
    <x v="18"/>
  </r>
  <r>
    <n v="833"/>
    <s v="Levine, Martin and Hernandez"/>
    <s v="Expanded asynchronous groupware"/>
    <n v="6800"/>
    <n v="10723"/>
    <x v="1"/>
    <n v="165"/>
    <x v="3"/>
    <s v="DKK"/>
    <n v="1297663200"/>
    <n v="1298613600"/>
    <b v="0"/>
    <b v="0"/>
    <s v="publishing/translations"/>
    <n v="1.5769117647058823"/>
    <m/>
    <x v="5"/>
    <x v="18"/>
  </r>
  <r>
    <n v="834"/>
    <s v="Gallegos, Wagner and Gaines"/>
    <s v="Expanded fault-tolerant emulation"/>
    <n v="7300"/>
    <n v="11228"/>
    <x v="1"/>
    <n v="119"/>
    <x v="1"/>
    <s v="USD"/>
    <n v="1371963600"/>
    <n v="1372482000"/>
    <b v="0"/>
    <b v="0"/>
    <s v="theater/plays"/>
    <n v="1.5380821917808218"/>
    <m/>
    <x v="3"/>
    <x v="3"/>
  </r>
  <r>
    <n v="835"/>
    <s v="Hodges, Smith and Kelly"/>
    <s v="Future-proofed 24hour model"/>
    <n v="86200"/>
    <n v="77355"/>
    <x v="0"/>
    <n v="1758"/>
    <x v="1"/>
    <s v="USD"/>
    <n v="1425103200"/>
    <n v="1425621600"/>
    <b v="0"/>
    <b v="0"/>
    <s v="technology/web"/>
    <n v="0.89738979118329465"/>
    <m/>
    <x v="2"/>
    <x v="2"/>
  </r>
  <r>
    <n v="836"/>
    <s v="Macias Inc"/>
    <s v="Optimized didactic intranet"/>
    <n v="8100"/>
    <n v="6086"/>
    <x v="0"/>
    <n v="94"/>
    <x v="1"/>
    <s v="USD"/>
    <n v="1265349600"/>
    <n v="1266300000"/>
    <b v="0"/>
    <b v="0"/>
    <s v="music/indie rock"/>
    <n v="0.75135802469135804"/>
    <m/>
    <x v="1"/>
    <x v="7"/>
  </r>
  <r>
    <n v="837"/>
    <s v="Cook-Ortiz"/>
    <s v="Right-sized dedicated standardization"/>
    <n v="17700"/>
    <n v="150960"/>
    <x v="1"/>
    <n v="1797"/>
    <x v="1"/>
    <s v="USD"/>
    <n v="1301202000"/>
    <n v="1305867600"/>
    <b v="0"/>
    <b v="0"/>
    <s v="music/jazz"/>
    <n v="8.5288135593220336"/>
    <m/>
    <x v="1"/>
    <x v="17"/>
  </r>
  <r>
    <n v="838"/>
    <s v="Jordan-Fischer"/>
    <s v="Vision-oriented high-level extranet"/>
    <n v="6400"/>
    <n v="8890"/>
    <x v="1"/>
    <n v="261"/>
    <x v="1"/>
    <s v="USD"/>
    <n v="1538024400"/>
    <n v="1538802000"/>
    <b v="0"/>
    <b v="0"/>
    <s v="theater/plays"/>
    <n v="1.3890625000000001"/>
    <m/>
    <x v="3"/>
    <x v="3"/>
  </r>
  <r>
    <n v="839"/>
    <s v="Pierce-Ramirez"/>
    <s v="Organized scalable initiative"/>
    <n v="7700"/>
    <n v="14644"/>
    <x v="1"/>
    <n v="157"/>
    <x v="1"/>
    <s v="USD"/>
    <n v="1395032400"/>
    <n v="1398920400"/>
    <b v="0"/>
    <b v="1"/>
    <s v="film &amp; video/documentary"/>
    <n v="1.9018181818181819"/>
    <m/>
    <x v="4"/>
    <x v="4"/>
  </r>
  <r>
    <n v="840"/>
    <s v="Howell and Sons"/>
    <s v="Enhanced regional moderator"/>
    <n v="116300"/>
    <n v="116583"/>
    <x v="1"/>
    <n v="3533"/>
    <x v="1"/>
    <s v="USD"/>
    <n v="1405486800"/>
    <n v="1405659600"/>
    <b v="0"/>
    <b v="1"/>
    <s v="theater/plays"/>
    <n v="1.0024333619948409"/>
    <m/>
    <x v="3"/>
    <x v="3"/>
  </r>
  <r>
    <n v="841"/>
    <s v="Garcia, Dunn and Richardson"/>
    <s v="Automated even-keeled emulation"/>
    <n v="9100"/>
    <n v="12991"/>
    <x v="1"/>
    <n v="155"/>
    <x v="1"/>
    <s v="USD"/>
    <n v="1455861600"/>
    <n v="1457244000"/>
    <b v="0"/>
    <b v="0"/>
    <s v="technology/web"/>
    <n v="1.4275824175824177"/>
    <m/>
    <x v="2"/>
    <x v="2"/>
  </r>
  <r>
    <n v="842"/>
    <s v="Lawson and Sons"/>
    <s v="Reverse-engineered multi-tasking product"/>
    <n v="1500"/>
    <n v="8447"/>
    <x v="1"/>
    <n v="132"/>
    <x v="6"/>
    <s v="EUR"/>
    <n v="1529038800"/>
    <n v="1529298000"/>
    <b v="0"/>
    <b v="0"/>
    <s v="technology/wearables"/>
    <n v="5.6313333333333331"/>
    <m/>
    <x v="2"/>
    <x v="8"/>
  </r>
  <r>
    <n v="843"/>
    <s v="Porter-Hicks"/>
    <s v="De-engineered next generation parallelism"/>
    <n v="8800"/>
    <n v="2703"/>
    <x v="0"/>
    <n v="33"/>
    <x v="1"/>
    <s v="USD"/>
    <n v="1535259600"/>
    <n v="1535778000"/>
    <b v="0"/>
    <b v="0"/>
    <s v="photography/photography books"/>
    <n v="0.30715909090909088"/>
    <m/>
    <x v="7"/>
    <x v="14"/>
  </r>
  <r>
    <n v="844"/>
    <s v="Rodriguez-Hansen"/>
    <s v="Intuitive cohesive groupware"/>
    <n v="8800"/>
    <n v="8747"/>
    <x v="3"/>
    <n v="94"/>
    <x v="1"/>
    <s v="USD"/>
    <n v="1327212000"/>
    <n v="1327471200"/>
    <b v="0"/>
    <b v="0"/>
    <s v="film &amp; video/documentary"/>
    <n v="0.99397727272727276"/>
    <m/>
    <x v="4"/>
    <x v="4"/>
  </r>
  <r>
    <n v="845"/>
    <s v="Williams LLC"/>
    <s v="Up-sized high-level access"/>
    <n v="69900"/>
    <n v="138087"/>
    <x v="1"/>
    <n v="1354"/>
    <x v="4"/>
    <s v="GBP"/>
    <n v="1526360400"/>
    <n v="1529557200"/>
    <b v="0"/>
    <b v="0"/>
    <s v="technology/web"/>
    <n v="1.9754935622317598"/>
    <m/>
    <x v="2"/>
    <x v="2"/>
  </r>
  <r>
    <n v="846"/>
    <s v="Cooper, Stanley and Bryant"/>
    <s v="Phased empowering success"/>
    <n v="1000"/>
    <n v="5085"/>
    <x v="1"/>
    <n v="48"/>
    <x v="1"/>
    <s v="USD"/>
    <n v="1532149200"/>
    <n v="1535259600"/>
    <b v="1"/>
    <b v="1"/>
    <s v="technology/web"/>
    <n v="5.085"/>
    <m/>
    <x v="2"/>
    <x v="2"/>
  </r>
  <r>
    <n v="847"/>
    <s v="Miller, Glenn and Adams"/>
    <s v="Distributed actuating project"/>
    <n v="4700"/>
    <n v="11174"/>
    <x v="1"/>
    <n v="110"/>
    <x v="1"/>
    <s v="USD"/>
    <n v="1515304800"/>
    <n v="1515564000"/>
    <b v="0"/>
    <b v="0"/>
    <s v="food/food trucks"/>
    <n v="2.3774468085106384"/>
    <m/>
    <x v="0"/>
    <x v="0"/>
  </r>
  <r>
    <n v="848"/>
    <s v="Cole, Salazar and Moreno"/>
    <s v="Robust motivating orchestration"/>
    <n v="3200"/>
    <n v="10831"/>
    <x v="1"/>
    <n v="172"/>
    <x v="1"/>
    <s v="USD"/>
    <n v="1276318800"/>
    <n v="1277096400"/>
    <b v="0"/>
    <b v="0"/>
    <s v="film &amp; video/drama"/>
    <n v="3.3846875000000001"/>
    <m/>
    <x v="4"/>
    <x v="6"/>
  </r>
  <r>
    <n v="849"/>
    <s v="Jones-Ryan"/>
    <s v="Vision-oriented uniform instruction set"/>
    <n v="6700"/>
    <n v="8917"/>
    <x v="1"/>
    <n v="307"/>
    <x v="1"/>
    <s v="USD"/>
    <n v="1328767200"/>
    <n v="1329026400"/>
    <b v="0"/>
    <b v="1"/>
    <s v="music/indie rock"/>
    <n v="1.3308955223880596"/>
    <m/>
    <x v="1"/>
    <x v="7"/>
  </r>
  <r>
    <n v="850"/>
    <s v="Hood, Perez and Meadows"/>
    <s v="Cross-group upward-trending hierarchy"/>
    <n v="100"/>
    <n v="1"/>
    <x v="0"/>
    <n v="1"/>
    <x v="1"/>
    <s v="USD"/>
    <n v="1321682400"/>
    <n v="1322978400"/>
    <b v="1"/>
    <b v="0"/>
    <s v="music/rock"/>
    <n v="0.01"/>
    <m/>
    <x v="1"/>
    <x v="1"/>
  </r>
  <r>
    <n v="851"/>
    <s v="Bright and Sons"/>
    <s v="Object-based needs-based info-mediaries"/>
    <n v="6000"/>
    <n v="12468"/>
    <x v="1"/>
    <n v="160"/>
    <x v="1"/>
    <s v="USD"/>
    <n v="1335934800"/>
    <n v="1338786000"/>
    <b v="0"/>
    <b v="0"/>
    <s v="music/electric music"/>
    <n v="2.0779999999999998"/>
    <m/>
    <x v="1"/>
    <x v="5"/>
  </r>
  <r>
    <n v="852"/>
    <s v="Brady Ltd"/>
    <s v="Open-source reciprocal standardization"/>
    <n v="4900"/>
    <n v="2505"/>
    <x v="0"/>
    <n v="31"/>
    <x v="1"/>
    <s v="USD"/>
    <n v="1310792400"/>
    <n v="1311656400"/>
    <b v="0"/>
    <b v="1"/>
    <s v="games/video games"/>
    <n v="0.51122448979591839"/>
    <m/>
    <x v="6"/>
    <x v="11"/>
  </r>
  <r>
    <n v="853"/>
    <s v="Collier LLC"/>
    <s v="Secured well-modulated projection"/>
    <n v="17100"/>
    <n v="111502"/>
    <x v="1"/>
    <n v="1467"/>
    <x v="0"/>
    <s v="CAD"/>
    <n v="1308546000"/>
    <n v="1308978000"/>
    <b v="0"/>
    <b v="1"/>
    <s v="music/indie rock"/>
    <n v="6.5205847953216374"/>
    <m/>
    <x v="1"/>
    <x v="7"/>
  </r>
  <r>
    <n v="854"/>
    <s v="Campbell, Thomas and Obrien"/>
    <s v="Multi-channeled secondary middleware"/>
    <n v="171000"/>
    <n v="194309"/>
    <x v="1"/>
    <n v="2662"/>
    <x v="0"/>
    <s v="CAD"/>
    <n v="1574056800"/>
    <n v="1576389600"/>
    <b v="0"/>
    <b v="0"/>
    <s v="publishing/fiction"/>
    <n v="1.1363099415204678"/>
    <m/>
    <x v="5"/>
    <x v="13"/>
  </r>
  <r>
    <n v="855"/>
    <s v="Moses-Terry"/>
    <s v="Horizontal clear-thinking framework"/>
    <n v="23400"/>
    <n v="23956"/>
    <x v="1"/>
    <n v="452"/>
    <x v="2"/>
    <s v="AUD"/>
    <n v="1308373200"/>
    <n v="1311051600"/>
    <b v="0"/>
    <b v="0"/>
    <s v="theater/plays"/>
    <n v="1.0237606837606839"/>
    <m/>
    <x v="3"/>
    <x v="3"/>
  </r>
  <r>
    <n v="856"/>
    <s v="Williams and Sons"/>
    <s v="Profound composite core"/>
    <n v="2400"/>
    <n v="8558"/>
    <x v="1"/>
    <n v="158"/>
    <x v="1"/>
    <s v="USD"/>
    <n v="1335243600"/>
    <n v="1336712400"/>
    <b v="0"/>
    <b v="0"/>
    <s v="food/food trucks"/>
    <n v="3.5658333333333334"/>
    <m/>
    <x v="0"/>
    <x v="0"/>
  </r>
  <r>
    <n v="857"/>
    <s v="Miranda, Gray and Hale"/>
    <s v="Programmable disintermediate matrices"/>
    <n v="5300"/>
    <n v="7413"/>
    <x v="1"/>
    <n v="225"/>
    <x v="5"/>
    <s v="CHF"/>
    <n v="1328421600"/>
    <n v="1330408800"/>
    <b v="1"/>
    <b v="0"/>
    <s v="film &amp; video/shorts"/>
    <n v="1.3986792452830188"/>
    <m/>
    <x v="4"/>
    <x v="12"/>
  </r>
  <r>
    <n v="858"/>
    <s v="Ayala, Crawford and Taylor"/>
    <s v="Realigned 5thgeneration knowledge user"/>
    <n v="4000"/>
    <n v="2778"/>
    <x v="0"/>
    <n v="35"/>
    <x v="1"/>
    <s v="USD"/>
    <n v="1524286800"/>
    <n v="1524891600"/>
    <b v="1"/>
    <b v="0"/>
    <s v="food/food trucks"/>
    <n v="0.69450000000000001"/>
    <m/>
    <x v="0"/>
    <x v="0"/>
  </r>
  <r>
    <n v="859"/>
    <s v="Martinez Ltd"/>
    <s v="Multi-layered upward-trending groupware"/>
    <n v="7300"/>
    <n v="2594"/>
    <x v="0"/>
    <n v="63"/>
    <x v="1"/>
    <s v="USD"/>
    <n v="1362117600"/>
    <n v="1363669200"/>
    <b v="0"/>
    <b v="1"/>
    <s v="theater/plays"/>
    <n v="0.35534246575342465"/>
    <m/>
    <x v="3"/>
    <x v="3"/>
  </r>
  <r>
    <n v="860"/>
    <s v="Lee PLC"/>
    <s v="Re-contextualized leadingedge firmware"/>
    <n v="2000"/>
    <n v="5033"/>
    <x v="1"/>
    <n v="65"/>
    <x v="1"/>
    <s v="USD"/>
    <n v="1550556000"/>
    <n v="1551420000"/>
    <b v="0"/>
    <b v="1"/>
    <s v="technology/wearables"/>
    <n v="2.5165000000000002"/>
    <m/>
    <x v="2"/>
    <x v="8"/>
  </r>
  <r>
    <n v="861"/>
    <s v="Young, Ramsey and Powell"/>
    <s v="Devolved disintermediate analyzer"/>
    <n v="8800"/>
    <n v="9317"/>
    <x v="1"/>
    <n v="163"/>
    <x v="1"/>
    <s v="USD"/>
    <n v="1269147600"/>
    <n v="1269838800"/>
    <b v="0"/>
    <b v="0"/>
    <s v="theater/plays"/>
    <n v="1.0587500000000001"/>
    <m/>
    <x v="3"/>
    <x v="3"/>
  </r>
  <r>
    <n v="862"/>
    <s v="Lewis and Sons"/>
    <s v="Profound disintermediate open system"/>
    <n v="3500"/>
    <n v="6560"/>
    <x v="1"/>
    <n v="85"/>
    <x v="1"/>
    <s v="USD"/>
    <n v="1312174800"/>
    <n v="1312520400"/>
    <b v="0"/>
    <b v="0"/>
    <s v="theater/plays"/>
    <n v="1.8742857142857143"/>
    <m/>
    <x v="3"/>
    <x v="3"/>
  </r>
  <r>
    <n v="863"/>
    <s v="Davis-Johnson"/>
    <s v="Automated reciprocal protocol"/>
    <n v="1400"/>
    <n v="5415"/>
    <x v="1"/>
    <n v="217"/>
    <x v="1"/>
    <s v="USD"/>
    <n v="1434517200"/>
    <n v="1436504400"/>
    <b v="0"/>
    <b v="1"/>
    <s v="film &amp; video/television"/>
    <n v="3.8678571428571429"/>
    <m/>
    <x v="4"/>
    <x v="19"/>
  </r>
  <r>
    <n v="864"/>
    <s v="Stevenson-Thompson"/>
    <s v="Automated static workforce"/>
    <n v="4200"/>
    <n v="14577"/>
    <x v="1"/>
    <n v="150"/>
    <x v="1"/>
    <s v="USD"/>
    <n v="1471582800"/>
    <n v="1472014800"/>
    <b v="0"/>
    <b v="0"/>
    <s v="film &amp; video/shorts"/>
    <n v="3.4707142857142856"/>
    <m/>
    <x v="4"/>
    <x v="12"/>
  </r>
  <r>
    <n v="865"/>
    <s v="Ellis, Smith and Armstrong"/>
    <s v="Horizontal attitude-oriented help-desk"/>
    <n v="81000"/>
    <n v="150515"/>
    <x v="1"/>
    <n v="3272"/>
    <x v="1"/>
    <s v="USD"/>
    <n v="1410757200"/>
    <n v="1411534800"/>
    <b v="0"/>
    <b v="0"/>
    <s v="theater/plays"/>
    <n v="1.8582098765432098"/>
    <m/>
    <x v="3"/>
    <x v="3"/>
  </r>
  <r>
    <n v="866"/>
    <s v="Jackson-Brown"/>
    <s v="Versatile 5thgeneration matrices"/>
    <n v="182800"/>
    <n v="79045"/>
    <x v="3"/>
    <n v="898"/>
    <x v="1"/>
    <s v="USD"/>
    <n v="1304830800"/>
    <n v="1304917200"/>
    <b v="0"/>
    <b v="0"/>
    <s v="photography/photography books"/>
    <n v="0.43241247264770238"/>
    <m/>
    <x v="7"/>
    <x v="14"/>
  </r>
  <r>
    <n v="867"/>
    <s v="Kane, Pruitt and Rivera"/>
    <s v="Cross-platform next generation service-desk"/>
    <n v="4800"/>
    <n v="7797"/>
    <x v="1"/>
    <n v="300"/>
    <x v="1"/>
    <s v="USD"/>
    <n v="1539061200"/>
    <n v="1539579600"/>
    <b v="0"/>
    <b v="0"/>
    <s v="food/food trucks"/>
    <n v="1.6243749999999999"/>
    <m/>
    <x v="0"/>
    <x v="0"/>
  </r>
  <r>
    <n v="868"/>
    <s v="Wood, Buckley and Meza"/>
    <s v="Front-line web-enabled installation"/>
    <n v="7000"/>
    <n v="12939"/>
    <x v="1"/>
    <n v="126"/>
    <x v="1"/>
    <s v="USD"/>
    <n v="1381554000"/>
    <n v="1382504400"/>
    <b v="0"/>
    <b v="0"/>
    <s v="theater/plays"/>
    <n v="1.8484285714285715"/>
    <m/>
    <x v="3"/>
    <x v="3"/>
  </r>
  <r>
    <n v="869"/>
    <s v="Brown-Williams"/>
    <s v="Multi-channeled responsive product"/>
    <n v="161900"/>
    <n v="38376"/>
    <x v="0"/>
    <n v="526"/>
    <x v="1"/>
    <s v="USD"/>
    <n v="1277096400"/>
    <n v="1278306000"/>
    <b v="0"/>
    <b v="0"/>
    <s v="film &amp; video/drama"/>
    <n v="0.23703520691785052"/>
    <m/>
    <x v="4"/>
    <x v="6"/>
  </r>
  <r>
    <n v="870"/>
    <s v="Hansen-Austin"/>
    <s v="Adaptive demand-driven encryption"/>
    <n v="7700"/>
    <n v="6920"/>
    <x v="0"/>
    <n v="121"/>
    <x v="1"/>
    <s v="USD"/>
    <n v="1440392400"/>
    <n v="1442552400"/>
    <b v="0"/>
    <b v="0"/>
    <s v="theater/plays"/>
    <n v="0.89870129870129867"/>
    <m/>
    <x v="3"/>
    <x v="3"/>
  </r>
  <r>
    <n v="871"/>
    <s v="Santana-George"/>
    <s v="Re-engineered client-driven knowledge user"/>
    <n v="71500"/>
    <n v="194912"/>
    <x v="1"/>
    <n v="2320"/>
    <x v="1"/>
    <s v="USD"/>
    <n v="1509512400"/>
    <n v="1511071200"/>
    <b v="0"/>
    <b v="1"/>
    <s v="theater/plays"/>
    <n v="2.7260419580419581"/>
    <m/>
    <x v="3"/>
    <x v="3"/>
  </r>
  <r>
    <n v="872"/>
    <s v="Davis LLC"/>
    <s v="Compatible logistical paradigm"/>
    <n v="4700"/>
    <n v="7992"/>
    <x v="1"/>
    <n v="81"/>
    <x v="2"/>
    <s v="AUD"/>
    <n v="1535950800"/>
    <n v="1536382800"/>
    <b v="0"/>
    <b v="0"/>
    <s v="film &amp; video/science fiction"/>
    <n v="1.7004255319148935"/>
    <m/>
    <x v="4"/>
    <x v="22"/>
  </r>
  <r>
    <n v="873"/>
    <s v="Vazquez, Ochoa and Clark"/>
    <s v="Intuitive value-added installation"/>
    <n v="42100"/>
    <n v="79268"/>
    <x v="1"/>
    <n v="1887"/>
    <x v="1"/>
    <s v="USD"/>
    <n v="1389160800"/>
    <n v="1389592800"/>
    <b v="0"/>
    <b v="0"/>
    <s v="photography/photography books"/>
    <n v="1.8828503562945369"/>
    <m/>
    <x v="7"/>
    <x v="14"/>
  </r>
  <r>
    <n v="874"/>
    <s v="Chung-Nguyen"/>
    <s v="Managed discrete parallelism"/>
    <n v="40200"/>
    <n v="139468"/>
    <x v="1"/>
    <n v="4358"/>
    <x v="1"/>
    <s v="USD"/>
    <n v="1271998800"/>
    <n v="1275282000"/>
    <b v="0"/>
    <b v="1"/>
    <s v="photography/photography books"/>
    <n v="3.4693532338308457"/>
    <m/>
    <x v="7"/>
    <x v="14"/>
  </r>
  <r>
    <n v="875"/>
    <s v="Mueller-Harmon"/>
    <s v="Implemented tangible approach"/>
    <n v="7900"/>
    <n v="5465"/>
    <x v="0"/>
    <n v="67"/>
    <x v="1"/>
    <s v="USD"/>
    <n v="1294898400"/>
    <n v="1294984800"/>
    <b v="0"/>
    <b v="0"/>
    <s v="music/rock"/>
    <n v="0.6917721518987342"/>
    <m/>
    <x v="1"/>
    <x v="1"/>
  </r>
  <r>
    <n v="876"/>
    <s v="Dixon, Perez and Banks"/>
    <s v="Re-engineered encompassing definition"/>
    <n v="8300"/>
    <n v="2111"/>
    <x v="0"/>
    <n v="57"/>
    <x v="0"/>
    <s v="CAD"/>
    <n v="1559970000"/>
    <n v="1562043600"/>
    <b v="0"/>
    <b v="0"/>
    <s v="photography/photography books"/>
    <n v="0.25433734939759034"/>
    <m/>
    <x v="7"/>
    <x v="14"/>
  </r>
  <r>
    <n v="877"/>
    <s v="Estrada Group"/>
    <s v="Multi-lateral uniform collaboration"/>
    <n v="163600"/>
    <n v="126628"/>
    <x v="0"/>
    <n v="1229"/>
    <x v="1"/>
    <s v="USD"/>
    <n v="1469509200"/>
    <n v="1469595600"/>
    <b v="0"/>
    <b v="0"/>
    <s v="food/food trucks"/>
    <n v="0.77400977995110021"/>
    <m/>
    <x v="0"/>
    <x v="0"/>
  </r>
  <r>
    <n v="878"/>
    <s v="Lutz Group"/>
    <s v="Enterprise-wide foreground paradigm"/>
    <n v="2700"/>
    <n v="1012"/>
    <x v="0"/>
    <n v="12"/>
    <x v="6"/>
    <s v="EUR"/>
    <n v="1579068000"/>
    <n v="1581141600"/>
    <b v="0"/>
    <b v="0"/>
    <s v="music/metal"/>
    <n v="0.37481481481481482"/>
    <m/>
    <x v="1"/>
    <x v="16"/>
  </r>
  <r>
    <n v="879"/>
    <s v="Ortiz Inc"/>
    <s v="Stand-alone incremental parallelism"/>
    <n v="1000"/>
    <n v="5438"/>
    <x v="1"/>
    <n v="53"/>
    <x v="1"/>
    <s v="USD"/>
    <n v="1487743200"/>
    <n v="1488520800"/>
    <b v="0"/>
    <b v="0"/>
    <s v="publishing/nonfiction"/>
    <n v="5.4379999999999997"/>
    <m/>
    <x v="5"/>
    <x v="9"/>
  </r>
  <r>
    <n v="880"/>
    <s v="Craig, Ellis and Miller"/>
    <s v="Persevering 5thgeneration throughput"/>
    <n v="84500"/>
    <n v="193101"/>
    <x v="1"/>
    <n v="2414"/>
    <x v="1"/>
    <s v="USD"/>
    <n v="1563685200"/>
    <n v="1563858000"/>
    <b v="0"/>
    <b v="0"/>
    <s v="music/electric music"/>
    <n v="2.2852189349112426"/>
    <m/>
    <x v="1"/>
    <x v="5"/>
  </r>
  <r>
    <n v="881"/>
    <s v="Charles Inc"/>
    <s v="Implemented object-oriented synergy"/>
    <n v="81300"/>
    <n v="31665"/>
    <x v="0"/>
    <n v="452"/>
    <x v="1"/>
    <s v="USD"/>
    <n v="1436418000"/>
    <n v="1438923600"/>
    <b v="0"/>
    <b v="1"/>
    <s v="theater/plays"/>
    <n v="0.38948339483394834"/>
    <m/>
    <x v="3"/>
    <x v="3"/>
  </r>
  <r>
    <n v="882"/>
    <s v="White-Rosario"/>
    <s v="Balanced demand-driven definition"/>
    <n v="800"/>
    <n v="2960"/>
    <x v="1"/>
    <n v="80"/>
    <x v="1"/>
    <s v="USD"/>
    <n v="1421820000"/>
    <n v="1422165600"/>
    <b v="0"/>
    <b v="0"/>
    <s v="theater/plays"/>
    <n v="3.7"/>
    <m/>
    <x v="3"/>
    <x v="3"/>
  </r>
  <r>
    <n v="883"/>
    <s v="Simmons-Villarreal"/>
    <s v="Customer-focused mobile Graphic Interface"/>
    <n v="3400"/>
    <n v="8089"/>
    <x v="1"/>
    <n v="193"/>
    <x v="1"/>
    <s v="USD"/>
    <n v="1274763600"/>
    <n v="1277874000"/>
    <b v="0"/>
    <b v="0"/>
    <s v="film &amp; video/shorts"/>
    <n v="2.3791176470588233"/>
    <m/>
    <x v="4"/>
    <x v="12"/>
  </r>
  <r>
    <n v="884"/>
    <s v="Strickland Group"/>
    <s v="Horizontal secondary interface"/>
    <n v="170800"/>
    <n v="109374"/>
    <x v="0"/>
    <n v="1886"/>
    <x v="1"/>
    <s v="USD"/>
    <n v="1399179600"/>
    <n v="1399352400"/>
    <b v="0"/>
    <b v="1"/>
    <s v="theater/plays"/>
    <n v="0.64036299765807958"/>
    <m/>
    <x v="3"/>
    <x v="3"/>
  </r>
  <r>
    <n v="885"/>
    <s v="Lynch Ltd"/>
    <s v="Virtual analyzing collaboration"/>
    <n v="1800"/>
    <n v="2129"/>
    <x v="1"/>
    <n v="52"/>
    <x v="1"/>
    <s v="USD"/>
    <n v="1275800400"/>
    <n v="1279083600"/>
    <b v="0"/>
    <b v="0"/>
    <s v="theater/plays"/>
    <n v="1.1827777777777777"/>
    <m/>
    <x v="3"/>
    <x v="3"/>
  </r>
  <r>
    <n v="886"/>
    <s v="Sanders LLC"/>
    <s v="Multi-tiered explicit focus group"/>
    <n v="150600"/>
    <n v="127745"/>
    <x v="0"/>
    <n v="1825"/>
    <x v="1"/>
    <s v="USD"/>
    <n v="1282798800"/>
    <n v="1284354000"/>
    <b v="0"/>
    <b v="0"/>
    <s v="music/indie rock"/>
    <n v="0.84824037184594958"/>
    <m/>
    <x v="1"/>
    <x v="7"/>
  </r>
  <r>
    <n v="887"/>
    <s v="Cooper LLC"/>
    <s v="Multi-layered systematic knowledgebase"/>
    <n v="7800"/>
    <n v="2289"/>
    <x v="0"/>
    <n v="31"/>
    <x v="1"/>
    <s v="USD"/>
    <n v="1437109200"/>
    <n v="1441170000"/>
    <b v="0"/>
    <b v="1"/>
    <s v="theater/plays"/>
    <n v="0.29346153846153844"/>
    <m/>
    <x v="3"/>
    <x v="3"/>
  </r>
  <r>
    <n v="888"/>
    <s v="Palmer Ltd"/>
    <s v="Reverse-engineered uniform knowledge user"/>
    <n v="5800"/>
    <n v="12174"/>
    <x v="1"/>
    <n v="290"/>
    <x v="1"/>
    <s v="USD"/>
    <n v="1491886800"/>
    <n v="1493528400"/>
    <b v="0"/>
    <b v="0"/>
    <s v="theater/plays"/>
    <n v="2.0989655172413793"/>
    <m/>
    <x v="3"/>
    <x v="3"/>
  </r>
  <r>
    <n v="889"/>
    <s v="Santos Group"/>
    <s v="Secured dynamic capacity"/>
    <n v="5600"/>
    <n v="9508"/>
    <x v="1"/>
    <n v="122"/>
    <x v="1"/>
    <s v="USD"/>
    <n v="1394600400"/>
    <n v="1395205200"/>
    <b v="0"/>
    <b v="1"/>
    <s v="music/electric music"/>
    <n v="1.697857142857143"/>
    <m/>
    <x v="1"/>
    <x v="5"/>
  </r>
  <r>
    <n v="890"/>
    <s v="Christian, Kim and Jimenez"/>
    <s v="Devolved foreground throughput"/>
    <n v="134400"/>
    <n v="155849"/>
    <x v="1"/>
    <n v="1470"/>
    <x v="1"/>
    <s v="USD"/>
    <n v="1561352400"/>
    <n v="1561438800"/>
    <b v="0"/>
    <b v="0"/>
    <s v="music/indie rock"/>
    <n v="1.1595907738095239"/>
    <m/>
    <x v="1"/>
    <x v="7"/>
  </r>
  <r>
    <n v="891"/>
    <s v="Williams, Price and Hurley"/>
    <s v="Synchronized demand-driven infrastructure"/>
    <n v="3000"/>
    <n v="7758"/>
    <x v="1"/>
    <n v="165"/>
    <x v="0"/>
    <s v="CAD"/>
    <n v="1322892000"/>
    <n v="1326693600"/>
    <b v="0"/>
    <b v="0"/>
    <s v="film &amp; video/documentary"/>
    <n v="2.5859999999999999"/>
    <m/>
    <x v="4"/>
    <x v="4"/>
  </r>
  <r>
    <n v="892"/>
    <s v="Anderson, Parks and Estrada"/>
    <s v="Realigned discrete structure"/>
    <n v="6000"/>
    <n v="13835"/>
    <x v="1"/>
    <n v="182"/>
    <x v="1"/>
    <s v="USD"/>
    <n v="1274418000"/>
    <n v="1277960400"/>
    <b v="0"/>
    <b v="0"/>
    <s v="publishing/translations"/>
    <n v="2.3058333333333332"/>
    <m/>
    <x v="5"/>
    <x v="18"/>
  </r>
  <r>
    <n v="893"/>
    <s v="Collins-Martinez"/>
    <s v="Progressive grid-enabled website"/>
    <n v="8400"/>
    <n v="10770"/>
    <x v="1"/>
    <n v="199"/>
    <x v="6"/>
    <s v="EUR"/>
    <n v="1434344400"/>
    <n v="1434690000"/>
    <b v="0"/>
    <b v="1"/>
    <s v="film &amp; video/documentary"/>
    <n v="1.2821428571428573"/>
    <m/>
    <x v="4"/>
    <x v="4"/>
  </r>
  <r>
    <n v="894"/>
    <s v="Barrett Inc"/>
    <s v="Organic cohesive neural-net"/>
    <n v="1700"/>
    <n v="3208"/>
    <x v="1"/>
    <n v="56"/>
    <x v="4"/>
    <s v="GBP"/>
    <n v="1373518800"/>
    <n v="1376110800"/>
    <b v="0"/>
    <b v="1"/>
    <s v="film &amp; video/television"/>
    <n v="1.8870588235294117"/>
    <m/>
    <x v="4"/>
    <x v="19"/>
  </r>
  <r>
    <n v="895"/>
    <s v="Adams-Rollins"/>
    <s v="Integrated demand-driven info-mediaries"/>
    <n v="159800"/>
    <n v="11108"/>
    <x v="0"/>
    <n v="107"/>
    <x v="1"/>
    <s v="USD"/>
    <n v="1517637600"/>
    <n v="1518415200"/>
    <b v="0"/>
    <b v="0"/>
    <s v="theater/plays"/>
    <n v="6.9511889862327911E-2"/>
    <m/>
    <x v="3"/>
    <x v="3"/>
  </r>
  <r>
    <n v="896"/>
    <s v="Wright-Bryant"/>
    <s v="Reverse-engineered client-server extranet"/>
    <n v="19800"/>
    <n v="153338"/>
    <x v="1"/>
    <n v="1460"/>
    <x v="2"/>
    <s v="AUD"/>
    <n v="1310619600"/>
    <n v="1310878800"/>
    <b v="0"/>
    <b v="1"/>
    <s v="food/food trucks"/>
    <n v="7.7443434343434348"/>
    <m/>
    <x v="0"/>
    <x v="0"/>
  </r>
  <r>
    <n v="897"/>
    <s v="Berry-Cannon"/>
    <s v="Organized discrete encoding"/>
    <n v="8800"/>
    <n v="2437"/>
    <x v="0"/>
    <n v="27"/>
    <x v="1"/>
    <s v="USD"/>
    <n v="1556427600"/>
    <n v="1556600400"/>
    <b v="0"/>
    <b v="0"/>
    <s v="theater/plays"/>
    <n v="0.27693181818181817"/>
    <m/>
    <x v="3"/>
    <x v="3"/>
  </r>
  <r>
    <n v="898"/>
    <s v="Davis-Gonzalez"/>
    <s v="Balanced regional flexibility"/>
    <n v="179100"/>
    <n v="93991"/>
    <x v="0"/>
    <n v="1221"/>
    <x v="1"/>
    <s v="USD"/>
    <n v="1576476000"/>
    <n v="1576994400"/>
    <b v="0"/>
    <b v="0"/>
    <s v="film &amp; video/documentary"/>
    <n v="0.52479620323841425"/>
    <m/>
    <x v="4"/>
    <x v="4"/>
  </r>
  <r>
    <n v="899"/>
    <s v="Best-Young"/>
    <s v="Implemented multimedia time-frame"/>
    <n v="3100"/>
    <n v="12620"/>
    <x v="1"/>
    <n v="123"/>
    <x v="5"/>
    <s v="CHF"/>
    <n v="1381122000"/>
    <n v="1382677200"/>
    <b v="0"/>
    <b v="0"/>
    <s v="music/jazz"/>
    <n v="4.0709677419354842"/>
    <m/>
    <x v="1"/>
    <x v="17"/>
  </r>
  <r>
    <n v="900"/>
    <s v="Powers, Smith and Deleon"/>
    <s v="Enhanced uniform service-desk"/>
    <n v="100"/>
    <n v="2"/>
    <x v="0"/>
    <n v="1"/>
    <x v="1"/>
    <s v="USD"/>
    <n v="1411102800"/>
    <n v="1411189200"/>
    <b v="0"/>
    <b v="1"/>
    <s v="technology/web"/>
    <n v="0.02"/>
    <m/>
    <x v="2"/>
    <x v="2"/>
  </r>
  <r>
    <n v="901"/>
    <s v="Hogan Group"/>
    <s v="Versatile bottom-line definition"/>
    <n v="5600"/>
    <n v="8746"/>
    <x v="1"/>
    <n v="159"/>
    <x v="1"/>
    <s v="USD"/>
    <n v="1531803600"/>
    <n v="1534654800"/>
    <b v="0"/>
    <b v="1"/>
    <s v="music/rock"/>
    <n v="1.5617857142857143"/>
    <m/>
    <x v="1"/>
    <x v="1"/>
  </r>
  <r>
    <n v="902"/>
    <s v="Wang, Silva and Byrd"/>
    <s v="Integrated bifurcated software"/>
    <n v="1400"/>
    <n v="3534"/>
    <x v="1"/>
    <n v="110"/>
    <x v="1"/>
    <s v="USD"/>
    <n v="1454133600"/>
    <n v="1457762400"/>
    <b v="0"/>
    <b v="0"/>
    <s v="technology/web"/>
    <n v="2.5242857142857145"/>
    <m/>
    <x v="2"/>
    <x v="2"/>
  </r>
  <r>
    <n v="903"/>
    <s v="Parker-Morris"/>
    <s v="Assimilated next generation instruction set"/>
    <n v="41000"/>
    <n v="709"/>
    <x v="2"/>
    <n v="14"/>
    <x v="1"/>
    <s v="USD"/>
    <n v="1336194000"/>
    <n v="1337490000"/>
    <b v="0"/>
    <b v="1"/>
    <s v="publishing/nonfiction"/>
    <n v="1.729268292682927E-2"/>
    <m/>
    <x v="5"/>
    <x v="9"/>
  </r>
  <r>
    <n v="904"/>
    <s v="Rodriguez, Johnson and Jackson"/>
    <s v="Digitized foreground array"/>
    <n v="6500"/>
    <n v="795"/>
    <x v="0"/>
    <n v="16"/>
    <x v="1"/>
    <s v="USD"/>
    <n v="1349326800"/>
    <n v="1349672400"/>
    <b v="0"/>
    <b v="0"/>
    <s v="publishing/radio &amp; podcasts"/>
    <n v="0.12230769230769231"/>
    <m/>
    <x v="5"/>
    <x v="15"/>
  </r>
  <r>
    <n v="905"/>
    <s v="Haynes PLC"/>
    <s v="Re-engineered clear-thinking project"/>
    <n v="7900"/>
    <n v="12955"/>
    <x v="1"/>
    <n v="236"/>
    <x v="1"/>
    <s v="USD"/>
    <n v="1379566800"/>
    <n v="1379826000"/>
    <b v="0"/>
    <b v="0"/>
    <s v="theater/plays"/>
    <n v="1.6398734177215191"/>
    <m/>
    <x v="3"/>
    <x v="3"/>
  </r>
  <r>
    <n v="906"/>
    <s v="Hayes Group"/>
    <s v="Implemented even-keeled standardization"/>
    <n v="5500"/>
    <n v="8964"/>
    <x v="1"/>
    <n v="191"/>
    <x v="1"/>
    <s v="USD"/>
    <n v="1494651600"/>
    <n v="1497762000"/>
    <b v="1"/>
    <b v="1"/>
    <s v="film &amp; video/documentary"/>
    <n v="1.6298181818181818"/>
    <m/>
    <x v="4"/>
    <x v="4"/>
  </r>
  <r>
    <n v="907"/>
    <s v="White, Pena and Calhoun"/>
    <s v="Quality-focused asymmetric adapter"/>
    <n v="9100"/>
    <n v="1843"/>
    <x v="0"/>
    <n v="41"/>
    <x v="1"/>
    <s v="USD"/>
    <n v="1303880400"/>
    <n v="1304485200"/>
    <b v="0"/>
    <b v="0"/>
    <s v="theater/plays"/>
    <n v="0.20252747252747252"/>
    <m/>
    <x v="3"/>
    <x v="3"/>
  </r>
  <r>
    <n v="908"/>
    <s v="Bryant-Pope"/>
    <s v="Networked intangible help-desk"/>
    <n v="38200"/>
    <n v="121950"/>
    <x v="1"/>
    <n v="3934"/>
    <x v="1"/>
    <s v="USD"/>
    <n v="1335934800"/>
    <n v="1336885200"/>
    <b v="0"/>
    <b v="0"/>
    <s v="games/video games"/>
    <n v="3.1924083769633507"/>
    <m/>
    <x v="6"/>
    <x v="11"/>
  </r>
  <r>
    <n v="909"/>
    <s v="Gates, Li and Thompson"/>
    <s v="Synchronized attitude-oriented frame"/>
    <n v="1800"/>
    <n v="8621"/>
    <x v="1"/>
    <n v="80"/>
    <x v="0"/>
    <s v="CAD"/>
    <n v="1528088400"/>
    <n v="1530421200"/>
    <b v="0"/>
    <b v="1"/>
    <s v="theater/plays"/>
    <n v="4.7894444444444444"/>
    <m/>
    <x v="3"/>
    <x v="3"/>
  </r>
  <r>
    <n v="910"/>
    <s v="King-Morris"/>
    <s v="Proactive incremental architecture"/>
    <n v="154500"/>
    <n v="30215"/>
    <x v="3"/>
    <n v="296"/>
    <x v="1"/>
    <s v="USD"/>
    <n v="1421906400"/>
    <n v="1421992800"/>
    <b v="0"/>
    <b v="0"/>
    <s v="theater/plays"/>
    <n v="0.19556634304207121"/>
    <m/>
    <x v="3"/>
    <x v="3"/>
  </r>
  <r>
    <n v="911"/>
    <s v="Carter, Cole and Curtis"/>
    <s v="Cloned responsive standardization"/>
    <n v="5800"/>
    <n v="11539"/>
    <x v="1"/>
    <n v="462"/>
    <x v="1"/>
    <s v="USD"/>
    <n v="1568005200"/>
    <n v="1568178000"/>
    <b v="1"/>
    <b v="0"/>
    <s v="technology/web"/>
    <n v="1.9894827586206896"/>
    <m/>
    <x v="2"/>
    <x v="2"/>
  </r>
  <r>
    <n v="912"/>
    <s v="Sanchez-Parsons"/>
    <s v="Reduced bifurcated pricing structure"/>
    <n v="1800"/>
    <n v="14310"/>
    <x v="1"/>
    <n v="179"/>
    <x v="1"/>
    <s v="USD"/>
    <n v="1346821200"/>
    <n v="1347944400"/>
    <b v="1"/>
    <b v="0"/>
    <s v="film &amp; video/drama"/>
    <n v="7.95"/>
    <m/>
    <x v="4"/>
    <x v="6"/>
  </r>
  <r>
    <n v="913"/>
    <s v="Rivera-Pearson"/>
    <s v="Re-engineered asymmetric challenge"/>
    <n v="70200"/>
    <n v="35536"/>
    <x v="0"/>
    <n v="523"/>
    <x v="2"/>
    <s v="AUD"/>
    <n v="1557637200"/>
    <n v="1558760400"/>
    <b v="0"/>
    <b v="0"/>
    <s v="film &amp; video/drama"/>
    <n v="0.50621082621082625"/>
    <m/>
    <x v="4"/>
    <x v="6"/>
  </r>
  <r>
    <n v="914"/>
    <s v="Ramirez, Padilla and Barrera"/>
    <s v="Diverse client-driven conglomeration"/>
    <n v="6400"/>
    <n v="3676"/>
    <x v="0"/>
    <n v="141"/>
    <x v="4"/>
    <s v="GBP"/>
    <n v="1375592400"/>
    <n v="1376629200"/>
    <b v="0"/>
    <b v="0"/>
    <s v="theater/plays"/>
    <n v="0.57437499999999997"/>
    <m/>
    <x v="3"/>
    <x v="3"/>
  </r>
  <r>
    <n v="915"/>
    <s v="Riggs Group"/>
    <s v="Configurable upward-trending solution"/>
    <n v="125900"/>
    <n v="195936"/>
    <x v="1"/>
    <n v="1866"/>
    <x v="4"/>
    <s v="GBP"/>
    <n v="1503982800"/>
    <n v="1504760400"/>
    <b v="0"/>
    <b v="0"/>
    <s v="film &amp; video/television"/>
    <n v="1.5562827640984909"/>
    <m/>
    <x v="4"/>
    <x v="19"/>
  </r>
  <r>
    <n v="916"/>
    <s v="Clements Ltd"/>
    <s v="Persistent bandwidth-monitored framework"/>
    <n v="3700"/>
    <n v="1343"/>
    <x v="0"/>
    <n v="52"/>
    <x v="1"/>
    <s v="USD"/>
    <n v="1418882400"/>
    <n v="1419660000"/>
    <b v="0"/>
    <b v="0"/>
    <s v="photography/photography books"/>
    <n v="0.36297297297297298"/>
    <m/>
    <x v="7"/>
    <x v="14"/>
  </r>
  <r>
    <n v="917"/>
    <s v="Cooper Inc"/>
    <s v="Polarized discrete product"/>
    <n v="3600"/>
    <n v="2097"/>
    <x v="2"/>
    <n v="27"/>
    <x v="4"/>
    <s v="GBP"/>
    <n v="1309237200"/>
    <n v="1311310800"/>
    <b v="0"/>
    <b v="1"/>
    <s v="film &amp; video/shorts"/>
    <n v="0.58250000000000002"/>
    <m/>
    <x v="4"/>
    <x v="12"/>
  </r>
  <r>
    <n v="918"/>
    <s v="Jones-Gonzalez"/>
    <s v="Seamless dynamic website"/>
    <n v="3800"/>
    <n v="9021"/>
    <x v="1"/>
    <n v="156"/>
    <x v="5"/>
    <s v="CHF"/>
    <n v="1343365200"/>
    <n v="1344315600"/>
    <b v="0"/>
    <b v="0"/>
    <s v="publishing/radio &amp; podcasts"/>
    <n v="2.3739473684210526"/>
    <m/>
    <x v="5"/>
    <x v="15"/>
  </r>
  <r>
    <n v="919"/>
    <s v="Fox Ltd"/>
    <s v="Extended multimedia firmware"/>
    <n v="35600"/>
    <n v="20915"/>
    <x v="0"/>
    <n v="225"/>
    <x v="2"/>
    <s v="AUD"/>
    <n v="1507957200"/>
    <n v="1510725600"/>
    <b v="0"/>
    <b v="1"/>
    <s v="theater/plays"/>
    <n v="0.58750000000000002"/>
    <m/>
    <x v="3"/>
    <x v="3"/>
  </r>
  <r>
    <n v="920"/>
    <s v="Green, Murphy and Webb"/>
    <s v="Versatile directional project"/>
    <n v="5300"/>
    <n v="9676"/>
    <x v="1"/>
    <n v="255"/>
    <x v="1"/>
    <s v="USD"/>
    <n v="1549519200"/>
    <n v="1551247200"/>
    <b v="1"/>
    <b v="0"/>
    <s v="film &amp; video/animation"/>
    <n v="1.8256603773584905"/>
    <m/>
    <x v="4"/>
    <x v="10"/>
  </r>
  <r>
    <n v="921"/>
    <s v="Stevenson PLC"/>
    <s v="Profound directional knowledge user"/>
    <n v="160400"/>
    <n v="1210"/>
    <x v="0"/>
    <n v="38"/>
    <x v="1"/>
    <s v="USD"/>
    <n v="1329026400"/>
    <n v="1330236000"/>
    <b v="0"/>
    <b v="0"/>
    <s v="technology/web"/>
    <n v="7.5436408977556111E-3"/>
    <m/>
    <x v="2"/>
    <x v="2"/>
  </r>
  <r>
    <n v="922"/>
    <s v="Soto-Anthony"/>
    <s v="Ameliorated logistical capability"/>
    <n v="51400"/>
    <n v="90440"/>
    <x v="1"/>
    <n v="2261"/>
    <x v="1"/>
    <s v="USD"/>
    <n v="1544335200"/>
    <n v="1545112800"/>
    <b v="0"/>
    <b v="1"/>
    <s v="music/world music"/>
    <n v="1.7595330739299611"/>
    <m/>
    <x v="1"/>
    <x v="21"/>
  </r>
  <r>
    <n v="923"/>
    <s v="Wise and Sons"/>
    <s v="Sharable discrete definition"/>
    <n v="1700"/>
    <n v="4044"/>
    <x v="1"/>
    <n v="40"/>
    <x v="1"/>
    <s v="USD"/>
    <n v="1279083600"/>
    <n v="1279170000"/>
    <b v="0"/>
    <b v="0"/>
    <s v="theater/plays"/>
    <n v="2.3788235294117648"/>
    <m/>
    <x v="3"/>
    <x v="3"/>
  </r>
  <r>
    <n v="924"/>
    <s v="Butler-Barr"/>
    <s v="User-friendly next generation core"/>
    <n v="39400"/>
    <n v="192292"/>
    <x v="1"/>
    <n v="2289"/>
    <x v="6"/>
    <s v="EUR"/>
    <n v="1572498000"/>
    <n v="1573452000"/>
    <b v="0"/>
    <b v="0"/>
    <s v="theater/plays"/>
    <n v="4.8805076142131982"/>
    <m/>
    <x v="3"/>
    <x v="3"/>
  </r>
  <r>
    <n v="925"/>
    <s v="Wilson, Jefferson and Anderson"/>
    <s v="Profit-focused empowering system engine"/>
    <n v="3000"/>
    <n v="6722"/>
    <x v="1"/>
    <n v="65"/>
    <x v="1"/>
    <s v="USD"/>
    <n v="1506056400"/>
    <n v="1507093200"/>
    <b v="0"/>
    <b v="0"/>
    <s v="theater/plays"/>
    <n v="2.2406666666666668"/>
    <m/>
    <x v="3"/>
    <x v="3"/>
  </r>
  <r>
    <n v="926"/>
    <s v="Brown-Oliver"/>
    <s v="Synchronized cohesive encoding"/>
    <n v="8700"/>
    <n v="1577"/>
    <x v="0"/>
    <n v="15"/>
    <x v="1"/>
    <s v="USD"/>
    <n v="1463029200"/>
    <n v="1463374800"/>
    <b v="0"/>
    <b v="0"/>
    <s v="food/food trucks"/>
    <n v="0.18126436781609195"/>
    <m/>
    <x v="0"/>
    <x v="0"/>
  </r>
  <r>
    <n v="927"/>
    <s v="Davis-Gardner"/>
    <s v="Synergistic dynamic utilization"/>
    <n v="7200"/>
    <n v="3301"/>
    <x v="0"/>
    <n v="37"/>
    <x v="1"/>
    <s v="USD"/>
    <n v="1342069200"/>
    <n v="1344574800"/>
    <b v="0"/>
    <b v="0"/>
    <s v="theater/plays"/>
    <n v="0.45847222222222223"/>
    <m/>
    <x v="3"/>
    <x v="3"/>
  </r>
  <r>
    <n v="928"/>
    <s v="Dawson Group"/>
    <s v="Triple-buffered bi-directional model"/>
    <n v="167400"/>
    <n v="196386"/>
    <x v="1"/>
    <n v="3777"/>
    <x v="6"/>
    <s v="EUR"/>
    <n v="1388296800"/>
    <n v="1389074400"/>
    <b v="0"/>
    <b v="0"/>
    <s v="technology/web"/>
    <n v="1.1731541218637993"/>
    <m/>
    <x v="2"/>
    <x v="2"/>
  </r>
  <r>
    <n v="929"/>
    <s v="Turner-Terrell"/>
    <s v="Polarized tertiary function"/>
    <n v="5500"/>
    <n v="11952"/>
    <x v="1"/>
    <n v="184"/>
    <x v="4"/>
    <s v="GBP"/>
    <n v="1493787600"/>
    <n v="1494997200"/>
    <b v="0"/>
    <b v="0"/>
    <s v="theater/plays"/>
    <n v="2.173090909090909"/>
    <m/>
    <x v="3"/>
    <x v="3"/>
  </r>
  <r>
    <n v="930"/>
    <s v="Hall, Buchanan and Benton"/>
    <s v="Configurable fault-tolerant structure"/>
    <n v="3500"/>
    <n v="3930"/>
    <x v="1"/>
    <n v="85"/>
    <x v="1"/>
    <s v="USD"/>
    <n v="1424844000"/>
    <n v="1425448800"/>
    <b v="0"/>
    <b v="1"/>
    <s v="theater/plays"/>
    <n v="1.1228571428571428"/>
    <m/>
    <x v="3"/>
    <x v="3"/>
  </r>
  <r>
    <n v="931"/>
    <s v="Lowery, Hayden and Cruz"/>
    <s v="Digitized 24/7 budgetary management"/>
    <n v="7900"/>
    <n v="5729"/>
    <x v="0"/>
    <n v="112"/>
    <x v="1"/>
    <s v="USD"/>
    <n v="1403931600"/>
    <n v="1404104400"/>
    <b v="0"/>
    <b v="1"/>
    <s v="theater/plays"/>
    <n v="0.72518987341772156"/>
    <m/>
    <x v="3"/>
    <x v="3"/>
  </r>
  <r>
    <n v="932"/>
    <s v="Mora, Miller and Harper"/>
    <s v="Stand-alone zero tolerance algorithm"/>
    <n v="2300"/>
    <n v="4883"/>
    <x v="1"/>
    <n v="144"/>
    <x v="1"/>
    <s v="USD"/>
    <n v="1394514000"/>
    <n v="1394773200"/>
    <b v="0"/>
    <b v="0"/>
    <s v="music/rock"/>
    <n v="2.1230434782608696"/>
    <m/>
    <x v="1"/>
    <x v="1"/>
  </r>
  <r>
    <n v="933"/>
    <s v="Espinoza Group"/>
    <s v="Implemented tangible support"/>
    <n v="73000"/>
    <n v="175015"/>
    <x v="1"/>
    <n v="1902"/>
    <x v="1"/>
    <s v="USD"/>
    <n v="1365397200"/>
    <n v="1366520400"/>
    <b v="0"/>
    <b v="0"/>
    <s v="theater/plays"/>
    <n v="2.3974657534246577"/>
    <m/>
    <x v="3"/>
    <x v="3"/>
  </r>
  <r>
    <n v="934"/>
    <s v="Davis, Crawford and Lopez"/>
    <s v="Reactive radical framework"/>
    <n v="6200"/>
    <n v="11280"/>
    <x v="1"/>
    <n v="105"/>
    <x v="1"/>
    <s v="USD"/>
    <n v="1456120800"/>
    <n v="1456639200"/>
    <b v="0"/>
    <b v="0"/>
    <s v="theater/plays"/>
    <n v="1.8193548387096774"/>
    <m/>
    <x v="3"/>
    <x v="3"/>
  </r>
  <r>
    <n v="935"/>
    <s v="Richards, Stevens and Fleming"/>
    <s v="Object-based full-range knowledge user"/>
    <n v="6100"/>
    <n v="10012"/>
    <x v="1"/>
    <n v="132"/>
    <x v="1"/>
    <s v="USD"/>
    <n v="1437714000"/>
    <n v="1438318800"/>
    <b v="0"/>
    <b v="0"/>
    <s v="theater/plays"/>
    <n v="1.6413114754098361"/>
    <m/>
    <x v="3"/>
    <x v="3"/>
  </r>
  <r>
    <n v="936"/>
    <s v="Brown Ltd"/>
    <s v="Enhanced composite contingency"/>
    <n v="103200"/>
    <n v="1690"/>
    <x v="0"/>
    <n v="21"/>
    <x v="1"/>
    <s v="USD"/>
    <n v="1563771600"/>
    <n v="1564030800"/>
    <b v="1"/>
    <b v="0"/>
    <s v="theater/plays"/>
    <n v="1.6375968992248063E-2"/>
    <m/>
    <x v="3"/>
    <x v="3"/>
  </r>
  <r>
    <n v="937"/>
    <s v="Tapia, Sandoval and Hurley"/>
    <s v="Cloned fresh-thinking model"/>
    <n v="171000"/>
    <n v="84891"/>
    <x v="3"/>
    <n v="976"/>
    <x v="1"/>
    <s v="USD"/>
    <n v="1448517600"/>
    <n v="1449295200"/>
    <b v="0"/>
    <b v="0"/>
    <s v="film &amp; video/documentary"/>
    <n v="0.49643859649122807"/>
    <m/>
    <x v="4"/>
    <x v="4"/>
  </r>
  <r>
    <n v="938"/>
    <s v="Allen Inc"/>
    <s v="Total dedicated benchmark"/>
    <n v="9200"/>
    <n v="10093"/>
    <x v="1"/>
    <n v="96"/>
    <x v="1"/>
    <s v="USD"/>
    <n v="1528779600"/>
    <n v="1531890000"/>
    <b v="0"/>
    <b v="1"/>
    <s v="publishing/fiction"/>
    <n v="1.0970652173913042"/>
    <m/>
    <x v="5"/>
    <x v="13"/>
  </r>
  <r>
    <n v="939"/>
    <s v="Williams, Johnson and Campbell"/>
    <s v="Streamlined human-resource Graphic Interface"/>
    <n v="7800"/>
    <n v="3839"/>
    <x v="0"/>
    <n v="67"/>
    <x v="1"/>
    <s v="USD"/>
    <n v="1304744400"/>
    <n v="1306213200"/>
    <b v="0"/>
    <b v="1"/>
    <s v="games/video games"/>
    <n v="0.49217948717948717"/>
    <m/>
    <x v="6"/>
    <x v="11"/>
  </r>
  <r>
    <n v="940"/>
    <s v="Wiggins Ltd"/>
    <s v="Upgradable analyzing core"/>
    <n v="9900"/>
    <n v="6161"/>
    <x v="2"/>
    <n v="66"/>
    <x v="0"/>
    <s v="CAD"/>
    <n v="1354341600"/>
    <n v="1356242400"/>
    <b v="0"/>
    <b v="0"/>
    <s v="technology/web"/>
    <n v="0.62232323232323228"/>
    <m/>
    <x v="2"/>
    <x v="2"/>
  </r>
  <r>
    <n v="941"/>
    <s v="Luna-Horne"/>
    <s v="Profound exuding pricing structure"/>
    <n v="43000"/>
    <n v="5615"/>
    <x v="0"/>
    <n v="78"/>
    <x v="1"/>
    <s v="USD"/>
    <n v="1294552800"/>
    <n v="1297576800"/>
    <b v="1"/>
    <b v="0"/>
    <s v="theater/plays"/>
    <n v="0.1305813953488372"/>
    <m/>
    <x v="3"/>
    <x v="3"/>
  </r>
  <r>
    <n v="942"/>
    <s v="Allen Inc"/>
    <s v="Horizontal optimizing model"/>
    <n v="9600"/>
    <n v="6205"/>
    <x v="0"/>
    <n v="67"/>
    <x v="2"/>
    <s v="AUD"/>
    <n v="1295935200"/>
    <n v="1296194400"/>
    <b v="0"/>
    <b v="0"/>
    <s v="theater/plays"/>
    <n v="0.64635416666666667"/>
    <m/>
    <x v="3"/>
    <x v="3"/>
  </r>
  <r>
    <n v="943"/>
    <s v="Peterson, Gonzalez and Spencer"/>
    <s v="Synchronized fault-tolerant algorithm"/>
    <n v="7500"/>
    <n v="11969"/>
    <x v="1"/>
    <n v="114"/>
    <x v="1"/>
    <s v="USD"/>
    <n v="1411534800"/>
    <n v="1414558800"/>
    <b v="0"/>
    <b v="0"/>
    <s v="food/food trucks"/>
    <n v="1.5958666666666668"/>
    <m/>
    <x v="0"/>
    <x v="0"/>
  </r>
  <r>
    <n v="944"/>
    <s v="Walter Inc"/>
    <s v="Streamlined 5thgeneration intranet"/>
    <n v="10000"/>
    <n v="8142"/>
    <x v="0"/>
    <n v="263"/>
    <x v="2"/>
    <s v="AUD"/>
    <n v="1486706400"/>
    <n v="1488348000"/>
    <b v="0"/>
    <b v="0"/>
    <s v="photography/photography books"/>
    <n v="0.81420000000000003"/>
    <m/>
    <x v="7"/>
    <x v="14"/>
  </r>
  <r>
    <n v="945"/>
    <s v="Sanders, Farley and Huffman"/>
    <s v="Cross-group clear-thinking task-force"/>
    <n v="172000"/>
    <n v="55805"/>
    <x v="0"/>
    <n v="1691"/>
    <x v="1"/>
    <s v="USD"/>
    <n v="1333602000"/>
    <n v="1334898000"/>
    <b v="1"/>
    <b v="0"/>
    <s v="photography/photography books"/>
    <n v="0.32444767441860467"/>
    <m/>
    <x v="7"/>
    <x v="14"/>
  </r>
  <r>
    <n v="946"/>
    <s v="Hall, Holmes and Walker"/>
    <s v="Public-key bandwidth-monitored intranet"/>
    <n v="153700"/>
    <n v="15238"/>
    <x v="0"/>
    <n v="181"/>
    <x v="1"/>
    <s v="USD"/>
    <n v="1308200400"/>
    <n v="1308373200"/>
    <b v="0"/>
    <b v="0"/>
    <s v="theater/plays"/>
    <n v="9.9141184124918666E-2"/>
    <m/>
    <x v="3"/>
    <x v="3"/>
  </r>
  <r>
    <n v="947"/>
    <s v="Smith-Powell"/>
    <s v="Upgradable clear-thinking hardware"/>
    <n v="3600"/>
    <n v="961"/>
    <x v="0"/>
    <n v="13"/>
    <x v="1"/>
    <s v="USD"/>
    <n v="1411707600"/>
    <n v="1412312400"/>
    <b v="0"/>
    <b v="0"/>
    <s v="theater/plays"/>
    <n v="0.26694444444444443"/>
    <m/>
    <x v="3"/>
    <x v="3"/>
  </r>
  <r>
    <n v="948"/>
    <s v="Smith-Hill"/>
    <s v="Integrated holistic paradigm"/>
    <n v="9400"/>
    <n v="5918"/>
    <x v="3"/>
    <n v="160"/>
    <x v="1"/>
    <s v="USD"/>
    <n v="1418364000"/>
    <n v="1419228000"/>
    <b v="1"/>
    <b v="1"/>
    <s v="film &amp; video/documentary"/>
    <n v="0.62957446808510642"/>
    <m/>
    <x v="4"/>
    <x v="4"/>
  </r>
  <r>
    <n v="949"/>
    <s v="Wright LLC"/>
    <s v="Seamless clear-thinking conglomeration"/>
    <n v="5900"/>
    <n v="9520"/>
    <x v="1"/>
    <n v="203"/>
    <x v="1"/>
    <s v="USD"/>
    <n v="1429333200"/>
    <n v="1430974800"/>
    <b v="0"/>
    <b v="0"/>
    <s v="technology/web"/>
    <n v="1.6135593220338984"/>
    <m/>
    <x v="2"/>
    <x v="2"/>
  </r>
  <r>
    <n v="950"/>
    <s v="Williams, Orozco and Gomez"/>
    <s v="Persistent content-based methodology"/>
    <n v="100"/>
    <n v="5"/>
    <x v="0"/>
    <n v="1"/>
    <x v="1"/>
    <s v="USD"/>
    <n v="1555390800"/>
    <n v="1555822800"/>
    <b v="0"/>
    <b v="1"/>
    <s v="theater/plays"/>
    <n v="0.05"/>
    <m/>
    <x v="3"/>
    <x v="3"/>
  </r>
  <r>
    <n v="951"/>
    <s v="Peterson Ltd"/>
    <s v="Re-engineered 24hour matrix"/>
    <n v="14500"/>
    <n v="159056"/>
    <x v="1"/>
    <n v="1559"/>
    <x v="1"/>
    <s v="USD"/>
    <n v="1482732000"/>
    <n v="1482818400"/>
    <b v="0"/>
    <b v="1"/>
    <s v="music/rock"/>
    <n v="10.969379310344827"/>
    <m/>
    <x v="1"/>
    <x v="1"/>
  </r>
  <r>
    <n v="952"/>
    <s v="Cummings-Hayes"/>
    <s v="Virtual multi-tasking core"/>
    <n v="145500"/>
    <n v="101987"/>
    <x v="3"/>
    <n v="2266"/>
    <x v="1"/>
    <s v="USD"/>
    <n v="1470718800"/>
    <n v="1471928400"/>
    <b v="0"/>
    <b v="0"/>
    <s v="film &amp; video/documentary"/>
    <n v="0.70094158075601376"/>
    <m/>
    <x v="4"/>
    <x v="4"/>
  </r>
  <r>
    <n v="953"/>
    <s v="Boyle Ltd"/>
    <s v="Streamlined fault-tolerant conglomeration"/>
    <n v="3300"/>
    <n v="1980"/>
    <x v="0"/>
    <n v="21"/>
    <x v="1"/>
    <s v="USD"/>
    <n v="1450591200"/>
    <n v="1453701600"/>
    <b v="0"/>
    <b v="1"/>
    <s v="film &amp; video/science fiction"/>
    <n v="0.6"/>
    <m/>
    <x v="4"/>
    <x v="22"/>
  </r>
  <r>
    <n v="954"/>
    <s v="Henderson, Parker and Diaz"/>
    <s v="Enterprise-wide client-driven policy"/>
    <n v="42600"/>
    <n v="156384"/>
    <x v="1"/>
    <n v="1548"/>
    <x v="2"/>
    <s v="AUD"/>
    <n v="1348290000"/>
    <n v="1350363600"/>
    <b v="0"/>
    <b v="0"/>
    <s v="technology/web"/>
    <n v="3.6709859154929578"/>
    <m/>
    <x v="2"/>
    <x v="2"/>
  </r>
  <r>
    <n v="955"/>
    <s v="Moss-Obrien"/>
    <s v="Function-based next generation emulation"/>
    <n v="700"/>
    <n v="7763"/>
    <x v="1"/>
    <n v="80"/>
    <x v="1"/>
    <s v="USD"/>
    <n v="1353823200"/>
    <n v="1353996000"/>
    <b v="0"/>
    <b v="0"/>
    <s v="theater/plays"/>
    <n v="11.09"/>
    <m/>
    <x v="3"/>
    <x v="3"/>
  </r>
  <r>
    <n v="956"/>
    <s v="Wood Inc"/>
    <s v="Re-engineered composite focus group"/>
    <n v="187600"/>
    <n v="35698"/>
    <x v="0"/>
    <n v="830"/>
    <x v="1"/>
    <s v="USD"/>
    <n v="1450764000"/>
    <n v="1451109600"/>
    <b v="0"/>
    <b v="0"/>
    <s v="film &amp; video/science fiction"/>
    <n v="0.19028784648187633"/>
    <m/>
    <x v="4"/>
    <x v="22"/>
  </r>
  <r>
    <n v="957"/>
    <s v="Riley, Cohen and Goodman"/>
    <s v="Profound mission-critical function"/>
    <n v="9800"/>
    <n v="12434"/>
    <x v="1"/>
    <n v="131"/>
    <x v="1"/>
    <s v="USD"/>
    <n v="1329372000"/>
    <n v="1329631200"/>
    <b v="0"/>
    <b v="0"/>
    <s v="theater/plays"/>
    <n v="1.2687755102040816"/>
    <m/>
    <x v="3"/>
    <x v="3"/>
  </r>
  <r>
    <n v="958"/>
    <s v="Green, Robinson and Ho"/>
    <s v="De-engineered zero-defect open system"/>
    <n v="1100"/>
    <n v="8081"/>
    <x v="1"/>
    <n v="112"/>
    <x v="1"/>
    <s v="USD"/>
    <n v="1277096400"/>
    <n v="1278997200"/>
    <b v="0"/>
    <b v="0"/>
    <s v="film &amp; video/animation"/>
    <n v="7.3463636363636367"/>
    <m/>
    <x v="4"/>
    <x v="10"/>
  </r>
  <r>
    <n v="959"/>
    <s v="Black-Graham"/>
    <s v="Operative hybrid utilization"/>
    <n v="145000"/>
    <n v="6631"/>
    <x v="0"/>
    <n v="130"/>
    <x v="1"/>
    <s v="USD"/>
    <n v="1277701200"/>
    <n v="1280120400"/>
    <b v="0"/>
    <b v="0"/>
    <s v="publishing/translations"/>
    <n v="4.5731034482758622E-2"/>
    <m/>
    <x v="5"/>
    <x v="18"/>
  </r>
  <r>
    <n v="960"/>
    <s v="Robbins Group"/>
    <s v="Function-based interactive matrix"/>
    <n v="5500"/>
    <n v="4678"/>
    <x v="0"/>
    <n v="55"/>
    <x v="1"/>
    <s v="USD"/>
    <n v="1454911200"/>
    <n v="1458104400"/>
    <b v="0"/>
    <b v="0"/>
    <s v="technology/web"/>
    <n v="0.85054545454545449"/>
    <m/>
    <x v="2"/>
    <x v="2"/>
  </r>
  <r>
    <n v="961"/>
    <s v="Mason, Case and May"/>
    <s v="Optimized content-based collaboration"/>
    <n v="5700"/>
    <n v="6800"/>
    <x v="1"/>
    <n v="155"/>
    <x v="1"/>
    <s v="USD"/>
    <n v="1297922400"/>
    <n v="1298268000"/>
    <b v="0"/>
    <b v="0"/>
    <s v="publishing/translations"/>
    <n v="1.1929824561403508"/>
    <m/>
    <x v="5"/>
    <x v="18"/>
  </r>
  <r>
    <n v="962"/>
    <s v="Harris, Russell and Mitchell"/>
    <s v="User-centric cohesive policy"/>
    <n v="3600"/>
    <n v="10657"/>
    <x v="1"/>
    <n v="266"/>
    <x v="1"/>
    <s v="USD"/>
    <n v="1384408800"/>
    <n v="1386223200"/>
    <b v="0"/>
    <b v="0"/>
    <s v="food/food trucks"/>
    <n v="2.9602777777777778"/>
    <m/>
    <x v="0"/>
    <x v="0"/>
  </r>
  <r>
    <n v="963"/>
    <s v="Rodriguez-Robinson"/>
    <s v="Ergonomic methodical hub"/>
    <n v="5900"/>
    <n v="4997"/>
    <x v="0"/>
    <n v="114"/>
    <x v="6"/>
    <s v="EUR"/>
    <n v="1299304800"/>
    <n v="1299823200"/>
    <b v="0"/>
    <b v="1"/>
    <s v="photography/photography books"/>
    <n v="0.84694915254237291"/>
    <m/>
    <x v="7"/>
    <x v="14"/>
  </r>
  <r>
    <n v="964"/>
    <s v="Peck, Higgins and Smith"/>
    <s v="Devolved disintermediate encryption"/>
    <n v="3700"/>
    <n v="13164"/>
    <x v="1"/>
    <n v="155"/>
    <x v="1"/>
    <s v="USD"/>
    <n v="1431320400"/>
    <n v="1431752400"/>
    <b v="0"/>
    <b v="0"/>
    <s v="theater/plays"/>
    <n v="3.5578378378378379"/>
    <m/>
    <x v="3"/>
    <x v="3"/>
  </r>
  <r>
    <n v="965"/>
    <s v="Nunez-King"/>
    <s v="Phased clear-thinking policy"/>
    <n v="2200"/>
    <n v="8501"/>
    <x v="1"/>
    <n v="207"/>
    <x v="4"/>
    <s v="GBP"/>
    <n v="1264399200"/>
    <n v="1267855200"/>
    <b v="0"/>
    <b v="0"/>
    <s v="music/rock"/>
    <n v="3.8640909090909092"/>
    <m/>
    <x v="1"/>
    <x v="1"/>
  </r>
  <r>
    <n v="966"/>
    <s v="Davis and Sons"/>
    <s v="Seamless solution-oriented capacity"/>
    <n v="1700"/>
    <n v="13468"/>
    <x v="1"/>
    <n v="245"/>
    <x v="1"/>
    <s v="USD"/>
    <n v="1497502800"/>
    <n v="1497675600"/>
    <b v="0"/>
    <b v="0"/>
    <s v="theater/plays"/>
    <n v="7.9223529411764702"/>
    <m/>
    <x v="3"/>
    <x v="3"/>
  </r>
  <r>
    <n v="967"/>
    <s v="Howard-Douglas"/>
    <s v="Organized human-resource attitude"/>
    <n v="88400"/>
    <n v="121138"/>
    <x v="1"/>
    <n v="1573"/>
    <x v="1"/>
    <s v="USD"/>
    <n v="1333688400"/>
    <n v="1336885200"/>
    <b v="0"/>
    <b v="0"/>
    <s v="music/world music"/>
    <n v="1.3703393665158372"/>
    <m/>
    <x v="1"/>
    <x v="21"/>
  </r>
  <r>
    <n v="968"/>
    <s v="Gonzalez-White"/>
    <s v="Open-architected disintermediate budgetary management"/>
    <n v="2400"/>
    <n v="8117"/>
    <x v="1"/>
    <n v="114"/>
    <x v="1"/>
    <s v="USD"/>
    <n v="1293861600"/>
    <n v="1295157600"/>
    <b v="0"/>
    <b v="0"/>
    <s v="food/food trucks"/>
    <n v="3.3820833333333336"/>
    <m/>
    <x v="0"/>
    <x v="0"/>
  </r>
  <r>
    <n v="969"/>
    <s v="Lopez-King"/>
    <s v="Multi-lateral radical solution"/>
    <n v="7900"/>
    <n v="8550"/>
    <x v="1"/>
    <n v="93"/>
    <x v="1"/>
    <s v="USD"/>
    <n v="1576994400"/>
    <n v="1577599200"/>
    <b v="0"/>
    <b v="0"/>
    <s v="theater/plays"/>
    <n v="1.0822784810126582"/>
    <m/>
    <x v="3"/>
    <x v="3"/>
  </r>
  <r>
    <n v="970"/>
    <s v="Glover-Nelson"/>
    <s v="Inverse context-sensitive info-mediaries"/>
    <n v="94900"/>
    <n v="57659"/>
    <x v="0"/>
    <n v="594"/>
    <x v="1"/>
    <s v="USD"/>
    <n v="1304917200"/>
    <n v="1305003600"/>
    <b v="0"/>
    <b v="0"/>
    <s v="theater/plays"/>
    <n v="0.60757639620653314"/>
    <m/>
    <x v="3"/>
    <x v="3"/>
  </r>
  <r>
    <n v="971"/>
    <s v="Garner and Sons"/>
    <s v="Versatile neutral workforce"/>
    <n v="5100"/>
    <n v="1414"/>
    <x v="0"/>
    <n v="24"/>
    <x v="1"/>
    <s v="USD"/>
    <n v="1381208400"/>
    <n v="1381726800"/>
    <b v="0"/>
    <b v="0"/>
    <s v="film &amp; video/television"/>
    <n v="0.27725490196078434"/>
    <m/>
    <x v="4"/>
    <x v="19"/>
  </r>
  <r>
    <n v="972"/>
    <s v="Sellers, Roach and Garrison"/>
    <s v="Multi-tiered systematic knowledge user"/>
    <n v="42700"/>
    <n v="97524"/>
    <x v="1"/>
    <n v="1681"/>
    <x v="1"/>
    <s v="USD"/>
    <n v="1401685200"/>
    <n v="1402462800"/>
    <b v="0"/>
    <b v="1"/>
    <s v="technology/web"/>
    <n v="2.283934426229508"/>
    <m/>
    <x v="2"/>
    <x v="2"/>
  </r>
  <r>
    <n v="973"/>
    <s v="Herrera, Bennett and Silva"/>
    <s v="Programmable multi-state algorithm"/>
    <n v="121100"/>
    <n v="26176"/>
    <x v="0"/>
    <n v="252"/>
    <x v="1"/>
    <s v="USD"/>
    <n v="1291960800"/>
    <n v="1292133600"/>
    <b v="0"/>
    <b v="1"/>
    <s v="theater/plays"/>
    <n v="0.21615194054500414"/>
    <m/>
    <x v="3"/>
    <x v="3"/>
  </r>
  <r>
    <n v="974"/>
    <s v="Thomas, Clay and Mendoza"/>
    <s v="Multi-channeled reciprocal interface"/>
    <n v="800"/>
    <n v="2991"/>
    <x v="1"/>
    <n v="32"/>
    <x v="1"/>
    <s v="USD"/>
    <n v="1368853200"/>
    <n v="1368939600"/>
    <b v="0"/>
    <b v="0"/>
    <s v="music/indie rock"/>
    <n v="3.73875"/>
    <m/>
    <x v="1"/>
    <x v="7"/>
  </r>
  <r>
    <n v="975"/>
    <s v="Ayala Group"/>
    <s v="Right-sized maximized migration"/>
    <n v="5400"/>
    <n v="8366"/>
    <x v="1"/>
    <n v="135"/>
    <x v="1"/>
    <s v="USD"/>
    <n v="1448776800"/>
    <n v="1452146400"/>
    <b v="0"/>
    <b v="1"/>
    <s v="theater/plays"/>
    <n v="1.5492592592592593"/>
    <m/>
    <x v="3"/>
    <x v="3"/>
  </r>
  <r>
    <n v="976"/>
    <s v="Huerta, Roberts and Dickerson"/>
    <s v="Self-enabling value-added artificial intelligence"/>
    <n v="4000"/>
    <n v="12886"/>
    <x v="1"/>
    <n v="140"/>
    <x v="1"/>
    <s v="USD"/>
    <n v="1296194400"/>
    <n v="1296712800"/>
    <b v="0"/>
    <b v="1"/>
    <s v="theater/plays"/>
    <n v="3.2214999999999998"/>
    <m/>
    <x v="3"/>
    <x v="3"/>
  </r>
  <r>
    <n v="977"/>
    <s v="Johnson Group"/>
    <s v="Vision-oriented interactive solution"/>
    <n v="7000"/>
    <n v="5177"/>
    <x v="0"/>
    <n v="67"/>
    <x v="1"/>
    <s v="USD"/>
    <n v="1517983200"/>
    <n v="1520748000"/>
    <b v="0"/>
    <b v="0"/>
    <s v="food/food trucks"/>
    <n v="0.73957142857142855"/>
    <m/>
    <x v="0"/>
    <x v="0"/>
  </r>
  <r>
    <n v="978"/>
    <s v="Bailey, Nguyen and Martinez"/>
    <s v="Fundamental user-facing productivity"/>
    <n v="1000"/>
    <n v="8641"/>
    <x v="1"/>
    <n v="92"/>
    <x v="1"/>
    <s v="USD"/>
    <n v="1478930400"/>
    <n v="1480831200"/>
    <b v="0"/>
    <b v="0"/>
    <s v="games/video games"/>
    <n v="8.641"/>
    <m/>
    <x v="6"/>
    <x v="11"/>
  </r>
  <r>
    <n v="979"/>
    <s v="Williams, Martin and Meyer"/>
    <s v="Innovative well-modulated capability"/>
    <n v="60200"/>
    <n v="86244"/>
    <x v="1"/>
    <n v="1015"/>
    <x v="4"/>
    <s v="GBP"/>
    <n v="1426395600"/>
    <n v="1426914000"/>
    <b v="0"/>
    <b v="0"/>
    <s v="theater/plays"/>
    <n v="1.432624584717608"/>
    <m/>
    <x v="3"/>
    <x v="3"/>
  </r>
  <r>
    <n v="980"/>
    <s v="Huff-Johnson"/>
    <s v="Universal fault-tolerant orchestration"/>
    <n v="195200"/>
    <n v="78630"/>
    <x v="0"/>
    <n v="742"/>
    <x v="1"/>
    <s v="USD"/>
    <n v="1446181200"/>
    <n v="1446616800"/>
    <b v="1"/>
    <b v="0"/>
    <s v="publishing/nonfiction"/>
    <n v="0.40281762295081969"/>
    <m/>
    <x v="5"/>
    <x v="9"/>
  </r>
  <r>
    <n v="981"/>
    <s v="Diaz-Little"/>
    <s v="Grass-roots executive synergy"/>
    <n v="6700"/>
    <n v="11941"/>
    <x v="1"/>
    <n v="323"/>
    <x v="1"/>
    <s v="USD"/>
    <n v="1514181600"/>
    <n v="1517032800"/>
    <b v="0"/>
    <b v="0"/>
    <s v="technology/web"/>
    <n v="1.7822388059701493"/>
    <m/>
    <x v="2"/>
    <x v="2"/>
  </r>
  <r>
    <n v="982"/>
    <s v="Freeman-French"/>
    <s v="Multi-layered optimal application"/>
    <n v="7200"/>
    <n v="6115"/>
    <x v="0"/>
    <n v="75"/>
    <x v="1"/>
    <s v="USD"/>
    <n v="1311051600"/>
    <n v="1311224400"/>
    <b v="0"/>
    <b v="1"/>
    <s v="film &amp; video/documentary"/>
    <n v="0.84930555555555554"/>
    <m/>
    <x v="4"/>
    <x v="4"/>
  </r>
  <r>
    <n v="983"/>
    <s v="Beck-Weber"/>
    <s v="Business-focused full-range core"/>
    <n v="129100"/>
    <n v="188404"/>
    <x v="1"/>
    <n v="2326"/>
    <x v="1"/>
    <s v="USD"/>
    <n v="1564894800"/>
    <n v="1566190800"/>
    <b v="0"/>
    <b v="0"/>
    <s v="film &amp; video/documentary"/>
    <n v="1.4593648334624323"/>
    <m/>
    <x v="4"/>
    <x v="4"/>
  </r>
  <r>
    <n v="984"/>
    <s v="Lewis-Jacobson"/>
    <s v="Exclusive system-worthy Graphic Interface"/>
    <n v="6500"/>
    <n v="9910"/>
    <x v="1"/>
    <n v="381"/>
    <x v="1"/>
    <s v="USD"/>
    <n v="1567918800"/>
    <n v="1570165200"/>
    <b v="0"/>
    <b v="0"/>
    <s v="theater/plays"/>
    <n v="1.5246153846153847"/>
    <m/>
    <x v="3"/>
    <x v="3"/>
  </r>
  <r>
    <n v="985"/>
    <s v="Logan-Curtis"/>
    <s v="Enhanced optimal ability"/>
    <n v="170600"/>
    <n v="114523"/>
    <x v="0"/>
    <n v="4405"/>
    <x v="1"/>
    <s v="USD"/>
    <n v="1386309600"/>
    <n v="1388556000"/>
    <b v="0"/>
    <b v="1"/>
    <s v="music/rock"/>
    <n v="0.67129542790152408"/>
    <m/>
    <x v="1"/>
    <x v="1"/>
  </r>
  <r>
    <n v="986"/>
    <s v="Chan, Washington and Callahan"/>
    <s v="Optional zero administration neural-net"/>
    <n v="7800"/>
    <n v="3144"/>
    <x v="0"/>
    <n v="92"/>
    <x v="1"/>
    <s v="USD"/>
    <n v="1301979600"/>
    <n v="1303189200"/>
    <b v="0"/>
    <b v="0"/>
    <s v="music/rock"/>
    <n v="0.40307692307692305"/>
    <m/>
    <x v="1"/>
    <x v="1"/>
  </r>
  <r>
    <n v="987"/>
    <s v="Wilson Group"/>
    <s v="Ameliorated foreground focus group"/>
    <n v="6200"/>
    <n v="13441"/>
    <x v="1"/>
    <n v="480"/>
    <x v="1"/>
    <s v="USD"/>
    <n v="1493269200"/>
    <n v="1494478800"/>
    <b v="0"/>
    <b v="0"/>
    <s v="film &amp; video/documentary"/>
    <n v="2.1679032258064517"/>
    <m/>
    <x v="4"/>
    <x v="4"/>
  </r>
  <r>
    <n v="988"/>
    <s v="Gardner, Ryan and Gutierrez"/>
    <s v="Triple-buffered multi-tasking matrices"/>
    <n v="9400"/>
    <n v="4899"/>
    <x v="0"/>
    <n v="64"/>
    <x v="1"/>
    <s v="USD"/>
    <n v="1478930400"/>
    <n v="1480744800"/>
    <b v="0"/>
    <b v="0"/>
    <s v="publishing/radio &amp; podcasts"/>
    <n v="0.52117021276595743"/>
    <m/>
    <x v="5"/>
    <x v="15"/>
  </r>
  <r>
    <n v="989"/>
    <s v="Hernandez Inc"/>
    <s v="Versatile dedicated migration"/>
    <n v="2400"/>
    <n v="11990"/>
    <x v="1"/>
    <n v="226"/>
    <x v="1"/>
    <s v="USD"/>
    <n v="1555390800"/>
    <n v="1555822800"/>
    <b v="0"/>
    <b v="0"/>
    <s v="publishing/translations"/>
    <n v="4.9958333333333336"/>
    <m/>
    <x v="5"/>
    <x v="18"/>
  </r>
  <r>
    <n v="990"/>
    <s v="Ortiz-Roberts"/>
    <s v="Devolved foreground customer loyalty"/>
    <n v="7800"/>
    <n v="6839"/>
    <x v="0"/>
    <n v="64"/>
    <x v="1"/>
    <s v="USD"/>
    <n v="1456984800"/>
    <n v="1458882000"/>
    <b v="0"/>
    <b v="1"/>
    <s v="film &amp; video/drama"/>
    <n v="0.87679487179487181"/>
    <m/>
    <x v="4"/>
    <x v="6"/>
  </r>
  <r>
    <n v="991"/>
    <s v="Ramirez LLC"/>
    <s v="Reduced reciprocal focus group"/>
    <n v="9800"/>
    <n v="11091"/>
    <x v="1"/>
    <n v="241"/>
    <x v="1"/>
    <s v="USD"/>
    <n v="1411621200"/>
    <n v="1411966800"/>
    <b v="0"/>
    <b v="1"/>
    <s v="music/rock"/>
    <n v="1.131734693877551"/>
    <m/>
    <x v="1"/>
    <x v="1"/>
  </r>
  <r>
    <n v="992"/>
    <s v="Morrow Inc"/>
    <s v="Networked global migration"/>
    <n v="3100"/>
    <n v="13223"/>
    <x v="1"/>
    <n v="132"/>
    <x v="1"/>
    <s v="USD"/>
    <n v="1525669200"/>
    <n v="1526878800"/>
    <b v="0"/>
    <b v="1"/>
    <s v="film &amp; video/drama"/>
    <n v="4.2654838709677421"/>
    <m/>
    <x v="4"/>
    <x v="6"/>
  </r>
  <r>
    <n v="993"/>
    <s v="Erickson-Rogers"/>
    <s v="De-engineered even-keeled definition"/>
    <n v="9800"/>
    <n v="7608"/>
    <x v="3"/>
    <n v="75"/>
    <x v="6"/>
    <s v="EUR"/>
    <n v="1450936800"/>
    <n v="1452405600"/>
    <b v="0"/>
    <b v="1"/>
    <s v="photography/photography books"/>
    <n v="0.77632653061224488"/>
    <m/>
    <x v="7"/>
    <x v="14"/>
  </r>
  <r>
    <n v="994"/>
    <s v="Leach, Rich and Price"/>
    <s v="Implemented bi-directional flexibility"/>
    <n v="141100"/>
    <n v="74073"/>
    <x v="0"/>
    <n v="842"/>
    <x v="1"/>
    <s v="USD"/>
    <n v="1413522000"/>
    <n v="1414040400"/>
    <b v="0"/>
    <b v="1"/>
    <s v="publishing/translations"/>
    <n v="0.52496810772501767"/>
    <m/>
    <x v="5"/>
    <x v="18"/>
  </r>
  <r>
    <n v="995"/>
    <s v="Manning-Hamilton"/>
    <s v="Vision-oriented scalable definition"/>
    <n v="97300"/>
    <n v="153216"/>
    <x v="1"/>
    <n v="2043"/>
    <x v="1"/>
    <s v="USD"/>
    <n v="1541307600"/>
    <n v="1543816800"/>
    <b v="0"/>
    <b v="1"/>
    <s v="food/food trucks"/>
    <n v="1.5746762589928058"/>
    <m/>
    <x v="0"/>
    <x v="0"/>
  </r>
  <r>
    <n v="996"/>
    <s v="Butler LLC"/>
    <s v="Future-proofed upward-trending migration"/>
    <n v="6600"/>
    <n v="4814"/>
    <x v="0"/>
    <n v="112"/>
    <x v="1"/>
    <s v="USD"/>
    <n v="1357106400"/>
    <n v="1359698400"/>
    <b v="0"/>
    <b v="0"/>
    <s v="theater/plays"/>
    <n v="0.72939393939393937"/>
    <m/>
    <x v="3"/>
    <x v="3"/>
  </r>
  <r>
    <n v="997"/>
    <s v="Ball LLC"/>
    <s v="Right-sized full-range throughput"/>
    <n v="7600"/>
    <n v="4603"/>
    <x v="3"/>
    <n v="139"/>
    <x v="6"/>
    <s v="EUR"/>
    <n v="1390197600"/>
    <n v="1390629600"/>
    <b v="0"/>
    <b v="0"/>
    <s v="theater/plays"/>
    <n v="0.60565789473684206"/>
    <m/>
    <x v="3"/>
    <x v="3"/>
  </r>
  <r>
    <n v="998"/>
    <s v="Taylor, Santiago and Flores"/>
    <s v="Polarized composite customer loyalty"/>
    <n v="66600"/>
    <n v="37823"/>
    <x v="0"/>
    <n v="374"/>
    <x v="1"/>
    <s v="USD"/>
    <n v="1265868000"/>
    <n v="1267077600"/>
    <b v="0"/>
    <b v="1"/>
    <s v="music/indie rock"/>
    <n v="0.5679129129129129"/>
    <m/>
    <x v="1"/>
    <x v="7"/>
  </r>
  <r>
    <n v="999"/>
    <s v="Hernandez, Norton and Kelley"/>
    <s v="Expanded eco-centric policy"/>
    <n v="111100"/>
    <n v="62819"/>
    <x v="3"/>
    <n v="1122"/>
    <x v="1"/>
    <s v="USD"/>
    <n v="1467176400"/>
    <n v="1467781200"/>
    <b v="0"/>
    <b v="0"/>
    <s v="food/food trucks"/>
    <n v="0.56542754275427543"/>
    <m/>
    <x v="0"/>
    <x v="0"/>
  </r>
  <r>
    <m/>
    <m/>
    <m/>
    <m/>
    <m/>
    <x v="4"/>
    <m/>
    <x v="7"/>
    <m/>
    <m/>
    <m/>
    <m/>
    <m/>
    <m/>
    <m/>
    <m/>
    <x v="9"/>
    <x v="2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1">
  <r>
    <n v="0"/>
    <s v="Baldwin, Riley and Jackson"/>
    <s v="Pre-emptive tertiary standardization"/>
    <n v="100"/>
    <n v="0"/>
    <x v="0"/>
    <n v="0"/>
    <s v="CA"/>
    <s v="CAD"/>
    <n v="1448690400"/>
    <n v="1450159200"/>
    <b v="0"/>
    <b v="0"/>
    <s v="food/food trucks"/>
    <n v="0"/>
    <n v="0"/>
    <x v="0"/>
    <s v="food trucks"/>
    <x v="0"/>
    <d v="2015-12-15T06:00:00"/>
  </r>
  <r>
    <n v="1"/>
    <s v="Odom Inc"/>
    <s v="Managed bottom-line architecture"/>
    <n v="1400"/>
    <n v="14560"/>
    <x v="1"/>
    <n v="158"/>
    <s v="US"/>
    <s v="USD"/>
    <n v="1408424400"/>
    <n v="1408597200"/>
    <b v="0"/>
    <b v="1"/>
    <s v="music/rock"/>
    <n v="10.4"/>
    <n v="92.151898734177209"/>
    <x v="1"/>
    <s v="rock"/>
    <x v="1"/>
    <d v="2014-08-21T05:00:00"/>
  </r>
  <r>
    <n v="2"/>
    <s v="Melton, Robinson and Fritz"/>
    <s v="Function-based leadingedge pricing structure"/>
    <n v="108400"/>
    <n v="142523"/>
    <x v="1"/>
    <n v="1425"/>
    <s v="AU"/>
    <s v="AUD"/>
    <n v="1384668000"/>
    <n v="1384840800"/>
    <b v="0"/>
    <b v="0"/>
    <s v="technology/web"/>
    <n v="1.3147878228782288"/>
    <n v="100.01614035087719"/>
    <x v="2"/>
    <s v="web"/>
    <x v="2"/>
    <d v="2013-11-19T06:00:00"/>
  </r>
  <r>
    <n v="3"/>
    <s v="Mcdonald, Gonzalez and Ross"/>
    <s v="Vision-oriented fresh-thinking conglomeration"/>
    <n v="4200"/>
    <n v="2477"/>
    <x v="0"/>
    <n v="24"/>
    <s v="US"/>
    <s v="USD"/>
    <n v="1565499600"/>
    <n v="1568955600"/>
    <b v="0"/>
    <b v="0"/>
    <s v="music/rock"/>
    <n v="0.58976190476190471"/>
    <n v="103.20833333333333"/>
    <x v="1"/>
    <s v="rock"/>
    <x v="3"/>
    <d v="2019-09-20T05:00:00"/>
  </r>
  <r>
    <n v="4"/>
    <s v="Larson-Little"/>
    <s v="Proactive foreground core"/>
    <n v="7600"/>
    <n v="5265"/>
    <x v="0"/>
    <n v="53"/>
    <s v="US"/>
    <s v="USD"/>
    <n v="1547964000"/>
    <n v="1548309600"/>
    <b v="0"/>
    <b v="0"/>
    <s v="theater/plays"/>
    <n v="0.69276315789473686"/>
    <n v="99.339622641509436"/>
    <x v="3"/>
    <s v="plays"/>
    <x v="4"/>
    <d v="2019-01-24T06:00:00"/>
  </r>
  <r>
    <n v="5"/>
    <s v="Harris Group"/>
    <s v="Open-source optimizing database"/>
    <n v="7600"/>
    <n v="13195"/>
    <x v="1"/>
    <n v="174"/>
    <s v="DK"/>
    <s v="DKK"/>
    <n v="1346130000"/>
    <n v="1347080400"/>
    <b v="0"/>
    <b v="0"/>
    <s v="theater/plays"/>
    <n v="1.7361842105263159"/>
    <n v="75.833333333333329"/>
    <x v="3"/>
    <s v="plays"/>
    <x v="5"/>
    <d v="2012-09-08T05:00:00"/>
  </r>
  <r>
    <n v="6"/>
    <s v="Ortiz, Coleman and Mitchell"/>
    <s v="Operative upward-trending algorithm"/>
    <n v="5200"/>
    <n v="1090"/>
    <x v="0"/>
    <n v="18"/>
    <s v="GB"/>
    <s v="GBP"/>
    <n v="1505278800"/>
    <n v="1505365200"/>
    <b v="0"/>
    <b v="0"/>
    <s v="film &amp; video/documentary"/>
    <n v="0.20961538461538462"/>
    <n v="60.555555555555557"/>
    <x v="4"/>
    <s v="documentary"/>
    <x v="6"/>
    <d v="2017-09-14T05:00:00"/>
  </r>
  <r>
    <n v="7"/>
    <s v="Carter-Guzman"/>
    <s v="Centralized cohesive challenge"/>
    <n v="4500"/>
    <n v="14741"/>
    <x v="1"/>
    <n v="227"/>
    <s v="DK"/>
    <s v="DKK"/>
    <n v="1439442000"/>
    <n v="1439614800"/>
    <b v="0"/>
    <b v="0"/>
    <s v="theater/plays"/>
    <n v="3.2757777777777779"/>
    <n v="64.93832599118943"/>
    <x v="3"/>
    <s v="plays"/>
    <x v="7"/>
    <d v="2015-08-15T05:00:00"/>
  </r>
  <r>
    <n v="8"/>
    <s v="Nunez-Richards"/>
    <s v="Exclusive attitude-oriented intranet"/>
    <n v="110100"/>
    <n v="21946"/>
    <x v="2"/>
    <n v="708"/>
    <s v="DK"/>
    <s v="DKK"/>
    <n v="1281330000"/>
    <n v="1281502800"/>
    <b v="0"/>
    <b v="0"/>
    <s v="theater/plays"/>
    <n v="0.19932788374205268"/>
    <n v="30.997175141242938"/>
    <x v="3"/>
    <s v="plays"/>
    <x v="8"/>
    <d v="2010-08-11T05:00:00"/>
  </r>
  <r>
    <n v="9"/>
    <s v="Rangel, Holt and Jones"/>
    <s v="Open-source fresh-thinking model"/>
    <n v="6200"/>
    <n v="3208"/>
    <x v="0"/>
    <n v="44"/>
    <s v="US"/>
    <s v="USD"/>
    <n v="1379566800"/>
    <n v="1383804000"/>
    <b v="0"/>
    <b v="0"/>
    <s v="music/electric music"/>
    <n v="0.51741935483870971"/>
    <n v="72.909090909090907"/>
    <x v="1"/>
    <s v="electric music"/>
    <x v="9"/>
    <d v="2013-11-07T06:00:00"/>
  </r>
  <r>
    <n v="10"/>
    <s v="Green Ltd"/>
    <s v="Monitored empowering installation"/>
    <n v="5200"/>
    <n v="13838"/>
    <x v="1"/>
    <n v="220"/>
    <s v="US"/>
    <s v="USD"/>
    <n v="1281762000"/>
    <n v="1285909200"/>
    <b v="0"/>
    <b v="0"/>
    <s v="film &amp; video/drama"/>
    <n v="2.6611538461538462"/>
    <n v="62.9"/>
    <x v="4"/>
    <s v="drama"/>
    <x v="10"/>
    <d v="2010-10-01T05:00:00"/>
  </r>
  <r>
    <n v="11"/>
    <s v="Perez, Johnson and Gardner"/>
    <s v="Grass-roots zero administration system engine"/>
    <n v="6300"/>
    <n v="3030"/>
    <x v="0"/>
    <n v="27"/>
    <s v="US"/>
    <s v="USD"/>
    <n v="1285045200"/>
    <n v="1285563600"/>
    <b v="0"/>
    <b v="1"/>
    <s v="theater/plays"/>
    <n v="0.48095238095238096"/>
    <n v="112.22222222222223"/>
    <x v="3"/>
    <s v="plays"/>
    <x v="11"/>
    <d v="2010-09-27T05:00:00"/>
  </r>
  <r>
    <n v="12"/>
    <s v="Kim Ltd"/>
    <s v="Assimilated hybrid intranet"/>
    <n v="6300"/>
    <n v="5629"/>
    <x v="0"/>
    <n v="55"/>
    <s v="US"/>
    <s v="USD"/>
    <n v="1571720400"/>
    <n v="1572411600"/>
    <b v="0"/>
    <b v="0"/>
    <s v="film &amp; video/drama"/>
    <n v="0.89349206349206345"/>
    <n v="102.34545454545454"/>
    <x v="4"/>
    <s v="drama"/>
    <x v="12"/>
    <d v="2019-10-30T05:00:00"/>
  </r>
  <r>
    <n v="13"/>
    <s v="Walker, Taylor and Coleman"/>
    <s v="Multi-tiered directional open architecture"/>
    <n v="4200"/>
    <n v="10295"/>
    <x v="1"/>
    <n v="98"/>
    <s v="US"/>
    <s v="USD"/>
    <n v="1465621200"/>
    <n v="1466658000"/>
    <b v="0"/>
    <b v="0"/>
    <s v="music/indie rock"/>
    <n v="2.4511904761904764"/>
    <n v="105.05102040816327"/>
    <x v="1"/>
    <s v="indie rock"/>
    <x v="13"/>
    <d v="2016-06-23T05:00:00"/>
  </r>
  <r>
    <n v="14"/>
    <s v="Rodriguez, Rose and Stewart"/>
    <s v="Cloned directional synergy"/>
    <n v="28200"/>
    <n v="18829"/>
    <x v="0"/>
    <n v="200"/>
    <s v="US"/>
    <s v="USD"/>
    <n v="1331013600"/>
    <n v="1333342800"/>
    <b v="0"/>
    <b v="0"/>
    <s v="music/indie rock"/>
    <n v="0.66769503546099296"/>
    <n v="94.144999999999996"/>
    <x v="1"/>
    <s v="indie rock"/>
    <x v="14"/>
    <d v="2012-04-02T05:00:00"/>
  </r>
  <r>
    <n v="15"/>
    <s v="Wright, Hunt and Rowe"/>
    <s v="Extended eco-centric pricing structure"/>
    <n v="81200"/>
    <n v="38414"/>
    <x v="0"/>
    <n v="452"/>
    <s v="US"/>
    <s v="USD"/>
    <n v="1575957600"/>
    <n v="1576303200"/>
    <b v="0"/>
    <b v="0"/>
    <s v="technology/wearables"/>
    <n v="0.47307881773399013"/>
    <n v="84.986725663716811"/>
    <x v="2"/>
    <s v="wearables"/>
    <x v="15"/>
    <d v="2019-12-14T06:00:00"/>
  </r>
  <r>
    <n v="16"/>
    <s v="Hines Inc"/>
    <s v="Cross-platform systemic adapter"/>
    <n v="1700"/>
    <n v="11041"/>
    <x v="1"/>
    <n v="100"/>
    <s v="US"/>
    <s v="USD"/>
    <n v="1390370400"/>
    <n v="1392271200"/>
    <b v="0"/>
    <b v="0"/>
    <s v="publishing/nonfiction"/>
    <n v="6.4947058823529416"/>
    <n v="110.41"/>
    <x v="5"/>
    <s v="nonfiction"/>
    <x v="16"/>
    <d v="2014-02-13T06:00:00"/>
  </r>
  <r>
    <n v="17"/>
    <s v="Cochran-Nguyen"/>
    <s v="Seamless 4thgeneration methodology"/>
    <n v="84600"/>
    <n v="134845"/>
    <x v="1"/>
    <n v="1249"/>
    <s v="US"/>
    <s v="USD"/>
    <n v="1294812000"/>
    <n v="1294898400"/>
    <b v="0"/>
    <b v="0"/>
    <s v="film &amp; video/animation"/>
    <n v="1.5939125295508274"/>
    <n v="107.96236989591674"/>
    <x v="4"/>
    <s v="animation"/>
    <x v="17"/>
    <d v="2011-01-13T06:00:00"/>
  </r>
  <r>
    <n v="18"/>
    <s v="Johnson-Gould"/>
    <s v="Exclusive needs-based adapter"/>
    <n v="9100"/>
    <n v="6089"/>
    <x v="3"/>
    <n v="135"/>
    <s v="US"/>
    <s v="USD"/>
    <n v="1536382800"/>
    <n v="1537074000"/>
    <b v="0"/>
    <b v="0"/>
    <s v="theater/plays"/>
    <n v="0.66912087912087914"/>
    <n v="45.103703703703701"/>
    <x v="3"/>
    <s v="plays"/>
    <x v="18"/>
    <d v="2018-09-16T05:00:00"/>
  </r>
  <r>
    <n v="19"/>
    <s v="Perez-Hess"/>
    <s v="Down-sized cohesive archive"/>
    <n v="62500"/>
    <n v="30331"/>
    <x v="0"/>
    <n v="674"/>
    <s v="US"/>
    <s v="USD"/>
    <n v="1551679200"/>
    <n v="1553490000"/>
    <b v="0"/>
    <b v="1"/>
    <s v="theater/plays"/>
    <n v="0.48529600000000001"/>
    <n v="45.001483679525222"/>
    <x v="3"/>
    <s v="plays"/>
    <x v="19"/>
    <d v="2019-03-25T05:00:00"/>
  </r>
  <r>
    <n v="20"/>
    <s v="Reeves, Thompson and Richardson"/>
    <s v="Proactive composite alliance"/>
    <n v="131800"/>
    <n v="147936"/>
    <x v="1"/>
    <n v="1396"/>
    <s v="US"/>
    <s v="USD"/>
    <n v="1406523600"/>
    <n v="1406523600"/>
    <b v="0"/>
    <b v="0"/>
    <s v="film &amp; video/drama"/>
    <n v="1.1224279210925645"/>
    <n v="105.97134670487107"/>
    <x v="4"/>
    <s v="drama"/>
    <x v="20"/>
    <d v="2014-07-28T05:00:00"/>
  </r>
  <r>
    <n v="21"/>
    <s v="Simmons-Reynolds"/>
    <s v="Re-engineered intangible definition"/>
    <n v="94000"/>
    <n v="38533"/>
    <x v="0"/>
    <n v="558"/>
    <s v="US"/>
    <s v="USD"/>
    <n v="1313384400"/>
    <n v="1316322000"/>
    <b v="0"/>
    <b v="0"/>
    <s v="theater/plays"/>
    <n v="0.40992553191489361"/>
    <n v="69.055555555555557"/>
    <x v="3"/>
    <s v="plays"/>
    <x v="21"/>
    <d v="2011-09-18T05:00:00"/>
  </r>
  <r>
    <n v="22"/>
    <s v="Collier Inc"/>
    <s v="Enhanced dynamic definition"/>
    <n v="59100"/>
    <n v="75690"/>
    <x v="1"/>
    <n v="890"/>
    <s v="US"/>
    <s v="USD"/>
    <n v="1522731600"/>
    <n v="1524027600"/>
    <b v="0"/>
    <b v="0"/>
    <s v="theater/plays"/>
    <n v="1.2807106598984772"/>
    <n v="85.044943820224717"/>
    <x v="3"/>
    <s v="plays"/>
    <x v="22"/>
    <d v="2018-04-18T05:00:00"/>
  </r>
  <r>
    <n v="23"/>
    <s v="Gray-Jenkins"/>
    <s v="Devolved next generation adapter"/>
    <n v="4500"/>
    <n v="14942"/>
    <x v="1"/>
    <n v="142"/>
    <s v="GB"/>
    <s v="GBP"/>
    <n v="1550124000"/>
    <n v="1554699600"/>
    <b v="0"/>
    <b v="0"/>
    <s v="film &amp; video/documentary"/>
    <n v="3.3204444444444445"/>
    <n v="105.22535211267606"/>
    <x v="4"/>
    <s v="documentary"/>
    <x v="23"/>
    <d v="2019-04-08T05:00:00"/>
  </r>
  <r>
    <n v="24"/>
    <s v="Scott, Wilson and Martin"/>
    <s v="Cross-platform intermediate frame"/>
    <n v="92400"/>
    <n v="104257"/>
    <x v="1"/>
    <n v="2673"/>
    <s v="US"/>
    <s v="USD"/>
    <n v="1403326800"/>
    <n v="1403499600"/>
    <b v="0"/>
    <b v="0"/>
    <s v="technology/wearables"/>
    <n v="1.1283225108225108"/>
    <n v="39.003741114852225"/>
    <x v="2"/>
    <s v="wearables"/>
    <x v="24"/>
    <d v="2014-06-23T05:00:00"/>
  </r>
  <r>
    <n v="25"/>
    <s v="Caldwell, Velazquez and Wilson"/>
    <s v="Monitored impactful analyzer"/>
    <n v="5500"/>
    <n v="11904"/>
    <x v="1"/>
    <n v="163"/>
    <s v="US"/>
    <s v="USD"/>
    <n v="1305694800"/>
    <n v="1307422800"/>
    <b v="0"/>
    <b v="1"/>
    <s v="games/video games"/>
    <n v="2.1643636363636363"/>
    <n v="73.030674846625772"/>
    <x v="6"/>
    <s v="video games"/>
    <x v="25"/>
    <d v="2011-06-07T05:00:00"/>
  </r>
  <r>
    <n v="26"/>
    <s v="Spencer-Bates"/>
    <s v="Optional responsive customer loyalty"/>
    <n v="107500"/>
    <n v="51814"/>
    <x v="3"/>
    <n v="1480"/>
    <s v="US"/>
    <s v="USD"/>
    <n v="1533013200"/>
    <n v="1535346000"/>
    <b v="0"/>
    <b v="0"/>
    <s v="theater/plays"/>
    <n v="0.4819906976744186"/>
    <n v="35.009459459459457"/>
    <x v="3"/>
    <s v="plays"/>
    <x v="26"/>
    <d v="2018-08-27T05:00:00"/>
  </r>
  <r>
    <n v="27"/>
    <s v="Best, Carr and Williams"/>
    <s v="Diverse transitional migration"/>
    <n v="2000"/>
    <n v="1599"/>
    <x v="0"/>
    <n v="15"/>
    <s v="US"/>
    <s v="USD"/>
    <n v="1443848400"/>
    <n v="1444539600"/>
    <b v="0"/>
    <b v="0"/>
    <s v="music/rock"/>
    <n v="0.79949999999999999"/>
    <n v="106.6"/>
    <x v="1"/>
    <s v="rock"/>
    <x v="27"/>
    <d v="2015-10-11T05:00:00"/>
  </r>
  <r>
    <n v="28"/>
    <s v="Campbell, Brown and Powell"/>
    <s v="Synchronized global task-force"/>
    <n v="130800"/>
    <n v="137635"/>
    <x v="1"/>
    <n v="2220"/>
    <s v="US"/>
    <s v="USD"/>
    <n v="1265695200"/>
    <n v="1267682400"/>
    <b v="0"/>
    <b v="1"/>
    <s v="theater/plays"/>
    <n v="1.0522553516819573"/>
    <n v="61.997747747747745"/>
    <x v="3"/>
    <s v="plays"/>
    <x v="28"/>
    <d v="2010-03-04T06:00:00"/>
  </r>
  <r>
    <n v="29"/>
    <s v="Johnson, Parker and Haynes"/>
    <s v="Focused 6thgeneration forecast"/>
    <n v="45900"/>
    <n v="150965"/>
    <x v="1"/>
    <n v="1606"/>
    <s v="CH"/>
    <s v="CHF"/>
    <n v="1532062800"/>
    <n v="1535518800"/>
    <b v="0"/>
    <b v="0"/>
    <s v="film &amp; video/shorts"/>
    <n v="3.2889978213507627"/>
    <n v="94.000622665006233"/>
    <x v="4"/>
    <s v="shorts"/>
    <x v="29"/>
    <d v="2018-08-29T05:00:00"/>
  </r>
  <r>
    <n v="30"/>
    <s v="Clark-Cooke"/>
    <s v="Down-sized analyzing challenge"/>
    <n v="9000"/>
    <n v="14455"/>
    <x v="1"/>
    <n v="129"/>
    <s v="US"/>
    <s v="USD"/>
    <n v="1558674000"/>
    <n v="1559106000"/>
    <b v="0"/>
    <b v="0"/>
    <s v="film &amp; video/animation"/>
    <n v="1.606111111111111"/>
    <n v="112.05426356589147"/>
    <x v="4"/>
    <s v="animation"/>
    <x v="30"/>
    <d v="2019-05-29T05:00:00"/>
  </r>
  <r>
    <n v="31"/>
    <s v="Schroeder Ltd"/>
    <s v="Progressive needs-based focus group"/>
    <n v="3500"/>
    <n v="10850"/>
    <x v="1"/>
    <n v="226"/>
    <s v="GB"/>
    <s v="GBP"/>
    <n v="1451973600"/>
    <n v="1454392800"/>
    <b v="0"/>
    <b v="0"/>
    <s v="games/video games"/>
    <n v="3.1"/>
    <n v="48.008849557522126"/>
    <x v="6"/>
    <s v="video games"/>
    <x v="31"/>
    <d v="2016-02-02T06:00:00"/>
  </r>
  <r>
    <n v="32"/>
    <s v="Jackson PLC"/>
    <s v="Ergonomic 6thgeneration success"/>
    <n v="101000"/>
    <n v="87676"/>
    <x v="0"/>
    <n v="2307"/>
    <s v="IT"/>
    <s v="EUR"/>
    <n v="1515564000"/>
    <n v="1517896800"/>
    <b v="0"/>
    <b v="0"/>
    <s v="film &amp; video/documentary"/>
    <n v="0.86807920792079207"/>
    <n v="38.004334633723452"/>
    <x v="4"/>
    <s v="documentary"/>
    <x v="32"/>
    <d v="2018-02-06T06:00:00"/>
  </r>
  <r>
    <n v="33"/>
    <s v="Blair, Collins and Carter"/>
    <s v="Exclusive interactive approach"/>
    <n v="50200"/>
    <n v="189666"/>
    <x v="1"/>
    <n v="5419"/>
    <s v="US"/>
    <s v="USD"/>
    <n v="1412485200"/>
    <n v="1415685600"/>
    <b v="0"/>
    <b v="0"/>
    <s v="theater/plays"/>
    <n v="3.7782071713147412"/>
    <n v="35.000184535892231"/>
    <x v="3"/>
    <s v="plays"/>
    <x v="33"/>
    <d v="2014-11-11T06:00:00"/>
  </r>
  <r>
    <n v="34"/>
    <s v="Maldonado and Sons"/>
    <s v="Reverse-engineered asynchronous archive"/>
    <n v="9300"/>
    <n v="14025"/>
    <x v="1"/>
    <n v="165"/>
    <s v="US"/>
    <s v="USD"/>
    <n v="1490245200"/>
    <n v="1490677200"/>
    <b v="0"/>
    <b v="0"/>
    <s v="film &amp; video/documentary"/>
    <n v="1.5080645161290323"/>
    <n v="85"/>
    <x v="4"/>
    <s v="documentary"/>
    <x v="34"/>
    <d v="2017-03-28T05:00:00"/>
  </r>
  <r>
    <n v="35"/>
    <s v="Mitchell and Sons"/>
    <s v="Synergized intangible challenge"/>
    <n v="125500"/>
    <n v="188628"/>
    <x v="1"/>
    <n v="1965"/>
    <s v="DK"/>
    <s v="DKK"/>
    <n v="1547877600"/>
    <n v="1551506400"/>
    <b v="0"/>
    <b v="1"/>
    <s v="film &amp; video/drama"/>
    <n v="1.5030119521912351"/>
    <n v="95.993893129770996"/>
    <x v="4"/>
    <s v="drama"/>
    <x v="35"/>
    <d v="2019-03-02T06:00:00"/>
  </r>
  <r>
    <n v="36"/>
    <s v="Jackson-Lewis"/>
    <s v="Monitored multi-state encryption"/>
    <n v="700"/>
    <n v="1101"/>
    <x v="1"/>
    <n v="16"/>
    <s v="US"/>
    <s v="USD"/>
    <n v="1298700000"/>
    <n v="1300856400"/>
    <b v="0"/>
    <b v="0"/>
    <s v="theater/plays"/>
    <n v="1.572857142857143"/>
    <n v="68.8125"/>
    <x v="3"/>
    <s v="plays"/>
    <x v="36"/>
    <d v="2011-03-23T05:00:00"/>
  </r>
  <r>
    <n v="37"/>
    <s v="Black, Armstrong and Anderson"/>
    <s v="Profound attitude-oriented functionalities"/>
    <n v="8100"/>
    <n v="11339"/>
    <x v="1"/>
    <n v="107"/>
    <s v="US"/>
    <s v="USD"/>
    <n v="1570338000"/>
    <n v="1573192800"/>
    <b v="0"/>
    <b v="1"/>
    <s v="publishing/fiction"/>
    <n v="1.3998765432098765"/>
    <n v="105.97196261682242"/>
    <x v="5"/>
    <s v="fiction"/>
    <x v="37"/>
    <d v="2019-11-08T06:00:00"/>
  </r>
  <r>
    <n v="38"/>
    <s v="Maldonado-Gonzalez"/>
    <s v="Digitized client-driven database"/>
    <n v="3100"/>
    <n v="10085"/>
    <x v="1"/>
    <n v="134"/>
    <s v="US"/>
    <s v="USD"/>
    <n v="1287378000"/>
    <n v="1287810000"/>
    <b v="0"/>
    <b v="0"/>
    <s v="photography/photography books"/>
    <n v="3.2532258064516131"/>
    <n v="75.261194029850742"/>
    <x v="7"/>
    <s v="photography books"/>
    <x v="38"/>
    <d v="2010-10-23T05:00:00"/>
  </r>
  <r>
    <n v="39"/>
    <s v="Kim-Rice"/>
    <s v="Organized bi-directional function"/>
    <n v="9900"/>
    <n v="5027"/>
    <x v="0"/>
    <n v="88"/>
    <s v="DK"/>
    <s v="DKK"/>
    <n v="1361772000"/>
    <n v="1362978000"/>
    <b v="0"/>
    <b v="0"/>
    <s v="theater/plays"/>
    <n v="0.50777777777777777"/>
    <n v="57.125"/>
    <x v="3"/>
    <s v="plays"/>
    <x v="39"/>
    <d v="2013-03-11T05:00:00"/>
  </r>
  <r>
    <n v="40"/>
    <s v="Garcia, Garcia and Lopez"/>
    <s v="Reduced stable middleware"/>
    <n v="8800"/>
    <n v="14878"/>
    <x v="1"/>
    <n v="198"/>
    <s v="US"/>
    <s v="USD"/>
    <n v="1275714000"/>
    <n v="1277355600"/>
    <b v="0"/>
    <b v="1"/>
    <s v="technology/wearables"/>
    <n v="1.6906818181818182"/>
    <n v="75.141414141414145"/>
    <x v="2"/>
    <s v="wearables"/>
    <x v="40"/>
    <d v="2010-06-24T05:00:00"/>
  </r>
  <r>
    <n v="41"/>
    <s v="Watts Group"/>
    <s v="Universal 5thgeneration neural-net"/>
    <n v="5600"/>
    <n v="11924"/>
    <x v="1"/>
    <n v="111"/>
    <s v="IT"/>
    <s v="EUR"/>
    <n v="1346734800"/>
    <n v="1348981200"/>
    <b v="0"/>
    <b v="1"/>
    <s v="music/rock"/>
    <n v="2.1292857142857144"/>
    <n v="107.42342342342343"/>
    <x v="1"/>
    <s v="rock"/>
    <x v="41"/>
    <d v="2012-09-30T05:00:00"/>
  </r>
  <r>
    <n v="42"/>
    <s v="Werner-Bryant"/>
    <s v="Virtual uniform frame"/>
    <n v="1800"/>
    <n v="7991"/>
    <x v="1"/>
    <n v="222"/>
    <s v="US"/>
    <s v="USD"/>
    <n v="1309755600"/>
    <n v="1310533200"/>
    <b v="0"/>
    <b v="0"/>
    <s v="food/food trucks"/>
    <n v="4.4394444444444447"/>
    <n v="35.995495495495497"/>
    <x v="0"/>
    <s v="food trucks"/>
    <x v="42"/>
    <d v="2011-07-13T05:00:00"/>
  </r>
  <r>
    <n v="43"/>
    <s v="Schmitt-Mendoza"/>
    <s v="Profound explicit paradigm"/>
    <n v="90200"/>
    <n v="167717"/>
    <x v="1"/>
    <n v="6212"/>
    <s v="US"/>
    <s v="USD"/>
    <n v="1406178000"/>
    <n v="1407560400"/>
    <b v="0"/>
    <b v="0"/>
    <s v="publishing/radio &amp; podcasts"/>
    <n v="1.859390243902439"/>
    <n v="26.998873148744366"/>
    <x v="5"/>
    <s v="radio &amp; podcasts"/>
    <x v="43"/>
    <d v="2014-08-09T05:00:00"/>
  </r>
  <r>
    <n v="44"/>
    <s v="Reid-Mccullough"/>
    <s v="Visionary real-time groupware"/>
    <n v="1600"/>
    <n v="10541"/>
    <x v="1"/>
    <n v="98"/>
    <s v="DK"/>
    <s v="DKK"/>
    <n v="1552798800"/>
    <n v="1552885200"/>
    <b v="0"/>
    <b v="0"/>
    <s v="publishing/fiction"/>
    <n v="6.5881249999999998"/>
    <n v="107.56122448979592"/>
    <x v="5"/>
    <s v="fiction"/>
    <x v="44"/>
    <d v="2019-03-18T05:00:00"/>
  </r>
  <r>
    <n v="45"/>
    <s v="Woods-Clark"/>
    <s v="Networked tertiary Graphical User Interface"/>
    <n v="9500"/>
    <n v="4530"/>
    <x v="0"/>
    <n v="48"/>
    <s v="US"/>
    <s v="USD"/>
    <n v="1478062800"/>
    <n v="1479362400"/>
    <b v="0"/>
    <b v="1"/>
    <s v="theater/plays"/>
    <n v="0.4768421052631579"/>
    <n v="94.375"/>
    <x v="3"/>
    <s v="plays"/>
    <x v="45"/>
    <d v="2016-11-17T06:00:00"/>
  </r>
  <r>
    <n v="46"/>
    <s v="Vaughn, Hunt and Caldwell"/>
    <s v="Virtual grid-enabled task-force"/>
    <n v="3700"/>
    <n v="4247"/>
    <x v="1"/>
    <n v="92"/>
    <s v="US"/>
    <s v="USD"/>
    <n v="1278565200"/>
    <n v="1280552400"/>
    <b v="0"/>
    <b v="0"/>
    <s v="music/rock"/>
    <n v="1.1478378378378378"/>
    <n v="46.163043478260867"/>
    <x v="1"/>
    <s v="rock"/>
    <x v="46"/>
    <d v="2010-07-31T05:00:00"/>
  </r>
  <r>
    <n v="47"/>
    <s v="Bennett and Sons"/>
    <s v="Function-based multi-state software"/>
    <n v="1500"/>
    <n v="7129"/>
    <x v="1"/>
    <n v="149"/>
    <s v="US"/>
    <s v="USD"/>
    <n v="1396069200"/>
    <n v="1398661200"/>
    <b v="0"/>
    <b v="0"/>
    <s v="theater/plays"/>
    <n v="4.7526666666666664"/>
    <n v="47.845637583892618"/>
    <x v="3"/>
    <s v="plays"/>
    <x v="47"/>
    <d v="2014-04-28T05:00:00"/>
  </r>
  <r>
    <n v="48"/>
    <s v="Lamb Inc"/>
    <s v="Optimized leadingedge concept"/>
    <n v="33300"/>
    <n v="128862"/>
    <x v="1"/>
    <n v="2431"/>
    <s v="US"/>
    <s v="USD"/>
    <n v="1435208400"/>
    <n v="1436245200"/>
    <b v="0"/>
    <b v="0"/>
    <s v="theater/plays"/>
    <n v="3.86972972972973"/>
    <n v="53.007815713698065"/>
    <x v="3"/>
    <s v="plays"/>
    <x v="48"/>
    <d v="2015-07-07T05:00:00"/>
  </r>
  <r>
    <n v="49"/>
    <s v="Casey-Kelly"/>
    <s v="Sharable holistic interface"/>
    <n v="7200"/>
    <n v="13653"/>
    <x v="1"/>
    <n v="303"/>
    <s v="US"/>
    <s v="USD"/>
    <n v="1571547600"/>
    <n v="1575439200"/>
    <b v="0"/>
    <b v="0"/>
    <s v="music/rock"/>
    <n v="1.89625"/>
    <n v="45.059405940594061"/>
    <x v="1"/>
    <s v="rock"/>
    <x v="49"/>
    <d v="2019-12-04T06:00:00"/>
  </r>
  <r>
    <n v="50"/>
    <s v="Jones, Taylor and Moore"/>
    <s v="Down-sized system-worthy secured line"/>
    <n v="100"/>
    <n v="2"/>
    <x v="0"/>
    <n v="1"/>
    <s v="IT"/>
    <s v="EUR"/>
    <n v="1375333200"/>
    <n v="1377752400"/>
    <b v="0"/>
    <b v="0"/>
    <s v="music/metal"/>
    <n v="0.02"/>
    <n v="2"/>
    <x v="1"/>
    <s v="metal"/>
    <x v="50"/>
    <d v="2013-08-29T05:00:00"/>
  </r>
  <r>
    <n v="51"/>
    <s v="Bradshaw, Gill and Donovan"/>
    <s v="Inverse secondary infrastructure"/>
    <n v="158100"/>
    <n v="145243"/>
    <x v="0"/>
    <n v="1467"/>
    <s v="GB"/>
    <s v="GBP"/>
    <n v="1332824400"/>
    <n v="1334206800"/>
    <b v="0"/>
    <b v="1"/>
    <s v="technology/wearables"/>
    <n v="0.91867805186590767"/>
    <n v="99.006816632583508"/>
    <x v="2"/>
    <s v="wearables"/>
    <x v="51"/>
    <d v="2012-04-12T05:00:00"/>
  </r>
  <r>
    <n v="52"/>
    <s v="Hernandez, Rodriguez and Clark"/>
    <s v="Organic foreground leverage"/>
    <n v="7200"/>
    <n v="2459"/>
    <x v="0"/>
    <n v="75"/>
    <s v="US"/>
    <s v="USD"/>
    <n v="1284526800"/>
    <n v="1284872400"/>
    <b v="0"/>
    <b v="0"/>
    <s v="theater/plays"/>
    <n v="0.34152777777777776"/>
    <n v="32.786666666666669"/>
    <x v="3"/>
    <s v="plays"/>
    <x v="52"/>
    <d v="2010-09-19T05:00:00"/>
  </r>
  <r>
    <n v="53"/>
    <s v="Smith-Jones"/>
    <s v="Reverse-engineered static concept"/>
    <n v="8800"/>
    <n v="12356"/>
    <x v="1"/>
    <n v="209"/>
    <s v="US"/>
    <s v="USD"/>
    <n v="1400562000"/>
    <n v="1403931600"/>
    <b v="0"/>
    <b v="0"/>
    <s v="film &amp; video/drama"/>
    <n v="1.4040909090909091"/>
    <n v="59.119617224880386"/>
    <x v="4"/>
    <s v="drama"/>
    <x v="53"/>
    <d v="2014-06-28T05:00:00"/>
  </r>
  <r>
    <n v="54"/>
    <s v="Roy PLC"/>
    <s v="Multi-channeled neutral customer loyalty"/>
    <n v="6000"/>
    <n v="5392"/>
    <x v="0"/>
    <n v="120"/>
    <s v="US"/>
    <s v="USD"/>
    <n v="1520748000"/>
    <n v="1521262800"/>
    <b v="0"/>
    <b v="0"/>
    <s v="technology/wearables"/>
    <n v="0.89866666666666661"/>
    <n v="44.93333333333333"/>
    <x v="2"/>
    <s v="wearables"/>
    <x v="54"/>
    <d v="2018-03-17T05:00:00"/>
  </r>
  <r>
    <n v="55"/>
    <s v="Wright, Brooks and Villarreal"/>
    <s v="Reverse-engineered bifurcated strategy"/>
    <n v="6600"/>
    <n v="11746"/>
    <x v="1"/>
    <n v="131"/>
    <s v="US"/>
    <s v="USD"/>
    <n v="1532926800"/>
    <n v="1533358800"/>
    <b v="0"/>
    <b v="0"/>
    <s v="music/jazz"/>
    <n v="1.7796969696969698"/>
    <n v="89.664122137404576"/>
    <x v="1"/>
    <s v="jazz"/>
    <x v="55"/>
    <d v="2018-08-04T05:00:00"/>
  </r>
  <r>
    <n v="56"/>
    <s v="Flores, Miller and Johnson"/>
    <s v="Horizontal context-sensitive knowledge user"/>
    <n v="8000"/>
    <n v="11493"/>
    <x v="1"/>
    <n v="164"/>
    <s v="US"/>
    <s v="USD"/>
    <n v="1420869600"/>
    <n v="1421474400"/>
    <b v="0"/>
    <b v="0"/>
    <s v="technology/wearables"/>
    <n v="1.436625"/>
    <n v="70.079268292682926"/>
    <x v="2"/>
    <s v="wearables"/>
    <x v="56"/>
    <d v="2015-01-17T06:00:00"/>
  </r>
  <r>
    <n v="57"/>
    <s v="Bridges, Freeman and Kim"/>
    <s v="Cross-group multi-state task-force"/>
    <n v="2900"/>
    <n v="6243"/>
    <x v="1"/>
    <n v="201"/>
    <s v="US"/>
    <s v="USD"/>
    <n v="1504242000"/>
    <n v="1505278800"/>
    <b v="0"/>
    <b v="0"/>
    <s v="games/video games"/>
    <n v="2.1527586206896552"/>
    <n v="31.059701492537314"/>
    <x v="6"/>
    <s v="video games"/>
    <x v="57"/>
    <d v="2017-09-13T05:00:00"/>
  </r>
  <r>
    <n v="58"/>
    <s v="Anderson-Perez"/>
    <s v="Expanded 3rdgeneration strategy"/>
    <n v="2700"/>
    <n v="6132"/>
    <x v="1"/>
    <n v="211"/>
    <s v="US"/>
    <s v="USD"/>
    <n v="1442811600"/>
    <n v="1443934800"/>
    <b v="0"/>
    <b v="0"/>
    <s v="theater/plays"/>
    <n v="2.2711111111111113"/>
    <n v="29.061611374407583"/>
    <x v="3"/>
    <s v="plays"/>
    <x v="58"/>
    <d v="2015-10-04T05:00:00"/>
  </r>
  <r>
    <n v="59"/>
    <s v="Wright, Fox and Marks"/>
    <s v="Assimilated real-time support"/>
    <n v="1400"/>
    <n v="3851"/>
    <x v="1"/>
    <n v="128"/>
    <s v="US"/>
    <s v="USD"/>
    <n v="1497243600"/>
    <n v="1498539600"/>
    <b v="0"/>
    <b v="1"/>
    <s v="theater/plays"/>
    <n v="2.7507142857142859"/>
    <n v="30.0859375"/>
    <x v="3"/>
    <s v="plays"/>
    <x v="59"/>
    <d v="2017-06-27T05:00:00"/>
  </r>
  <r>
    <n v="60"/>
    <s v="Crawford-Peters"/>
    <s v="User-centric regional database"/>
    <n v="94200"/>
    <n v="135997"/>
    <x v="1"/>
    <n v="1600"/>
    <s v="CA"/>
    <s v="CAD"/>
    <n v="1342501200"/>
    <n v="1342760400"/>
    <b v="0"/>
    <b v="0"/>
    <s v="theater/plays"/>
    <n v="1.4437048832271762"/>
    <n v="84.998125000000002"/>
    <x v="3"/>
    <s v="plays"/>
    <x v="60"/>
    <d v="2012-07-20T05:00:00"/>
  </r>
  <r>
    <n v="61"/>
    <s v="Romero-Hoffman"/>
    <s v="Open-source zero administration complexity"/>
    <n v="199200"/>
    <n v="184750"/>
    <x v="0"/>
    <n v="2253"/>
    <s v="CA"/>
    <s v="CAD"/>
    <n v="1298268000"/>
    <n v="1301720400"/>
    <b v="0"/>
    <b v="0"/>
    <s v="theater/plays"/>
    <n v="0.92745983935742971"/>
    <n v="82.001775410563695"/>
    <x v="3"/>
    <s v="plays"/>
    <x v="61"/>
    <d v="2011-04-02T05:00:00"/>
  </r>
  <r>
    <n v="62"/>
    <s v="Sparks-West"/>
    <s v="Organized incremental standardization"/>
    <n v="2000"/>
    <n v="14452"/>
    <x v="1"/>
    <n v="249"/>
    <s v="US"/>
    <s v="USD"/>
    <n v="1433480400"/>
    <n v="1433566800"/>
    <b v="0"/>
    <b v="0"/>
    <s v="technology/web"/>
    <n v="7.226"/>
    <n v="58.040160642570278"/>
    <x v="2"/>
    <s v="web"/>
    <x v="62"/>
    <d v="2015-06-06T05:00:00"/>
  </r>
  <r>
    <n v="63"/>
    <s v="Baker, Morgan and Brown"/>
    <s v="Assimilated didactic open system"/>
    <n v="4700"/>
    <n v="557"/>
    <x v="0"/>
    <n v="5"/>
    <s v="US"/>
    <s v="USD"/>
    <n v="1493355600"/>
    <n v="1493874000"/>
    <b v="0"/>
    <b v="0"/>
    <s v="theater/plays"/>
    <n v="0.11851063829787234"/>
    <n v="111.4"/>
    <x v="3"/>
    <s v="plays"/>
    <x v="63"/>
    <d v="2017-05-04T05:00:00"/>
  </r>
  <r>
    <n v="64"/>
    <s v="Mosley-Gilbert"/>
    <s v="Vision-oriented logistical intranet"/>
    <n v="2800"/>
    <n v="2734"/>
    <x v="0"/>
    <n v="38"/>
    <s v="US"/>
    <s v="USD"/>
    <n v="1530507600"/>
    <n v="1531803600"/>
    <b v="0"/>
    <b v="1"/>
    <s v="technology/web"/>
    <n v="0.97642857142857142"/>
    <n v="71.94736842105263"/>
    <x v="2"/>
    <s v="web"/>
    <x v="64"/>
    <d v="2018-07-17T05:00:00"/>
  </r>
  <r>
    <n v="65"/>
    <s v="Berry-Boyer"/>
    <s v="Mandatory incremental projection"/>
    <n v="6100"/>
    <n v="14405"/>
    <x v="1"/>
    <n v="236"/>
    <s v="US"/>
    <s v="USD"/>
    <n v="1296108000"/>
    <n v="1296712800"/>
    <b v="0"/>
    <b v="0"/>
    <s v="theater/plays"/>
    <n v="2.3614754098360655"/>
    <n v="61.038135593220339"/>
    <x v="3"/>
    <s v="plays"/>
    <x v="65"/>
    <d v="2011-02-03T06:00:00"/>
  </r>
  <r>
    <n v="66"/>
    <s v="Sanders-Allen"/>
    <s v="Grass-roots needs-based encryption"/>
    <n v="2900"/>
    <n v="1307"/>
    <x v="0"/>
    <n v="12"/>
    <s v="US"/>
    <s v="USD"/>
    <n v="1428469200"/>
    <n v="1428901200"/>
    <b v="0"/>
    <b v="1"/>
    <s v="theater/plays"/>
    <n v="0.45068965517241377"/>
    <n v="108.91666666666667"/>
    <x v="3"/>
    <s v="plays"/>
    <x v="66"/>
    <d v="2015-04-13T05:00:00"/>
  </r>
  <r>
    <n v="67"/>
    <s v="Lopez Inc"/>
    <s v="Team-oriented 6thgeneration middleware"/>
    <n v="72600"/>
    <n v="117892"/>
    <x v="1"/>
    <n v="4065"/>
    <s v="GB"/>
    <s v="GBP"/>
    <n v="1264399200"/>
    <n v="1264831200"/>
    <b v="0"/>
    <b v="1"/>
    <s v="technology/wearables"/>
    <n v="1.6238567493112948"/>
    <n v="29.001722017220171"/>
    <x v="2"/>
    <s v="wearables"/>
    <x v="67"/>
    <d v="2010-01-30T06:00:00"/>
  </r>
  <r>
    <n v="68"/>
    <s v="Moreno-Turner"/>
    <s v="Inverse multi-tasking installation"/>
    <n v="5700"/>
    <n v="14508"/>
    <x v="1"/>
    <n v="246"/>
    <s v="IT"/>
    <s v="EUR"/>
    <n v="1501131600"/>
    <n v="1505192400"/>
    <b v="0"/>
    <b v="1"/>
    <s v="theater/plays"/>
    <n v="2.5452631578947367"/>
    <n v="58.975609756097562"/>
    <x v="3"/>
    <s v="plays"/>
    <x v="68"/>
    <d v="2017-09-12T05:00:00"/>
  </r>
  <r>
    <n v="69"/>
    <s v="Jones-Watson"/>
    <s v="Switchable disintermediate moderator"/>
    <n v="7900"/>
    <n v="1901"/>
    <x v="3"/>
    <n v="17"/>
    <s v="US"/>
    <s v="USD"/>
    <n v="1292738400"/>
    <n v="1295676000"/>
    <b v="0"/>
    <b v="0"/>
    <s v="theater/plays"/>
    <n v="0.24063291139240506"/>
    <n v="111.82352941176471"/>
    <x v="3"/>
    <s v="plays"/>
    <x v="69"/>
    <d v="2011-01-22T06:00:00"/>
  </r>
  <r>
    <n v="70"/>
    <s v="Barker Inc"/>
    <s v="Re-engineered 24/7 task-force"/>
    <n v="128000"/>
    <n v="158389"/>
    <x v="1"/>
    <n v="2475"/>
    <s v="IT"/>
    <s v="EUR"/>
    <n v="1288674000"/>
    <n v="1292911200"/>
    <b v="0"/>
    <b v="1"/>
    <s v="theater/plays"/>
    <n v="1.2374140625000001"/>
    <n v="63.995555555555555"/>
    <x v="3"/>
    <s v="plays"/>
    <x v="70"/>
    <d v="2010-12-21T06:00:00"/>
  </r>
  <r>
    <n v="71"/>
    <s v="Tate, Bass and House"/>
    <s v="Organic object-oriented budgetary management"/>
    <n v="6000"/>
    <n v="6484"/>
    <x v="1"/>
    <n v="76"/>
    <s v="US"/>
    <s v="USD"/>
    <n v="1575093600"/>
    <n v="1575439200"/>
    <b v="0"/>
    <b v="0"/>
    <s v="theater/plays"/>
    <n v="1.0806666666666667"/>
    <n v="85.315789473684205"/>
    <x v="3"/>
    <s v="plays"/>
    <x v="71"/>
    <d v="2019-12-04T06:00:00"/>
  </r>
  <r>
    <n v="72"/>
    <s v="Hampton, Lewis and Ray"/>
    <s v="Seamless coherent parallelism"/>
    <n v="600"/>
    <n v="4022"/>
    <x v="1"/>
    <n v="54"/>
    <s v="US"/>
    <s v="USD"/>
    <n v="1435726800"/>
    <n v="1438837200"/>
    <b v="0"/>
    <b v="0"/>
    <s v="film &amp; video/animation"/>
    <n v="6.7033333333333331"/>
    <n v="74.481481481481481"/>
    <x v="4"/>
    <s v="animation"/>
    <x v="72"/>
    <d v="2015-08-06T05:00:00"/>
  </r>
  <r>
    <n v="73"/>
    <s v="Collins-Goodman"/>
    <s v="Cross-platform even-keeled initiative"/>
    <n v="1400"/>
    <n v="9253"/>
    <x v="1"/>
    <n v="88"/>
    <s v="US"/>
    <s v="USD"/>
    <n v="1480226400"/>
    <n v="1480485600"/>
    <b v="0"/>
    <b v="0"/>
    <s v="music/jazz"/>
    <n v="6.609285714285714"/>
    <n v="105.14772727272727"/>
    <x v="1"/>
    <s v="jazz"/>
    <x v="73"/>
    <d v="2016-11-30T06:00:00"/>
  </r>
  <r>
    <n v="74"/>
    <s v="Davis-Michael"/>
    <s v="Progressive tertiary framework"/>
    <n v="3900"/>
    <n v="4776"/>
    <x v="1"/>
    <n v="85"/>
    <s v="GB"/>
    <s v="GBP"/>
    <n v="1459054800"/>
    <n v="1459141200"/>
    <b v="0"/>
    <b v="0"/>
    <s v="music/metal"/>
    <n v="1.2246153846153847"/>
    <n v="56.188235294117646"/>
    <x v="1"/>
    <s v="metal"/>
    <x v="74"/>
    <d v="2016-03-28T05:00:00"/>
  </r>
  <r>
    <n v="75"/>
    <s v="White, Torres and Bishop"/>
    <s v="Multi-layered dynamic protocol"/>
    <n v="9700"/>
    <n v="14606"/>
    <x v="1"/>
    <n v="170"/>
    <s v="US"/>
    <s v="USD"/>
    <n v="1531630800"/>
    <n v="1532322000"/>
    <b v="0"/>
    <b v="0"/>
    <s v="photography/photography books"/>
    <n v="1.5057731958762886"/>
    <n v="85.917647058823533"/>
    <x v="7"/>
    <s v="photography books"/>
    <x v="75"/>
    <d v="2018-07-23T05:00:00"/>
  </r>
  <r>
    <n v="76"/>
    <s v="Martin, Conway and Larsen"/>
    <s v="Horizontal next generation function"/>
    <n v="122900"/>
    <n v="95993"/>
    <x v="0"/>
    <n v="1684"/>
    <s v="US"/>
    <s v="USD"/>
    <n v="1421992800"/>
    <n v="1426222800"/>
    <b v="1"/>
    <b v="1"/>
    <s v="theater/plays"/>
    <n v="0.78106590724165992"/>
    <n v="57.00296912114014"/>
    <x v="3"/>
    <s v="plays"/>
    <x v="76"/>
    <d v="2015-03-13T05:00:00"/>
  </r>
  <r>
    <n v="77"/>
    <s v="Acevedo-Huffman"/>
    <s v="Pre-emptive impactful model"/>
    <n v="9500"/>
    <n v="4460"/>
    <x v="0"/>
    <n v="56"/>
    <s v="US"/>
    <s v="USD"/>
    <n v="1285563600"/>
    <n v="1286773200"/>
    <b v="0"/>
    <b v="1"/>
    <s v="film &amp; video/animation"/>
    <n v="0.46947368421052632"/>
    <n v="79.642857142857139"/>
    <x v="4"/>
    <s v="animation"/>
    <x v="77"/>
    <d v="2010-10-11T05:00:00"/>
  </r>
  <r>
    <n v="78"/>
    <s v="Montgomery, Larson and Spencer"/>
    <s v="User-centric bifurcated knowledge user"/>
    <n v="4500"/>
    <n v="13536"/>
    <x v="1"/>
    <n v="330"/>
    <s v="US"/>
    <s v="USD"/>
    <n v="1523854800"/>
    <n v="1523941200"/>
    <b v="0"/>
    <b v="0"/>
    <s v="publishing/translations"/>
    <n v="3.008"/>
    <n v="41.018181818181816"/>
    <x v="5"/>
    <s v="translations"/>
    <x v="78"/>
    <d v="2018-04-17T05:00:00"/>
  </r>
  <r>
    <n v="79"/>
    <s v="Soto LLC"/>
    <s v="Triple-buffered reciprocal project"/>
    <n v="57800"/>
    <n v="40228"/>
    <x v="0"/>
    <n v="838"/>
    <s v="US"/>
    <s v="USD"/>
    <n v="1529125200"/>
    <n v="1529557200"/>
    <b v="0"/>
    <b v="0"/>
    <s v="theater/plays"/>
    <n v="0.6959861591695502"/>
    <n v="48.004773269689736"/>
    <x v="3"/>
    <s v="plays"/>
    <x v="79"/>
    <d v="2018-06-21T05:00:00"/>
  </r>
  <r>
    <n v="80"/>
    <s v="Sutton, Barrett and Tucker"/>
    <s v="Cross-platform needs-based approach"/>
    <n v="1100"/>
    <n v="7012"/>
    <x v="1"/>
    <n v="127"/>
    <s v="US"/>
    <s v="USD"/>
    <n v="1503982800"/>
    <n v="1506574800"/>
    <b v="0"/>
    <b v="0"/>
    <s v="games/video games"/>
    <n v="6.374545454545455"/>
    <n v="55.212598425196852"/>
    <x v="6"/>
    <s v="video games"/>
    <x v="80"/>
    <d v="2017-09-28T05:00:00"/>
  </r>
  <r>
    <n v="81"/>
    <s v="Gomez, Bailey and Flores"/>
    <s v="User-friendly static contingency"/>
    <n v="16800"/>
    <n v="37857"/>
    <x v="1"/>
    <n v="411"/>
    <s v="US"/>
    <s v="USD"/>
    <n v="1511416800"/>
    <n v="1513576800"/>
    <b v="0"/>
    <b v="0"/>
    <s v="music/rock"/>
    <n v="2.253392857142857"/>
    <n v="92.109489051094897"/>
    <x v="1"/>
    <s v="rock"/>
    <x v="81"/>
    <d v="2017-12-18T06:00:00"/>
  </r>
  <r>
    <n v="82"/>
    <s v="Porter-George"/>
    <s v="Reactive content-based framework"/>
    <n v="1000"/>
    <n v="14973"/>
    <x v="1"/>
    <n v="180"/>
    <s v="GB"/>
    <s v="GBP"/>
    <n v="1547704800"/>
    <n v="1548309600"/>
    <b v="0"/>
    <b v="1"/>
    <s v="games/video games"/>
    <n v="14.973000000000001"/>
    <n v="83.183333333333337"/>
    <x v="6"/>
    <s v="video games"/>
    <x v="82"/>
    <d v="2019-01-24T06:00:00"/>
  </r>
  <r>
    <n v="83"/>
    <s v="Fitzgerald PLC"/>
    <s v="Realigned user-facing concept"/>
    <n v="106400"/>
    <n v="39996"/>
    <x v="0"/>
    <n v="1000"/>
    <s v="US"/>
    <s v="USD"/>
    <n v="1469682000"/>
    <n v="1471582800"/>
    <b v="0"/>
    <b v="0"/>
    <s v="music/electric music"/>
    <n v="0.37590225563909774"/>
    <n v="39.996000000000002"/>
    <x v="1"/>
    <s v="electric music"/>
    <x v="83"/>
    <d v="2016-08-19T05:00:00"/>
  </r>
  <r>
    <n v="84"/>
    <s v="Cisneros-Burton"/>
    <s v="Public-key zero tolerance orchestration"/>
    <n v="31400"/>
    <n v="41564"/>
    <x v="1"/>
    <n v="374"/>
    <s v="US"/>
    <s v="USD"/>
    <n v="1343451600"/>
    <n v="1344315600"/>
    <b v="0"/>
    <b v="0"/>
    <s v="technology/wearables"/>
    <n v="1.3236942675159236"/>
    <n v="111.1336898395722"/>
    <x v="2"/>
    <s v="wearables"/>
    <x v="84"/>
    <d v="2012-08-07T05:00:00"/>
  </r>
  <r>
    <n v="85"/>
    <s v="Hill, Lawson and Wilkinson"/>
    <s v="Multi-tiered eco-centric architecture"/>
    <n v="4900"/>
    <n v="6430"/>
    <x v="1"/>
    <n v="71"/>
    <s v="AU"/>
    <s v="AUD"/>
    <n v="1315717200"/>
    <n v="1316408400"/>
    <b v="0"/>
    <b v="0"/>
    <s v="music/indie rock"/>
    <n v="1.3122448979591836"/>
    <n v="90.563380281690144"/>
    <x v="1"/>
    <s v="indie rock"/>
    <x v="85"/>
    <d v="2011-09-19T05:00:00"/>
  </r>
  <r>
    <n v="86"/>
    <s v="Davis-Smith"/>
    <s v="Organic motivating firmware"/>
    <n v="7400"/>
    <n v="12405"/>
    <x v="1"/>
    <n v="203"/>
    <s v="US"/>
    <s v="USD"/>
    <n v="1430715600"/>
    <n v="1431838800"/>
    <b v="1"/>
    <b v="0"/>
    <s v="theater/plays"/>
    <n v="1.6763513513513513"/>
    <n v="61.108374384236456"/>
    <x v="3"/>
    <s v="plays"/>
    <x v="86"/>
    <d v="2015-05-17T05:00:00"/>
  </r>
  <r>
    <n v="87"/>
    <s v="Farrell and Sons"/>
    <s v="Synergized 4thgeneration conglomeration"/>
    <n v="198500"/>
    <n v="123040"/>
    <x v="0"/>
    <n v="1482"/>
    <s v="AU"/>
    <s v="AUD"/>
    <n v="1299564000"/>
    <n v="1300510800"/>
    <b v="0"/>
    <b v="1"/>
    <s v="music/rock"/>
    <n v="0.6198488664987406"/>
    <n v="83.022941970310384"/>
    <x v="1"/>
    <s v="rock"/>
    <x v="87"/>
    <d v="2011-03-19T05:00:00"/>
  </r>
  <r>
    <n v="88"/>
    <s v="Clark Group"/>
    <s v="Grass-roots fault-tolerant policy"/>
    <n v="4800"/>
    <n v="12516"/>
    <x v="1"/>
    <n v="113"/>
    <s v="US"/>
    <s v="USD"/>
    <n v="1429160400"/>
    <n v="1431061200"/>
    <b v="0"/>
    <b v="0"/>
    <s v="publishing/translations"/>
    <n v="2.6074999999999999"/>
    <n v="110.76106194690266"/>
    <x v="5"/>
    <s v="translations"/>
    <x v="88"/>
    <d v="2015-05-08T05:00:00"/>
  </r>
  <r>
    <n v="89"/>
    <s v="White, Singleton and Zimmerman"/>
    <s v="Monitored scalable knowledgebase"/>
    <n v="3400"/>
    <n v="8588"/>
    <x v="1"/>
    <n v="96"/>
    <s v="US"/>
    <s v="USD"/>
    <n v="1271307600"/>
    <n v="1271480400"/>
    <b v="0"/>
    <b v="0"/>
    <s v="theater/plays"/>
    <n v="2.5258823529411765"/>
    <n v="89.458333333333329"/>
    <x v="3"/>
    <s v="plays"/>
    <x v="89"/>
    <d v="2010-04-17T05:00:00"/>
  </r>
  <r>
    <n v="90"/>
    <s v="Kramer Group"/>
    <s v="Synergistic explicit parallelism"/>
    <n v="7800"/>
    <n v="6132"/>
    <x v="0"/>
    <n v="106"/>
    <s v="US"/>
    <s v="USD"/>
    <n v="1456380000"/>
    <n v="1456380000"/>
    <b v="0"/>
    <b v="1"/>
    <s v="theater/plays"/>
    <n v="0.7861538461538462"/>
    <n v="57.849056603773583"/>
    <x v="3"/>
    <s v="plays"/>
    <x v="90"/>
    <d v="2016-02-25T06:00:00"/>
  </r>
  <r>
    <n v="91"/>
    <s v="Frazier, Patrick and Smith"/>
    <s v="Enhanced systemic analyzer"/>
    <n v="154300"/>
    <n v="74688"/>
    <x v="0"/>
    <n v="679"/>
    <s v="IT"/>
    <s v="EUR"/>
    <n v="1470459600"/>
    <n v="1472878800"/>
    <b v="0"/>
    <b v="0"/>
    <s v="publishing/translations"/>
    <n v="0.48404406999351912"/>
    <n v="109.99705449189985"/>
    <x v="5"/>
    <s v="translations"/>
    <x v="91"/>
    <d v="2016-09-03T05:00:00"/>
  </r>
  <r>
    <n v="92"/>
    <s v="Santos, Bell and Lloyd"/>
    <s v="Object-based analyzing knowledge user"/>
    <n v="20000"/>
    <n v="51775"/>
    <x v="1"/>
    <n v="498"/>
    <s v="CH"/>
    <s v="CHF"/>
    <n v="1277269200"/>
    <n v="1277355600"/>
    <b v="0"/>
    <b v="1"/>
    <s v="games/video games"/>
    <n v="2.5887500000000001"/>
    <n v="103.96586345381526"/>
    <x v="6"/>
    <s v="video games"/>
    <x v="92"/>
    <d v="2010-06-24T05:00:00"/>
  </r>
  <r>
    <n v="93"/>
    <s v="Hall and Sons"/>
    <s v="Pre-emptive radical architecture"/>
    <n v="108800"/>
    <n v="65877"/>
    <x v="3"/>
    <n v="610"/>
    <s v="US"/>
    <s v="USD"/>
    <n v="1350709200"/>
    <n v="1351054800"/>
    <b v="0"/>
    <b v="1"/>
    <s v="theater/plays"/>
    <n v="0.60548713235294116"/>
    <n v="107.99508196721311"/>
    <x v="3"/>
    <s v="plays"/>
    <x v="93"/>
    <d v="2012-10-24T05:00:00"/>
  </r>
  <r>
    <n v="94"/>
    <s v="Hanson Inc"/>
    <s v="Grass-roots web-enabled contingency"/>
    <n v="2900"/>
    <n v="8807"/>
    <x v="1"/>
    <n v="180"/>
    <s v="GB"/>
    <s v="GBP"/>
    <n v="1554613200"/>
    <n v="1555563600"/>
    <b v="0"/>
    <b v="0"/>
    <s v="technology/web"/>
    <n v="3.036896551724138"/>
    <n v="48.927777777777777"/>
    <x v="2"/>
    <s v="web"/>
    <x v="94"/>
    <d v="2019-04-18T05:00:00"/>
  </r>
  <r>
    <n v="95"/>
    <s v="Sanchez LLC"/>
    <s v="Stand-alone system-worthy standardization"/>
    <n v="900"/>
    <n v="1017"/>
    <x v="1"/>
    <n v="27"/>
    <s v="US"/>
    <s v="USD"/>
    <n v="1571029200"/>
    <n v="1571634000"/>
    <b v="0"/>
    <b v="0"/>
    <s v="film &amp; video/documentary"/>
    <n v="1.1299999999999999"/>
    <n v="37.666666666666664"/>
    <x v="4"/>
    <s v="documentary"/>
    <x v="95"/>
    <d v="2019-10-21T05:00:00"/>
  </r>
  <r>
    <n v="96"/>
    <s v="Howard Ltd"/>
    <s v="Down-sized systematic policy"/>
    <n v="69700"/>
    <n v="151513"/>
    <x v="1"/>
    <n v="2331"/>
    <s v="US"/>
    <s v="USD"/>
    <n v="1299736800"/>
    <n v="1300856400"/>
    <b v="0"/>
    <b v="0"/>
    <s v="theater/plays"/>
    <n v="2.1737876614060259"/>
    <n v="64.999141999141997"/>
    <x v="3"/>
    <s v="plays"/>
    <x v="96"/>
    <d v="2011-03-23T05:00:00"/>
  </r>
  <r>
    <n v="97"/>
    <s v="Stewart LLC"/>
    <s v="Cloned bi-directional architecture"/>
    <n v="1300"/>
    <n v="12047"/>
    <x v="1"/>
    <n v="113"/>
    <s v="US"/>
    <s v="USD"/>
    <n v="1435208400"/>
    <n v="1439874000"/>
    <b v="0"/>
    <b v="0"/>
    <s v="food/food trucks"/>
    <n v="9.2669230769230762"/>
    <n v="106.61061946902655"/>
    <x v="0"/>
    <s v="food trucks"/>
    <x v="48"/>
    <d v="2015-08-18T05:00:00"/>
  </r>
  <r>
    <n v="98"/>
    <s v="Arias, Allen and Miller"/>
    <s v="Seamless transitional portal"/>
    <n v="97800"/>
    <n v="32951"/>
    <x v="0"/>
    <n v="1220"/>
    <s v="AU"/>
    <s v="AUD"/>
    <n v="1437973200"/>
    <n v="1438318800"/>
    <b v="0"/>
    <b v="0"/>
    <s v="games/video games"/>
    <n v="0.33692229038854804"/>
    <n v="27.009016393442622"/>
    <x v="6"/>
    <s v="video games"/>
    <x v="97"/>
    <d v="2015-07-31T05:00:00"/>
  </r>
  <r>
    <n v="99"/>
    <s v="Baker-Morris"/>
    <s v="Fully-configurable motivating approach"/>
    <n v="7600"/>
    <n v="14951"/>
    <x v="1"/>
    <n v="164"/>
    <s v="US"/>
    <s v="USD"/>
    <n v="1416895200"/>
    <n v="1419400800"/>
    <b v="0"/>
    <b v="0"/>
    <s v="theater/plays"/>
    <n v="1.9672368421052631"/>
    <n v="91.16463414634147"/>
    <x v="3"/>
    <s v="plays"/>
    <x v="98"/>
    <d v="2014-12-24T06:00:00"/>
  </r>
  <r>
    <n v="100"/>
    <s v="Tucker, Fox and Green"/>
    <s v="Upgradable fault-tolerant approach"/>
    <n v="100"/>
    <n v="1"/>
    <x v="0"/>
    <n v="1"/>
    <s v="US"/>
    <s v="USD"/>
    <n v="1319000400"/>
    <n v="1320555600"/>
    <b v="0"/>
    <b v="0"/>
    <s v="theater/plays"/>
    <n v="0.01"/>
    <n v="1"/>
    <x v="3"/>
    <s v="plays"/>
    <x v="99"/>
    <d v="2011-11-06T05:00:00"/>
  </r>
  <r>
    <n v="101"/>
    <s v="Douglas LLC"/>
    <s v="Reduced heuristic moratorium"/>
    <n v="900"/>
    <n v="9193"/>
    <x v="1"/>
    <n v="164"/>
    <s v="US"/>
    <s v="USD"/>
    <n v="1424498400"/>
    <n v="1425103200"/>
    <b v="0"/>
    <b v="1"/>
    <s v="music/electric music"/>
    <n v="10.214444444444444"/>
    <n v="56.054878048780488"/>
    <x v="1"/>
    <s v="electric music"/>
    <x v="100"/>
    <d v="2015-02-28T06:00:00"/>
  </r>
  <r>
    <n v="102"/>
    <s v="Garcia Inc"/>
    <s v="Front-line web-enabled model"/>
    <n v="3700"/>
    <n v="10422"/>
    <x v="1"/>
    <n v="336"/>
    <s v="US"/>
    <s v="USD"/>
    <n v="1526274000"/>
    <n v="1526878800"/>
    <b v="0"/>
    <b v="1"/>
    <s v="technology/wearables"/>
    <n v="2.8167567567567566"/>
    <n v="31.017857142857142"/>
    <x v="2"/>
    <s v="wearables"/>
    <x v="101"/>
    <d v="2018-05-21T05:00:00"/>
  </r>
  <r>
    <n v="103"/>
    <s v="Frye, Hunt and Powell"/>
    <s v="Polarized incremental emulation"/>
    <n v="10000"/>
    <n v="2461"/>
    <x v="0"/>
    <n v="37"/>
    <s v="IT"/>
    <s v="EUR"/>
    <n v="1287896400"/>
    <n v="1288674000"/>
    <b v="0"/>
    <b v="0"/>
    <s v="music/electric music"/>
    <n v="0.24610000000000001"/>
    <n v="66.513513513513516"/>
    <x v="1"/>
    <s v="electric music"/>
    <x v="102"/>
    <d v="2010-11-02T05:00:00"/>
  </r>
  <r>
    <n v="104"/>
    <s v="Smith, Wells and Nguyen"/>
    <s v="Self-enabling grid-enabled initiative"/>
    <n v="119200"/>
    <n v="170623"/>
    <x v="1"/>
    <n v="1917"/>
    <s v="US"/>
    <s v="USD"/>
    <n v="1495515600"/>
    <n v="1495602000"/>
    <b v="0"/>
    <b v="0"/>
    <s v="music/indie rock"/>
    <n v="1.4314010067114094"/>
    <n v="89.005216484089729"/>
    <x v="1"/>
    <s v="indie rock"/>
    <x v="103"/>
    <d v="2017-05-24T05:00:00"/>
  </r>
  <r>
    <n v="105"/>
    <s v="Charles-Johnson"/>
    <s v="Total fresh-thinking system engine"/>
    <n v="6800"/>
    <n v="9829"/>
    <x v="1"/>
    <n v="95"/>
    <s v="US"/>
    <s v="USD"/>
    <n v="1364878800"/>
    <n v="1366434000"/>
    <b v="0"/>
    <b v="0"/>
    <s v="technology/web"/>
    <n v="1.4454411764705883"/>
    <n v="103.46315789473684"/>
    <x v="2"/>
    <s v="web"/>
    <x v="104"/>
    <d v="2013-04-20T05:00:00"/>
  </r>
  <r>
    <n v="106"/>
    <s v="Brandt, Carter and Wood"/>
    <s v="Ameliorated clear-thinking circuit"/>
    <n v="3900"/>
    <n v="14006"/>
    <x v="1"/>
    <n v="147"/>
    <s v="US"/>
    <s v="USD"/>
    <n v="1567918800"/>
    <n v="1568350800"/>
    <b v="0"/>
    <b v="0"/>
    <s v="theater/plays"/>
    <n v="3.5912820512820511"/>
    <n v="95.278911564625844"/>
    <x v="3"/>
    <s v="plays"/>
    <x v="105"/>
    <d v="2019-09-13T05:00:00"/>
  </r>
  <r>
    <n v="107"/>
    <s v="Tucker, Schmidt and Reid"/>
    <s v="Multi-layered encompassing installation"/>
    <n v="3500"/>
    <n v="6527"/>
    <x v="1"/>
    <n v="86"/>
    <s v="US"/>
    <s v="USD"/>
    <n v="1524459600"/>
    <n v="1525928400"/>
    <b v="0"/>
    <b v="1"/>
    <s v="theater/plays"/>
    <n v="1.8648571428571428"/>
    <n v="75.895348837209298"/>
    <x v="3"/>
    <s v="plays"/>
    <x v="106"/>
    <d v="2018-05-10T05:00:00"/>
  </r>
  <r>
    <n v="108"/>
    <s v="Decker Inc"/>
    <s v="Universal encompassing implementation"/>
    <n v="1500"/>
    <n v="8929"/>
    <x v="1"/>
    <n v="83"/>
    <s v="US"/>
    <s v="USD"/>
    <n v="1333688400"/>
    <n v="1336885200"/>
    <b v="0"/>
    <b v="0"/>
    <s v="film &amp; video/documentary"/>
    <n v="5.9526666666666666"/>
    <n v="107.57831325301204"/>
    <x v="4"/>
    <s v="documentary"/>
    <x v="107"/>
    <d v="2012-05-13T05:00:00"/>
  </r>
  <r>
    <n v="109"/>
    <s v="Romero and Sons"/>
    <s v="Object-based client-server application"/>
    <n v="5200"/>
    <n v="3079"/>
    <x v="0"/>
    <n v="60"/>
    <s v="US"/>
    <s v="USD"/>
    <n v="1389506400"/>
    <n v="1389679200"/>
    <b v="0"/>
    <b v="0"/>
    <s v="film &amp; video/television"/>
    <n v="0.5921153846153846"/>
    <n v="51.31666666666667"/>
    <x v="4"/>
    <s v="television"/>
    <x v="108"/>
    <d v="2014-01-14T06:00:00"/>
  </r>
  <r>
    <n v="110"/>
    <s v="Castillo-Carey"/>
    <s v="Cross-platform solution-oriented process improvement"/>
    <n v="142400"/>
    <n v="21307"/>
    <x v="0"/>
    <n v="296"/>
    <s v="US"/>
    <s v="USD"/>
    <n v="1536642000"/>
    <n v="1538283600"/>
    <b v="0"/>
    <b v="0"/>
    <s v="food/food trucks"/>
    <n v="0.14962780898876404"/>
    <n v="71.983108108108112"/>
    <x v="0"/>
    <s v="food trucks"/>
    <x v="109"/>
    <d v="2018-09-30T05:00:00"/>
  </r>
  <r>
    <n v="111"/>
    <s v="Hart-Briggs"/>
    <s v="Re-engineered user-facing approach"/>
    <n v="61400"/>
    <n v="73653"/>
    <x v="1"/>
    <n v="676"/>
    <s v="US"/>
    <s v="USD"/>
    <n v="1348290000"/>
    <n v="1348808400"/>
    <b v="0"/>
    <b v="0"/>
    <s v="publishing/radio &amp; podcasts"/>
    <n v="1.1995602605863191"/>
    <n v="108.95414201183432"/>
    <x v="5"/>
    <s v="radio &amp; podcasts"/>
    <x v="110"/>
    <d v="2012-09-28T05:00:00"/>
  </r>
  <r>
    <n v="112"/>
    <s v="Jones-Meyer"/>
    <s v="Re-engineered client-driven hub"/>
    <n v="4700"/>
    <n v="12635"/>
    <x v="1"/>
    <n v="361"/>
    <s v="AU"/>
    <s v="AUD"/>
    <n v="1408856400"/>
    <n v="1410152400"/>
    <b v="0"/>
    <b v="0"/>
    <s v="technology/web"/>
    <n v="2.6882978723404256"/>
    <n v="35"/>
    <x v="2"/>
    <s v="web"/>
    <x v="111"/>
    <d v="2014-09-08T05:00:00"/>
  </r>
  <r>
    <n v="113"/>
    <s v="Wright, Hartman and Yu"/>
    <s v="User-friendly tertiary array"/>
    <n v="3300"/>
    <n v="12437"/>
    <x v="1"/>
    <n v="131"/>
    <s v="US"/>
    <s v="USD"/>
    <n v="1505192400"/>
    <n v="1505797200"/>
    <b v="0"/>
    <b v="0"/>
    <s v="food/food trucks"/>
    <n v="3.7687878787878786"/>
    <n v="94.938931297709928"/>
    <x v="0"/>
    <s v="food trucks"/>
    <x v="112"/>
    <d v="2017-09-19T05:00:00"/>
  </r>
  <r>
    <n v="114"/>
    <s v="Harper-Davis"/>
    <s v="Robust heuristic encoding"/>
    <n v="1900"/>
    <n v="13816"/>
    <x v="1"/>
    <n v="126"/>
    <s v="US"/>
    <s v="USD"/>
    <n v="1554786000"/>
    <n v="1554872400"/>
    <b v="0"/>
    <b v="1"/>
    <s v="technology/wearables"/>
    <n v="7.2715789473684209"/>
    <n v="109.65079365079364"/>
    <x v="2"/>
    <s v="wearables"/>
    <x v="113"/>
    <d v="2019-04-10T05:00:00"/>
  </r>
  <r>
    <n v="115"/>
    <s v="Barrett PLC"/>
    <s v="Team-oriented clear-thinking capacity"/>
    <n v="166700"/>
    <n v="145382"/>
    <x v="0"/>
    <n v="3304"/>
    <s v="IT"/>
    <s v="EUR"/>
    <n v="1510898400"/>
    <n v="1513922400"/>
    <b v="0"/>
    <b v="0"/>
    <s v="publishing/fiction"/>
    <n v="0.87211757648470301"/>
    <n v="44.001815980629537"/>
    <x v="5"/>
    <s v="fiction"/>
    <x v="114"/>
    <d v="2017-12-22T06:00:00"/>
  </r>
  <r>
    <n v="116"/>
    <s v="David-Clark"/>
    <s v="De-engineered motivating standardization"/>
    <n v="7200"/>
    <n v="6336"/>
    <x v="0"/>
    <n v="73"/>
    <s v="US"/>
    <s v="USD"/>
    <n v="1442552400"/>
    <n v="1442638800"/>
    <b v="0"/>
    <b v="0"/>
    <s v="theater/plays"/>
    <n v="0.88"/>
    <n v="86.794520547945211"/>
    <x v="3"/>
    <s v="plays"/>
    <x v="115"/>
    <d v="2015-09-19T05:00:00"/>
  </r>
  <r>
    <n v="117"/>
    <s v="Chaney-Dennis"/>
    <s v="Business-focused 24hour groupware"/>
    <n v="4900"/>
    <n v="8523"/>
    <x v="1"/>
    <n v="275"/>
    <s v="US"/>
    <s v="USD"/>
    <n v="1316667600"/>
    <n v="1317186000"/>
    <b v="0"/>
    <b v="0"/>
    <s v="film &amp; video/television"/>
    <n v="1.7393877551020409"/>
    <n v="30.992727272727272"/>
    <x v="4"/>
    <s v="television"/>
    <x v="116"/>
    <d v="2011-09-28T05:00:00"/>
  </r>
  <r>
    <n v="118"/>
    <s v="Robinson, Lopez and Christensen"/>
    <s v="Organic next generation protocol"/>
    <n v="5400"/>
    <n v="6351"/>
    <x v="1"/>
    <n v="67"/>
    <s v="US"/>
    <s v="USD"/>
    <n v="1390716000"/>
    <n v="1391234400"/>
    <b v="0"/>
    <b v="0"/>
    <s v="photography/photography books"/>
    <n v="1.1761111111111111"/>
    <n v="94.791044776119406"/>
    <x v="7"/>
    <s v="photography books"/>
    <x v="117"/>
    <d v="2014-02-01T06:00:00"/>
  </r>
  <r>
    <n v="119"/>
    <s v="Clark and Sons"/>
    <s v="Reverse-engineered full-range Internet solution"/>
    <n v="5000"/>
    <n v="10748"/>
    <x v="1"/>
    <n v="154"/>
    <s v="US"/>
    <s v="USD"/>
    <n v="1402894800"/>
    <n v="1404363600"/>
    <b v="0"/>
    <b v="1"/>
    <s v="film &amp; video/documentary"/>
    <n v="2.1496"/>
    <n v="69.79220779220779"/>
    <x v="4"/>
    <s v="documentary"/>
    <x v="118"/>
    <d v="2014-07-03T05:00:00"/>
  </r>
  <r>
    <n v="120"/>
    <s v="Vega Group"/>
    <s v="Synchronized regional synergy"/>
    <n v="75100"/>
    <n v="112272"/>
    <x v="1"/>
    <n v="1782"/>
    <s v="US"/>
    <s v="USD"/>
    <n v="1429246800"/>
    <n v="1429592400"/>
    <b v="0"/>
    <b v="1"/>
    <s v="games/mobile games"/>
    <n v="1.4949667110519307"/>
    <n v="63.003367003367003"/>
    <x v="6"/>
    <s v="mobile games"/>
    <x v="119"/>
    <d v="2015-04-21T05:00:00"/>
  </r>
  <r>
    <n v="121"/>
    <s v="Brown-Brown"/>
    <s v="Multi-lateral homogeneous success"/>
    <n v="45300"/>
    <n v="99361"/>
    <x v="1"/>
    <n v="903"/>
    <s v="US"/>
    <s v="USD"/>
    <n v="1412485200"/>
    <n v="1413608400"/>
    <b v="0"/>
    <b v="0"/>
    <s v="games/video games"/>
    <n v="2.1933995584988963"/>
    <n v="110.0343300110742"/>
    <x v="6"/>
    <s v="video games"/>
    <x v="33"/>
    <d v="2014-10-18T05:00:00"/>
  </r>
  <r>
    <n v="122"/>
    <s v="Taylor PLC"/>
    <s v="Seamless zero-defect solution"/>
    <n v="136800"/>
    <n v="88055"/>
    <x v="0"/>
    <n v="3387"/>
    <s v="US"/>
    <s v="USD"/>
    <n v="1417068000"/>
    <n v="1419400800"/>
    <b v="0"/>
    <b v="0"/>
    <s v="publishing/fiction"/>
    <n v="0.64367690058479532"/>
    <n v="25.997933274284026"/>
    <x v="5"/>
    <s v="fiction"/>
    <x v="120"/>
    <d v="2014-12-24T06:00:00"/>
  </r>
  <r>
    <n v="123"/>
    <s v="Edwards-Lewis"/>
    <s v="Enhanced scalable concept"/>
    <n v="177700"/>
    <n v="33092"/>
    <x v="0"/>
    <n v="662"/>
    <s v="CA"/>
    <s v="CAD"/>
    <n v="1448344800"/>
    <n v="1448604000"/>
    <b v="1"/>
    <b v="0"/>
    <s v="theater/plays"/>
    <n v="0.18622397298818233"/>
    <n v="49.987915407854985"/>
    <x v="3"/>
    <s v="plays"/>
    <x v="121"/>
    <d v="2015-11-27T06:00:00"/>
  </r>
  <r>
    <n v="124"/>
    <s v="Stanton, Neal and Rodriguez"/>
    <s v="Polarized uniform software"/>
    <n v="2600"/>
    <n v="9562"/>
    <x v="1"/>
    <n v="94"/>
    <s v="IT"/>
    <s v="EUR"/>
    <n v="1557723600"/>
    <n v="1562302800"/>
    <b v="0"/>
    <b v="0"/>
    <s v="photography/photography books"/>
    <n v="3.6776923076923076"/>
    <n v="101.72340425531915"/>
    <x v="7"/>
    <s v="photography books"/>
    <x v="122"/>
    <d v="2019-07-05T05:00:00"/>
  </r>
  <r>
    <n v="125"/>
    <s v="Pratt LLC"/>
    <s v="Stand-alone web-enabled moderator"/>
    <n v="5300"/>
    <n v="8475"/>
    <x v="1"/>
    <n v="180"/>
    <s v="US"/>
    <s v="USD"/>
    <n v="1537333200"/>
    <n v="1537678800"/>
    <b v="0"/>
    <b v="0"/>
    <s v="theater/plays"/>
    <n v="1.5990566037735849"/>
    <n v="47.083333333333336"/>
    <x v="3"/>
    <s v="plays"/>
    <x v="123"/>
    <d v="2018-09-23T05:00:00"/>
  </r>
  <r>
    <n v="126"/>
    <s v="Gross PLC"/>
    <s v="Proactive methodical benchmark"/>
    <n v="180200"/>
    <n v="69617"/>
    <x v="0"/>
    <n v="774"/>
    <s v="US"/>
    <s v="USD"/>
    <n v="1471150800"/>
    <n v="1473570000"/>
    <b v="0"/>
    <b v="1"/>
    <s v="theater/plays"/>
    <n v="0.38633185349611543"/>
    <n v="89.944444444444443"/>
    <x v="3"/>
    <s v="plays"/>
    <x v="124"/>
    <d v="2016-09-11T05:00:00"/>
  </r>
  <r>
    <n v="127"/>
    <s v="Martinez, Gomez and Dalton"/>
    <s v="Team-oriented 6thgeneration matrix"/>
    <n v="103200"/>
    <n v="53067"/>
    <x v="0"/>
    <n v="672"/>
    <s v="CA"/>
    <s v="CAD"/>
    <n v="1273640400"/>
    <n v="1273899600"/>
    <b v="0"/>
    <b v="0"/>
    <s v="theater/plays"/>
    <n v="0.51421511627906979"/>
    <n v="78.96875"/>
    <x v="3"/>
    <s v="plays"/>
    <x v="125"/>
    <d v="2010-05-15T05:00:00"/>
  </r>
  <r>
    <n v="128"/>
    <s v="Allen-Curtis"/>
    <s v="Phased human-resource core"/>
    <n v="70600"/>
    <n v="42596"/>
    <x v="3"/>
    <n v="532"/>
    <s v="US"/>
    <s v="USD"/>
    <n v="1282885200"/>
    <n v="1284008400"/>
    <b v="0"/>
    <b v="0"/>
    <s v="music/rock"/>
    <n v="0.60334277620396604"/>
    <n v="80.067669172932327"/>
    <x v="1"/>
    <s v="rock"/>
    <x v="126"/>
    <d v="2010-09-09T05:00:00"/>
  </r>
  <r>
    <n v="129"/>
    <s v="Morgan-Martinez"/>
    <s v="Mandatory tertiary implementation"/>
    <n v="148500"/>
    <n v="4756"/>
    <x v="3"/>
    <n v="55"/>
    <s v="AU"/>
    <s v="AUD"/>
    <n v="1422943200"/>
    <n v="1425103200"/>
    <b v="0"/>
    <b v="0"/>
    <s v="food/food trucks"/>
    <n v="3.2026936026936029E-2"/>
    <n v="86.472727272727269"/>
    <x v="0"/>
    <s v="food trucks"/>
    <x v="127"/>
    <d v="2015-02-28T06:00:00"/>
  </r>
  <r>
    <n v="130"/>
    <s v="Luna, Anderson and Fox"/>
    <s v="Secured directional encryption"/>
    <n v="9600"/>
    <n v="14925"/>
    <x v="1"/>
    <n v="533"/>
    <s v="DK"/>
    <s v="DKK"/>
    <n v="1319605200"/>
    <n v="1320991200"/>
    <b v="0"/>
    <b v="0"/>
    <s v="film &amp; video/drama"/>
    <n v="1.5546875"/>
    <n v="28.001876172607879"/>
    <x v="4"/>
    <s v="drama"/>
    <x v="128"/>
    <d v="2011-11-11T06:00:00"/>
  </r>
  <r>
    <n v="131"/>
    <s v="Fleming, Zhang and Henderson"/>
    <s v="Distributed 5thgeneration implementation"/>
    <n v="164700"/>
    <n v="166116"/>
    <x v="1"/>
    <n v="2443"/>
    <s v="GB"/>
    <s v="GBP"/>
    <n v="1385704800"/>
    <n v="1386828000"/>
    <b v="0"/>
    <b v="0"/>
    <s v="technology/web"/>
    <n v="1.0085974499089254"/>
    <n v="67.996725337699544"/>
    <x v="2"/>
    <s v="web"/>
    <x v="129"/>
    <d v="2013-12-12T06:00:00"/>
  </r>
  <r>
    <n v="132"/>
    <s v="Flowers and Sons"/>
    <s v="Virtual static core"/>
    <n v="3300"/>
    <n v="3834"/>
    <x v="1"/>
    <n v="89"/>
    <s v="US"/>
    <s v="USD"/>
    <n v="1515736800"/>
    <n v="1517119200"/>
    <b v="0"/>
    <b v="1"/>
    <s v="theater/plays"/>
    <n v="1.1618181818181819"/>
    <n v="43.078651685393261"/>
    <x v="3"/>
    <s v="plays"/>
    <x v="130"/>
    <d v="2018-01-28T06:00:00"/>
  </r>
  <r>
    <n v="133"/>
    <s v="Gates PLC"/>
    <s v="Secured content-based product"/>
    <n v="4500"/>
    <n v="13985"/>
    <x v="1"/>
    <n v="159"/>
    <s v="US"/>
    <s v="USD"/>
    <n v="1313125200"/>
    <n v="1315026000"/>
    <b v="0"/>
    <b v="0"/>
    <s v="music/world music"/>
    <n v="3.1077777777777778"/>
    <n v="87.95597484276729"/>
    <x v="1"/>
    <s v="world music"/>
    <x v="131"/>
    <d v="2011-09-03T05:00:00"/>
  </r>
  <r>
    <n v="134"/>
    <s v="Caldwell LLC"/>
    <s v="Secured executive concept"/>
    <n v="99500"/>
    <n v="89288"/>
    <x v="0"/>
    <n v="940"/>
    <s v="CH"/>
    <s v="CHF"/>
    <n v="1308459600"/>
    <n v="1312693200"/>
    <b v="0"/>
    <b v="1"/>
    <s v="film &amp; video/documentary"/>
    <n v="0.89736683417085428"/>
    <n v="94.987234042553197"/>
    <x v="4"/>
    <s v="documentary"/>
    <x v="132"/>
    <d v="2011-08-07T05:00:00"/>
  </r>
  <r>
    <n v="135"/>
    <s v="Le, Burton and Evans"/>
    <s v="Balanced zero-defect software"/>
    <n v="7700"/>
    <n v="5488"/>
    <x v="0"/>
    <n v="117"/>
    <s v="US"/>
    <s v="USD"/>
    <n v="1362636000"/>
    <n v="1363064400"/>
    <b v="0"/>
    <b v="1"/>
    <s v="theater/plays"/>
    <n v="0.71272727272727276"/>
    <n v="46.905982905982903"/>
    <x v="3"/>
    <s v="plays"/>
    <x v="133"/>
    <d v="2013-03-12T05:00:00"/>
  </r>
  <r>
    <n v="136"/>
    <s v="Briggs PLC"/>
    <s v="Distributed context-sensitive flexibility"/>
    <n v="82800"/>
    <n v="2721"/>
    <x v="3"/>
    <n v="58"/>
    <s v="US"/>
    <s v="USD"/>
    <n v="1402117200"/>
    <n v="1403154000"/>
    <b v="0"/>
    <b v="1"/>
    <s v="film &amp; video/drama"/>
    <n v="3.2862318840579711E-2"/>
    <n v="46.913793103448278"/>
    <x v="4"/>
    <s v="drama"/>
    <x v="134"/>
    <d v="2014-06-19T05:00:00"/>
  </r>
  <r>
    <n v="137"/>
    <s v="Hudson-Nguyen"/>
    <s v="Down-sized disintermediate support"/>
    <n v="1800"/>
    <n v="4712"/>
    <x v="1"/>
    <n v="50"/>
    <s v="US"/>
    <s v="USD"/>
    <n v="1286341200"/>
    <n v="1286859600"/>
    <b v="0"/>
    <b v="0"/>
    <s v="publishing/nonfiction"/>
    <n v="2.617777777777778"/>
    <n v="94.24"/>
    <x v="5"/>
    <s v="nonfiction"/>
    <x v="135"/>
    <d v="2010-10-12T05:00:00"/>
  </r>
  <r>
    <n v="138"/>
    <s v="Hogan Ltd"/>
    <s v="Stand-alone mission-critical moratorium"/>
    <n v="9600"/>
    <n v="9216"/>
    <x v="0"/>
    <n v="115"/>
    <s v="US"/>
    <s v="USD"/>
    <n v="1348808400"/>
    <n v="1349326800"/>
    <b v="0"/>
    <b v="0"/>
    <s v="games/mobile games"/>
    <n v="0.96"/>
    <n v="80.139130434782615"/>
    <x v="6"/>
    <s v="mobile games"/>
    <x v="136"/>
    <d v="2012-10-04T05:00:00"/>
  </r>
  <r>
    <n v="139"/>
    <s v="Hamilton, Wright and Chavez"/>
    <s v="Down-sized empowering protocol"/>
    <n v="92100"/>
    <n v="19246"/>
    <x v="0"/>
    <n v="326"/>
    <s v="US"/>
    <s v="USD"/>
    <n v="1429592400"/>
    <n v="1430974800"/>
    <b v="0"/>
    <b v="1"/>
    <s v="technology/wearables"/>
    <n v="0.20896851248642778"/>
    <n v="59.036809815950917"/>
    <x v="2"/>
    <s v="wearables"/>
    <x v="137"/>
    <d v="2015-05-07T05:00:00"/>
  </r>
  <r>
    <n v="140"/>
    <s v="Bautista-Cross"/>
    <s v="Fully-configurable coherent Internet solution"/>
    <n v="5500"/>
    <n v="12274"/>
    <x v="1"/>
    <n v="186"/>
    <s v="US"/>
    <s v="USD"/>
    <n v="1519538400"/>
    <n v="1519970400"/>
    <b v="0"/>
    <b v="0"/>
    <s v="film &amp; video/documentary"/>
    <n v="2.2316363636363636"/>
    <n v="65.989247311827953"/>
    <x v="4"/>
    <s v="documentary"/>
    <x v="138"/>
    <d v="2018-03-02T06:00:00"/>
  </r>
  <r>
    <n v="141"/>
    <s v="Jackson LLC"/>
    <s v="Distributed motivating algorithm"/>
    <n v="64300"/>
    <n v="65323"/>
    <x v="1"/>
    <n v="1071"/>
    <s v="US"/>
    <s v="USD"/>
    <n v="1434085200"/>
    <n v="1434603600"/>
    <b v="0"/>
    <b v="0"/>
    <s v="technology/web"/>
    <n v="1.0159097978227061"/>
    <n v="60.992530345471522"/>
    <x v="2"/>
    <s v="web"/>
    <x v="139"/>
    <d v="2015-06-18T05:00:00"/>
  </r>
  <r>
    <n v="142"/>
    <s v="Figueroa Ltd"/>
    <s v="Expanded solution-oriented benchmark"/>
    <n v="5000"/>
    <n v="11502"/>
    <x v="1"/>
    <n v="117"/>
    <s v="US"/>
    <s v="USD"/>
    <n v="1333688400"/>
    <n v="1337230800"/>
    <b v="0"/>
    <b v="0"/>
    <s v="technology/web"/>
    <n v="2.3003999999999998"/>
    <n v="98.307692307692307"/>
    <x v="2"/>
    <s v="web"/>
    <x v="107"/>
    <d v="2012-05-17T05:00:00"/>
  </r>
  <r>
    <n v="143"/>
    <s v="Avila-Jones"/>
    <s v="Implemented discrete secured line"/>
    <n v="5400"/>
    <n v="7322"/>
    <x v="1"/>
    <n v="70"/>
    <s v="US"/>
    <s v="USD"/>
    <n v="1277701200"/>
    <n v="1279429200"/>
    <b v="0"/>
    <b v="0"/>
    <s v="music/indie rock"/>
    <n v="1.355925925925926"/>
    <n v="104.6"/>
    <x v="1"/>
    <s v="indie rock"/>
    <x v="140"/>
    <d v="2010-07-18T05:00:00"/>
  </r>
  <r>
    <n v="144"/>
    <s v="Martin, Lopez and Hunter"/>
    <s v="Multi-lateral actuating installation"/>
    <n v="9000"/>
    <n v="11619"/>
    <x v="1"/>
    <n v="135"/>
    <s v="US"/>
    <s v="USD"/>
    <n v="1560747600"/>
    <n v="1561438800"/>
    <b v="0"/>
    <b v="0"/>
    <s v="theater/plays"/>
    <n v="1.2909999999999999"/>
    <n v="86.066666666666663"/>
    <x v="3"/>
    <s v="plays"/>
    <x v="141"/>
    <d v="2019-06-25T05:00:00"/>
  </r>
  <r>
    <n v="145"/>
    <s v="Fields-Moore"/>
    <s v="Secured reciprocal array"/>
    <n v="25000"/>
    <n v="59128"/>
    <x v="1"/>
    <n v="768"/>
    <s v="CH"/>
    <s v="CHF"/>
    <n v="1410066000"/>
    <n v="1410498000"/>
    <b v="0"/>
    <b v="0"/>
    <s v="technology/wearables"/>
    <n v="2.3651200000000001"/>
    <n v="76.989583333333329"/>
    <x v="2"/>
    <s v="wearables"/>
    <x v="142"/>
    <d v="2014-09-12T05:00:00"/>
  </r>
  <r>
    <n v="146"/>
    <s v="Harris-Golden"/>
    <s v="Optional bandwidth-monitored middleware"/>
    <n v="8800"/>
    <n v="1518"/>
    <x v="3"/>
    <n v="51"/>
    <s v="US"/>
    <s v="USD"/>
    <n v="1320732000"/>
    <n v="1322460000"/>
    <b v="0"/>
    <b v="0"/>
    <s v="theater/plays"/>
    <n v="0.17249999999999999"/>
    <n v="29.764705882352942"/>
    <x v="3"/>
    <s v="plays"/>
    <x v="143"/>
    <d v="2011-11-28T06:00:00"/>
  </r>
  <r>
    <n v="147"/>
    <s v="Moss, Norman and Dunlap"/>
    <s v="Upgradable upward-trending workforce"/>
    <n v="8300"/>
    <n v="9337"/>
    <x v="1"/>
    <n v="199"/>
    <s v="US"/>
    <s v="USD"/>
    <n v="1465794000"/>
    <n v="1466312400"/>
    <b v="0"/>
    <b v="1"/>
    <s v="theater/plays"/>
    <n v="1.1249397590361445"/>
    <n v="46.91959798994975"/>
    <x v="3"/>
    <s v="plays"/>
    <x v="144"/>
    <d v="2016-06-19T05:00:00"/>
  </r>
  <r>
    <n v="148"/>
    <s v="White, Larson and Wright"/>
    <s v="Upgradable hybrid capability"/>
    <n v="9300"/>
    <n v="11255"/>
    <x v="1"/>
    <n v="107"/>
    <s v="US"/>
    <s v="USD"/>
    <n v="1500958800"/>
    <n v="1501736400"/>
    <b v="0"/>
    <b v="0"/>
    <s v="technology/wearables"/>
    <n v="1.2102150537634409"/>
    <n v="105.18691588785046"/>
    <x v="2"/>
    <s v="wearables"/>
    <x v="145"/>
    <d v="2017-08-03T05:00:00"/>
  </r>
  <r>
    <n v="149"/>
    <s v="Payne, Oliver and Burch"/>
    <s v="Managed fresh-thinking flexibility"/>
    <n v="6200"/>
    <n v="13632"/>
    <x v="1"/>
    <n v="195"/>
    <s v="US"/>
    <s v="USD"/>
    <n v="1357020000"/>
    <n v="1361512800"/>
    <b v="0"/>
    <b v="0"/>
    <s v="music/indie rock"/>
    <n v="2.1987096774193549"/>
    <n v="69.907692307692301"/>
    <x v="1"/>
    <s v="indie rock"/>
    <x v="146"/>
    <d v="2013-02-22T06:00:00"/>
  </r>
  <r>
    <n v="150"/>
    <s v="Brown, Palmer and Pace"/>
    <s v="Networked stable workforce"/>
    <n v="100"/>
    <n v="1"/>
    <x v="0"/>
    <n v="1"/>
    <s v="US"/>
    <s v="USD"/>
    <n v="1544940000"/>
    <n v="1545026400"/>
    <b v="0"/>
    <b v="0"/>
    <s v="music/rock"/>
    <n v="0.01"/>
    <n v="1"/>
    <x v="1"/>
    <s v="rock"/>
    <x v="147"/>
    <d v="2018-12-17T06:00:00"/>
  </r>
  <r>
    <n v="151"/>
    <s v="Parker LLC"/>
    <s v="Customizable intermediate extranet"/>
    <n v="137200"/>
    <n v="88037"/>
    <x v="0"/>
    <n v="1467"/>
    <s v="US"/>
    <s v="USD"/>
    <n v="1402290000"/>
    <n v="1406696400"/>
    <b v="0"/>
    <b v="0"/>
    <s v="music/electric music"/>
    <n v="0.64166909620991253"/>
    <n v="60.011588275391958"/>
    <x v="1"/>
    <s v="electric music"/>
    <x v="148"/>
    <d v="2014-07-30T05:00:00"/>
  </r>
  <r>
    <n v="152"/>
    <s v="Bowen, Mcdonald and Hall"/>
    <s v="User-centric fault-tolerant task-force"/>
    <n v="41500"/>
    <n v="175573"/>
    <x v="1"/>
    <n v="3376"/>
    <s v="US"/>
    <s v="USD"/>
    <n v="1487311200"/>
    <n v="1487916000"/>
    <b v="0"/>
    <b v="0"/>
    <s v="music/indie rock"/>
    <n v="4.2306746987951804"/>
    <n v="52.006220379146917"/>
    <x v="1"/>
    <s v="indie rock"/>
    <x v="149"/>
    <d v="2017-02-24T06:00:00"/>
  </r>
  <r>
    <n v="153"/>
    <s v="Whitehead, Bell and Hughes"/>
    <s v="Multi-tiered radical definition"/>
    <n v="189400"/>
    <n v="176112"/>
    <x v="0"/>
    <n v="5681"/>
    <s v="US"/>
    <s v="USD"/>
    <n v="1350622800"/>
    <n v="1351141200"/>
    <b v="0"/>
    <b v="0"/>
    <s v="theater/plays"/>
    <n v="0.92984160506863778"/>
    <n v="31.000176025347649"/>
    <x v="3"/>
    <s v="plays"/>
    <x v="150"/>
    <d v="2012-10-25T05:00:00"/>
  </r>
  <r>
    <n v="154"/>
    <s v="Rodriguez-Brown"/>
    <s v="Devolved foreground benchmark"/>
    <n v="171300"/>
    <n v="100650"/>
    <x v="0"/>
    <n v="1059"/>
    <s v="US"/>
    <s v="USD"/>
    <n v="1463029200"/>
    <n v="1465016400"/>
    <b v="0"/>
    <b v="1"/>
    <s v="music/indie rock"/>
    <n v="0.58756567425569173"/>
    <n v="95.042492917847028"/>
    <x v="1"/>
    <s v="indie rock"/>
    <x v="151"/>
    <d v="2016-06-04T05:00:00"/>
  </r>
  <r>
    <n v="155"/>
    <s v="Hall-Schaefer"/>
    <s v="Distributed eco-centric methodology"/>
    <n v="139500"/>
    <n v="90706"/>
    <x v="0"/>
    <n v="1194"/>
    <s v="US"/>
    <s v="USD"/>
    <n v="1269493200"/>
    <n v="1270789200"/>
    <b v="0"/>
    <b v="0"/>
    <s v="theater/plays"/>
    <n v="0.65022222222222226"/>
    <n v="75.968174204355108"/>
    <x v="3"/>
    <s v="plays"/>
    <x v="152"/>
    <d v="2010-04-09T05:00:00"/>
  </r>
  <r>
    <n v="156"/>
    <s v="Meza-Rogers"/>
    <s v="Streamlined encompassing encryption"/>
    <n v="36400"/>
    <n v="26914"/>
    <x v="3"/>
    <n v="379"/>
    <s v="AU"/>
    <s v="AUD"/>
    <n v="1570251600"/>
    <n v="1572325200"/>
    <b v="0"/>
    <b v="0"/>
    <s v="music/rock"/>
    <n v="0.73939560439560437"/>
    <n v="71.013192612137203"/>
    <x v="1"/>
    <s v="rock"/>
    <x v="153"/>
    <d v="2019-10-29T05:00:00"/>
  </r>
  <r>
    <n v="157"/>
    <s v="Curtis-Curtis"/>
    <s v="User-friendly reciprocal initiative"/>
    <n v="4200"/>
    <n v="2212"/>
    <x v="0"/>
    <n v="30"/>
    <s v="AU"/>
    <s v="AUD"/>
    <n v="1388383200"/>
    <n v="1389420000"/>
    <b v="0"/>
    <b v="0"/>
    <s v="photography/photography books"/>
    <n v="0.52666666666666662"/>
    <n v="73.733333333333334"/>
    <x v="7"/>
    <s v="photography books"/>
    <x v="154"/>
    <d v="2014-01-11T06:00:00"/>
  </r>
  <r>
    <n v="158"/>
    <s v="Carlson Inc"/>
    <s v="Ergonomic fresh-thinking installation"/>
    <n v="2100"/>
    <n v="4640"/>
    <x v="1"/>
    <n v="41"/>
    <s v="US"/>
    <s v="USD"/>
    <n v="1449554400"/>
    <n v="1449640800"/>
    <b v="0"/>
    <b v="0"/>
    <s v="music/rock"/>
    <n v="2.2095238095238097"/>
    <n v="113.17073170731707"/>
    <x v="1"/>
    <s v="rock"/>
    <x v="155"/>
    <d v="2015-12-09T06:00:00"/>
  </r>
  <r>
    <n v="159"/>
    <s v="Clarke, Anderson and Lee"/>
    <s v="Robust explicit hardware"/>
    <n v="191200"/>
    <n v="191222"/>
    <x v="1"/>
    <n v="1821"/>
    <s v="US"/>
    <s v="USD"/>
    <n v="1553662800"/>
    <n v="1555218000"/>
    <b v="0"/>
    <b v="1"/>
    <s v="theater/plays"/>
    <n v="1.0001150627615063"/>
    <n v="105.00933552992861"/>
    <x v="3"/>
    <s v="plays"/>
    <x v="156"/>
    <d v="2019-04-14T05:00:00"/>
  </r>
  <r>
    <n v="160"/>
    <s v="Evans Group"/>
    <s v="Stand-alone actuating support"/>
    <n v="8000"/>
    <n v="12985"/>
    <x v="1"/>
    <n v="164"/>
    <s v="US"/>
    <s v="USD"/>
    <n v="1556341200"/>
    <n v="1557723600"/>
    <b v="0"/>
    <b v="0"/>
    <s v="technology/wearables"/>
    <n v="1.6231249999999999"/>
    <n v="79.176829268292678"/>
    <x v="2"/>
    <s v="wearables"/>
    <x v="157"/>
    <d v="2019-05-13T05:00:00"/>
  </r>
  <r>
    <n v="161"/>
    <s v="Bruce Group"/>
    <s v="Cross-platform methodical process improvement"/>
    <n v="5500"/>
    <n v="4300"/>
    <x v="0"/>
    <n v="75"/>
    <s v="US"/>
    <s v="USD"/>
    <n v="1442984400"/>
    <n v="1443502800"/>
    <b v="0"/>
    <b v="1"/>
    <s v="technology/web"/>
    <n v="0.78181818181818186"/>
    <n v="57.333333333333336"/>
    <x v="2"/>
    <s v="web"/>
    <x v="158"/>
    <d v="2015-09-29T05:00:00"/>
  </r>
  <r>
    <n v="162"/>
    <s v="Keith, Alvarez and Potter"/>
    <s v="Extended bottom-line open architecture"/>
    <n v="6100"/>
    <n v="9134"/>
    <x v="1"/>
    <n v="157"/>
    <s v="CH"/>
    <s v="CHF"/>
    <n v="1544248800"/>
    <n v="1546840800"/>
    <b v="0"/>
    <b v="0"/>
    <s v="music/rock"/>
    <n v="1.4973770491803278"/>
    <n v="58.178343949044589"/>
    <x v="1"/>
    <s v="rock"/>
    <x v="159"/>
    <d v="2019-01-07T06:00:00"/>
  </r>
  <r>
    <n v="163"/>
    <s v="Burton-Watkins"/>
    <s v="Extended reciprocal circuit"/>
    <n v="3500"/>
    <n v="8864"/>
    <x v="1"/>
    <n v="246"/>
    <s v="US"/>
    <s v="USD"/>
    <n v="1508475600"/>
    <n v="1512712800"/>
    <b v="0"/>
    <b v="1"/>
    <s v="photography/photography books"/>
    <n v="2.5325714285714285"/>
    <n v="36.032520325203251"/>
    <x v="7"/>
    <s v="photography books"/>
    <x v="160"/>
    <d v="2017-12-08T06:00:00"/>
  </r>
  <r>
    <n v="164"/>
    <s v="Lopez and Sons"/>
    <s v="Polarized human-resource protocol"/>
    <n v="150500"/>
    <n v="150755"/>
    <x v="1"/>
    <n v="1396"/>
    <s v="US"/>
    <s v="USD"/>
    <n v="1507438800"/>
    <n v="1507525200"/>
    <b v="0"/>
    <b v="0"/>
    <s v="theater/plays"/>
    <n v="1.0016943521594683"/>
    <n v="107.99068767908309"/>
    <x v="3"/>
    <s v="plays"/>
    <x v="161"/>
    <d v="2017-10-09T05:00:00"/>
  </r>
  <r>
    <n v="165"/>
    <s v="Cordova Ltd"/>
    <s v="Synergized radical product"/>
    <n v="90400"/>
    <n v="110279"/>
    <x v="1"/>
    <n v="2506"/>
    <s v="US"/>
    <s v="USD"/>
    <n v="1501563600"/>
    <n v="1504328400"/>
    <b v="0"/>
    <b v="0"/>
    <s v="technology/web"/>
    <n v="1.2199004424778761"/>
    <n v="44.005985634477256"/>
    <x v="2"/>
    <s v="web"/>
    <x v="162"/>
    <d v="2017-09-02T05:00:00"/>
  </r>
  <r>
    <n v="166"/>
    <s v="Brown-Vang"/>
    <s v="Robust heuristic artificial intelligence"/>
    <n v="9800"/>
    <n v="13439"/>
    <x v="1"/>
    <n v="244"/>
    <s v="US"/>
    <s v="USD"/>
    <n v="1292997600"/>
    <n v="1293343200"/>
    <b v="0"/>
    <b v="0"/>
    <s v="photography/photography books"/>
    <n v="1.3713265306122449"/>
    <n v="55.077868852459019"/>
    <x v="7"/>
    <s v="photography books"/>
    <x v="163"/>
    <d v="2010-12-26T06:00:00"/>
  </r>
  <r>
    <n v="167"/>
    <s v="Cruz-Ward"/>
    <s v="Robust content-based emulation"/>
    <n v="2600"/>
    <n v="10804"/>
    <x v="1"/>
    <n v="146"/>
    <s v="AU"/>
    <s v="AUD"/>
    <n v="1370840400"/>
    <n v="1371704400"/>
    <b v="0"/>
    <b v="0"/>
    <s v="theater/plays"/>
    <n v="4.155384615384615"/>
    <n v="74"/>
    <x v="3"/>
    <s v="plays"/>
    <x v="164"/>
    <d v="2013-06-20T05:00:00"/>
  </r>
  <r>
    <n v="168"/>
    <s v="Hernandez Group"/>
    <s v="Ergonomic uniform open system"/>
    <n v="128100"/>
    <n v="40107"/>
    <x v="0"/>
    <n v="955"/>
    <s v="DK"/>
    <s v="DKK"/>
    <n v="1550815200"/>
    <n v="1552798800"/>
    <b v="0"/>
    <b v="1"/>
    <s v="music/indie rock"/>
    <n v="0.3130913348946136"/>
    <n v="41.996858638743454"/>
    <x v="1"/>
    <s v="indie rock"/>
    <x v="165"/>
    <d v="2019-03-17T05:00:00"/>
  </r>
  <r>
    <n v="169"/>
    <s v="Tran, Steele and Wilson"/>
    <s v="Profit-focused modular product"/>
    <n v="23300"/>
    <n v="98811"/>
    <x v="1"/>
    <n v="1267"/>
    <s v="US"/>
    <s v="USD"/>
    <n v="1339909200"/>
    <n v="1342328400"/>
    <b v="0"/>
    <b v="1"/>
    <s v="film &amp; video/shorts"/>
    <n v="4.240815450643777"/>
    <n v="77.988161010260455"/>
    <x v="4"/>
    <s v="shorts"/>
    <x v="166"/>
    <d v="2012-07-15T05:00:00"/>
  </r>
  <r>
    <n v="170"/>
    <s v="Summers, Gallegos and Stein"/>
    <s v="Mandatory mobile product"/>
    <n v="188100"/>
    <n v="5528"/>
    <x v="0"/>
    <n v="67"/>
    <s v="US"/>
    <s v="USD"/>
    <n v="1501736400"/>
    <n v="1502341200"/>
    <b v="0"/>
    <b v="0"/>
    <s v="music/indie rock"/>
    <n v="2.9388623072833599E-2"/>
    <n v="82.507462686567166"/>
    <x v="1"/>
    <s v="indie rock"/>
    <x v="167"/>
    <d v="2017-08-10T05:00:00"/>
  </r>
  <r>
    <n v="171"/>
    <s v="Blair Group"/>
    <s v="Public-key 3rdgeneration budgetary management"/>
    <n v="4900"/>
    <n v="521"/>
    <x v="0"/>
    <n v="5"/>
    <s v="US"/>
    <s v="USD"/>
    <n v="1395291600"/>
    <n v="1397192400"/>
    <b v="0"/>
    <b v="0"/>
    <s v="publishing/translations"/>
    <n v="0.1063265306122449"/>
    <n v="104.2"/>
    <x v="5"/>
    <s v="translations"/>
    <x v="168"/>
    <d v="2014-04-11T05:00:00"/>
  </r>
  <r>
    <n v="172"/>
    <s v="Nixon Inc"/>
    <s v="Centralized national firmware"/>
    <n v="800"/>
    <n v="663"/>
    <x v="0"/>
    <n v="26"/>
    <s v="US"/>
    <s v="USD"/>
    <n v="1405746000"/>
    <n v="1407042000"/>
    <b v="0"/>
    <b v="1"/>
    <s v="film &amp; video/documentary"/>
    <n v="0.82874999999999999"/>
    <n v="25.5"/>
    <x v="4"/>
    <s v="documentary"/>
    <x v="169"/>
    <d v="2014-08-03T05:00:00"/>
  </r>
  <r>
    <n v="173"/>
    <s v="White LLC"/>
    <s v="Cross-group 4thgeneration middleware"/>
    <n v="96700"/>
    <n v="157635"/>
    <x v="1"/>
    <n v="1561"/>
    <s v="US"/>
    <s v="USD"/>
    <n v="1368853200"/>
    <n v="1369371600"/>
    <b v="0"/>
    <b v="0"/>
    <s v="theater/plays"/>
    <n v="1.6301447776628748"/>
    <n v="100.98334401024984"/>
    <x v="3"/>
    <s v="plays"/>
    <x v="170"/>
    <d v="2013-05-24T05:00:00"/>
  </r>
  <r>
    <n v="174"/>
    <s v="Santos, Black and Donovan"/>
    <s v="Pre-emptive scalable access"/>
    <n v="600"/>
    <n v="5368"/>
    <x v="1"/>
    <n v="48"/>
    <s v="US"/>
    <s v="USD"/>
    <n v="1444021200"/>
    <n v="1444107600"/>
    <b v="0"/>
    <b v="1"/>
    <s v="technology/wearables"/>
    <n v="8.9466666666666672"/>
    <n v="111.83333333333333"/>
    <x v="2"/>
    <s v="wearables"/>
    <x v="171"/>
    <d v="2015-10-06T05:00:00"/>
  </r>
  <r>
    <n v="175"/>
    <s v="Jones, Contreras and Burnett"/>
    <s v="Sharable intangible migration"/>
    <n v="181200"/>
    <n v="47459"/>
    <x v="0"/>
    <n v="1130"/>
    <s v="US"/>
    <s v="USD"/>
    <n v="1472619600"/>
    <n v="1474261200"/>
    <b v="0"/>
    <b v="0"/>
    <s v="theater/plays"/>
    <n v="0.26191501103752757"/>
    <n v="41.999115044247787"/>
    <x v="3"/>
    <s v="plays"/>
    <x v="172"/>
    <d v="2016-09-19T05:00:00"/>
  </r>
  <r>
    <n v="176"/>
    <s v="Stone-Orozco"/>
    <s v="Proactive scalable Graphical User Interface"/>
    <n v="115000"/>
    <n v="86060"/>
    <x v="0"/>
    <n v="782"/>
    <s v="US"/>
    <s v="USD"/>
    <n v="1472878800"/>
    <n v="1473656400"/>
    <b v="0"/>
    <b v="0"/>
    <s v="theater/plays"/>
    <n v="0.74834782608695649"/>
    <n v="110.05115089514067"/>
    <x v="3"/>
    <s v="plays"/>
    <x v="173"/>
    <d v="2016-09-12T05:00:00"/>
  </r>
  <r>
    <n v="177"/>
    <s v="Lee, Gibson and Morgan"/>
    <s v="Digitized solution-oriented product"/>
    <n v="38800"/>
    <n v="161593"/>
    <x v="1"/>
    <n v="2739"/>
    <s v="US"/>
    <s v="USD"/>
    <n v="1289800800"/>
    <n v="1291960800"/>
    <b v="0"/>
    <b v="0"/>
    <s v="theater/plays"/>
    <n v="4.1647680412371137"/>
    <n v="58.997079225994888"/>
    <x v="3"/>
    <s v="plays"/>
    <x v="174"/>
    <d v="2010-12-10T06:00:00"/>
  </r>
  <r>
    <n v="178"/>
    <s v="Alexander-Williams"/>
    <s v="Triple-buffered cohesive structure"/>
    <n v="7200"/>
    <n v="6927"/>
    <x v="0"/>
    <n v="210"/>
    <s v="US"/>
    <s v="USD"/>
    <n v="1505970000"/>
    <n v="1506747600"/>
    <b v="0"/>
    <b v="0"/>
    <s v="food/food trucks"/>
    <n v="0.96208333333333329"/>
    <n v="32.985714285714288"/>
    <x v="0"/>
    <s v="food trucks"/>
    <x v="175"/>
    <d v="2017-09-30T05:00:00"/>
  </r>
  <r>
    <n v="179"/>
    <s v="Marks Ltd"/>
    <s v="Realigned human-resource orchestration"/>
    <n v="44500"/>
    <n v="159185"/>
    <x v="1"/>
    <n v="3537"/>
    <s v="CA"/>
    <s v="CAD"/>
    <n v="1363496400"/>
    <n v="1363582800"/>
    <b v="0"/>
    <b v="1"/>
    <s v="theater/plays"/>
    <n v="3.5771910112359548"/>
    <n v="45.005654509471306"/>
    <x v="3"/>
    <s v="plays"/>
    <x v="176"/>
    <d v="2013-03-18T05:00:00"/>
  </r>
  <r>
    <n v="180"/>
    <s v="Olsen, Edwards and Reid"/>
    <s v="Optional clear-thinking software"/>
    <n v="56000"/>
    <n v="172736"/>
    <x v="1"/>
    <n v="2107"/>
    <s v="AU"/>
    <s v="AUD"/>
    <n v="1269234000"/>
    <n v="1269666000"/>
    <b v="0"/>
    <b v="0"/>
    <s v="technology/wearables"/>
    <n v="3.0845714285714285"/>
    <n v="81.98196487897485"/>
    <x v="2"/>
    <s v="wearables"/>
    <x v="177"/>
    <d v="2010-03-27T05:00:00"/>
  </r>
  <r>
    <n v="181"/>
    <s v="Daniels, Rose and Tyler"/>
    <s v="Centralized global approach"/>
    <n v="8600"/>
    <n v="5315"/>
    <x v="0"/>
    <n v="136"/>
    <s v="US"/>
    <s v="USD"/>
    <n v="1507093200"/>
    <n v="1508648400"/>
    <b v="0"/>
    <b v="0"/>
    <s v="technology/web"/>
    <n v="0.61802325581395345"/>
    <n v="39.080882352941174"/>
    <x v="2"/>
    <s v="web"/>
    <x v="178"/>
    <d v="2017-10-22T05:00:00"/>
  </r>
  <r>
    <n v="182"/>
    <s v="Adams Group"/>
    <s v="Reverse-engineered bandwidth-monitored contingency"/>
    <n v="27100"/>
    <n v="195750"/>
    <x v="1"/>
    <n v="3318"/>
    <s v="DK"/>
    <s v="DKK"/>
    <n v="1560574800"/>
    <n v="1561957200"/>
    <b v="0"/>
    <b v="0"/>
    <s v="theater/plays"/>
    <n v="7.2232472324723247"/>
    <n v="58.996383363471971"/>
    <x v="3"/>
    <s v="plays"/>
    <x v="179"/>
    <d v="2019-07-01T05:00:00"/>
  </r>
  <r>
    <n v="183"/>
    <s v="Rogers, Huerta and Medina"/>
    <s v="Pre-emptive bandwidth-monitored instruction set"/>
    <n v="5100"/>
    <n v="3525"/>
    <x v="0"/>
    <n v="86"/>
    <s v="CA"/>
    <s v="CAD"/>
    <n v="1284008400"/>
    <n v="1285131600"/>
    <b v="0"/>
    <b v="0"/>
    <s v="music/rock"/>
    <n v="0.69117647058823528"/>
    <n v="40.988372093023258"/>
    <x v="1"/>
    <s v="rock"/>
    <x v="180"/>
    <d v="2010-09-22T05:00:00"/>
  </r>
  <r>
    <n v="184"/>
    <s v="Howard, Carter and Griffith"/>
    <s v="Adaptive asynchronous emulation"/>
    <n v="3600"/>
    <n v="10550"/>
    <x v="1"/>
    <n v="340"/>
    <s v="US"/>
    <s v="USD"/>
    <n v="1556859600"/>
    <n v="1556946000"/>
    <b v="0"/>
    <b v="0"/>
    <s v="theater/plays"/>
    <n v="2.9305555555555554"/>
    <n v="31.029411764705884"/>
    <x v="3"/>
    <s v="plays"/>
    <x v="181"/>
    <d v="2019-05-04T05:00:00"/>
  </r>
  <r>
    <n v="185"/>
    <s v="Bailey PLC"/>
    <s v="Innovative actuating conglomeration"/>
    <n v="1000"/>
    <n v="718"/>
    <x v="0"/>
    <n v="19"/>
    <s v="US"/>
    <s v="USD"/>
    <n v="1526187600"/>
    <n v="1527138000"/>
    <b v="0"/>
    <b v="0"/>
    <s v="film &amp; video/television"/>
    <n v="0.71799999999999997"/>
    <n v="37.789473684210527"/>
    <x v="4"/>
    <s v="television"/>
    <x v="182"/>
    <d v="2018-05-24T05:00:00"/>
  </r>
  <r>
    <n v="186"/>
    <s v="Parker Group"/>
    <s v="Grass-roots foreground policy"/>
    <n v="88800"/>
    <n v="28358"/>
    <x v="0"/>
    <n v="886"/>
    <s v="US"/>
    <s v="USD"/>
    <n v="1400821200"/>
    <n v="1402117200"/>
    <b v="0"/>
    <b v="0"/>
    <s v="theater/plays"/>
    <n v="0.31934684684684683"/>
    <n v="32.006772009029348"/>
    <x v="3"/>
    <s v="plays"/>
    <x v="183"/>
    <d v="2014-06-07T05:00:00"/>
  </r>
  <r>
    <n v="187"/>
    <s v="Fox Group"/>
    <s v="Horizontal transitional paradigm"/>
    <n v="60200"/>
    <n v="138384"/>
    <x v="1"/>
    <n v="1442"/>
    <s v="CA"/>
    <s v="CAD"/>
    <n v="1361599200"/>
    <n v="1364014800"/>
    <b v="0"/>
    <b v="1"/>
    <s v="film &amp; video/shorts"/>
    <n v="2.2987375415282392"/>
    <n v="95.966712898751737"/>
    <x v="4"/>
    <s v="shorts"/>
    <x v="184"/>
    <d v="2013-03-23T05:00:00"/>
  </r>
  <r>
    <n v="188"/>
    <s v="Walker, Jones and Rodriguez"/>
    <s v="Networked didactic info-mediaries"/>
    <n v="8200"/>
    <n v="2625"/>
    <x v="0"/>
    <n v="35"/>
    <s v="IT"/>
    <s v="EUR"/>
    <n v="1417500000"/>
    <n v="1417586400"/>
    <b v="0"/>
    <b v="0"/>
    <s v="theater/plays"/>
    <n v="0.3201219512195122"/>
    <n v="75"/>
    <x v="3"/>
    <s v="plays"/>
    <x v="185"/>
    <d v="2014-12-03T06:00:00"/>
  </r>
  <r>
    <n v="189"/>
    <s v="Anthony-Shaw"/>
    <s v="Switchable contextually-based access"/>
    <n v="191300"/>
    <n v="45004"/>
    <x v="3"/>
    <n v="441"/>
    <s v="US"/>
    <s v="USD"/>
    <n v="1457071200"/>
    <n v="1457071200"/>
    <b v="0"/>
    <b v="0"/>
    <s v="theater/plays"/>
    <n v="0.23525352848928385"/>
    <n v="102.0498866213152"/>
    <x v="3"/>
    <s v="plays"/>
    <x v="186"/>
    <d v="2016-03-04T06:00:00"/>
  </r>
  <r>
    <n v="190"/>
    <s v="Cook LLC"/>
    <s v="Up-sized dynamic throughput"/>
    <n v="3700"/>
    <n v="2538"/>
    <x v="0"/>
    <n v="24"/>
    <s v="US"/>
    <s v="USD"/>
    <n v="1370322000"/>
    <n v="1370408400"/>
    <b v="0"/>
    <b v="1"/>
    <s v="theater/plays"/>
    <n v="0.68594594594594593"/>
    <n v="105.75"/>
    <x v="3"/>
    <s v="plays"/>
    <x v="187"/>
    <d v="2013-06-05T05:00:00"/>
  </r>
  <r>
    <n v="191"/>
    <s v="Sutton PLC"/>
    <s v="Mandatory reciprocal superstructure"/>
    <n v="8400"/>
    <n v="3188"/>
    <x v="0"/>
    <n v="86"/>
    <s v="IT"/>
    <s v="EUR"/>
    <n v="1552366800"/>
    <n v="1552626000"/>
    <b v="0"/>
    <b v="0"/>
    <s v="theater/plays"/>
    <n v="0.37952380952380954"/>
    <n v="37.069767441860463"/>
    <x v="3"/>
    <s v="plays"/>
    <x v="188"/>
    <d v="2019-03-15T05:00:00"/>
  </r>
  <r>
    <n v="192"/>
    <s v="Long, Morgan and Mitchell"/>
    <s v="Upgradable 4thgeneration productivity"/>
    <n v="42600"/>
    <n v="8517"/>
    <x v="0"/>
    <n v="243"/>
    <s v="US"/>
    <s v="USD"/>
    <n v="1403845200"/>
    <n v="1404190800"/>
    <b v="0"/>
    <b v="0"/>
    <s v="music/rock"/>
    <n v="0.19992957746478873"/>
    <n v="35.049382716049379"/>
    <x v="1"/>
    <s v="rock"/>
    <x v="189"/>
    <d v="2014-07-01T05:00:00"/>
  </r>
  <r>
    <n v="193"/>
    <s v="Calhoun, Rogers and Long"/>
    <s v="Progressive discrete hub"/>
    <n v="6600"/>
    <n v="3012"/>
    <x v="0"/>
    <n v="65"/>
    <s v="US"/>
    <s v="USD"/>
    <n v="1523163600"/>
    <n v="1523509200"/>
    <b v="1"/>
    <b v="0"/>
    <s v="music/indie rock"/>
    <n v="0.45636363636363636"/>
    <n v="46.338461538461537"/>
    <x v="1"/>
    <s v="indie rock"/>
    <x v="190"/>
    <d v="2018-04-12T05:00:00"/>
  </r>
  <r>
    <n v="194"/>
    <s v="Sandoval Group"/>
    <s v="Assimilated multi-tasking archive"/>
    <n v="7100"/>
    <n v="8716"/>
    <x v="1"/>
    <n v="126"/>
    <s v="US"/>
    <s v="USD"/>
    <n v="1442206800"/>
    <n v="1443589200"/>
    <b v="0"/>
    <b v="0"/>
    <s v="music/metal"/>
    <n v="1.227605633802817"/>
    <n v="69.174603174603178"/>
    <x v="1"/>
    <s v="metal"/>
    <x v="191"/>
    <d v="2015-09-30T05:00:00"/>
  </r>
  <r>
    <n v="195"/>
    <s v="Smith and Sons"/>
    <s v="Upgradable high-level solution"/>
    <n v="15800"/>
    <n v="57157"/>
    <x v="1"/>
    <n v="524"/>
    <s v="US"/>
    <s v="USD"/>
    <n v="1532840400"/>
    <n v="1533445200"/>
    <b v="0"/>
    <b v="0"/>
    <s v="music/electric music"/>
    <n v="3.61753164556962"/>
    <n v="109.07824427480917"/>
    <x v="1"/>
    <s v="electric music"/>
    <x v="192"/>
    <d v="2018-08-05T05:00:00"/>
  </r>
  <r>
    <n v="196"/>
    <s v="King Inc"/>
    <s v="Organic bandwidth-monitored frame"/>
    <n v="8200"/>
    <n v="5178"/>
    <x v="0"/>
    <n v="100"/>
    <s v="DK"/>
    <s v="DKK"/>
    <n v="1472878800"/>
    <n v="1474520400"/>
    <b v="0"/>
    <b v="0"/>
    <s v="technology/wearables"/>
    <n v="0.63146341463414635"/>
    <n v="51.78"/>
    <x v="2"/>
    <s v="wearables"/>
    <x v="173"/>
    <d v="2016-09-22T05:00:00"/>
  </r>
  <r>
    <n v="197"/>
    <s v="Perry and Sons"/>
    <s v="Business-focused logistical framework"/>
    <n v="54700"/>
    <n v="163118"/>
    <x v="1"/>
    <n v="1989"/>
    <s v="US"/>
    <s v="USD"/>
    <n v="1498194000"/>
    <n v="1499403600"/>
    <b v="0"/>
    <b v="0"/>
    <s v="film &amp; video/drama"/>
    <n v="2.9820475319926874"/>
    <n v="82.010055304172951"/>
    <x v="4"/>
    <s v="drama"/>
    <x v="193"/>
    <d v="2017-07-07T05:00:00"/>
  </r>
  <r>
    <n v="198"/>
    <s v="Palmer Inc"/>
    <s v="Universal multi-state capability"/>
    <n v="63200"/>
    <n v="6041"/>
    <x v="0"/>
    <n v="168"/>
    <s v="US"/>
    <s v="USD"/>
    <n v="1281070800"/>
    <n v="1283576400"/>
    <b v="0"/>
    <b v="0"/>
    <s v="music/electric music"/>
    <n v="9.5585443037974685E-2"/>
    <n v="35.958333333333336"/>
    <x v="1"/>
    <s v="electric music"/>
    <x v="194"/>
    <d v="2010-09-04T05:00:00"/>
  </r>
  <r>
    <n v="199"/>
    <s v="Hull, Baker and Martinez"/>
    <s v="Digitized reciprocal infrastructure"/>
    <n v="1800"/>
    <n v="968"/>
    <x v="0"/>
    <n v="13"/>
    <s v="US"/>
    <s v="USD"/>
    <n v="1436245200"/>
    <n v="1436590800"/>
    <b v="0"/>
    <b v="0"/>
    <s v="music/rock"/>
    <n v="0.5377777777777778"/>
    <n v="74.461538461538467"/>
    <x v="1"/>
    <s v="rock"/>
    <x v="195"/>
    <d v="2015-07-11T05:00:00"/>
  </r>
  <r>
    <n v="200"/>
    <s v="Becker, Rice and White"/>
    <s v="Reduced dedicated capability"/>
    <n v="100"/>
    <n v="2"/>
    <x v="0"/>
    <n v="1"/>
    <s v="CA"/>
    <s v="CAD"/>
    <n v="1269493200"/>
    <n v="1270443600"/>
    <b v="0"/>
    <b v="0"/>
    <s v="theater/plays"/>
    <n v="0.02"/>
    <n v="2"/>
    <x v="3"/>
    <s v="plays"/>
    <x v="152"/>
    <d v="2010-04-05T05:00:00"/>
  </r>
  <r>
    <n v="201"/>
    <s v="Osborne, Perkins and Knox"/>
    <s v="Cross-platform bi-directional workforce"/>
    <n v="2100"/>
    <n v="14305"/>
    <x v="1"/>
    <n v="157"/>
    <s v="US"/>
    <s v="USD"/>
    <n v="1406264400"/>
    <n v="1407819600"/>
    <b v="0"/>
    <b v="0"/>
    <s v="technology/web"/>
    <n v="6.8119047619047617"/>
    <n v="91.114649681528661"/>
    <x v="2"/>
    <s v="web"/>
    <x v="196"/>
    <d v="2014-08-12T05:00:00"/>
  </r>
  <r>
    <n v="202"/>
    <s v="Mcknight-Freeman"/>
    <s v="Upgradable scalable methodology"/>
    <n v="8300"/>
    <n v="6543"/>
    <x v="3"/>
    <n v="82"/>
    <s v="US"/>
    <s v="USD"/>
    <n v="1317531600"/>
    <n v="1317877200"/>
    <b v="0"/>
    <b v="0"/>
    <s v="food/food trucks"/>
    <n v="0.78831325301204824"/>
    <n v="79.792682926829272"/>
    <x v="0"/>
    <s v="food trucks"/>
    <x v="197"/>
    <d v="2011-10-06T05:00:00"/>
  </r>
  <r>
    <n v="203"/>
    <s v="Hayden, Shannon and Stein"/>
    <s v="Customer-focused client-server service-desk"/>
    <n v="143900"/>
    <n v="193413"/>
    <x v="1"/>
    <n v="4498"/>
    <s v="AU"/>
    <s v="AUD"/>
    <n v="1484632800"/>
    <n v="1484805600"/>
    <b v="0"/>
    <b v="0"/>
    <s v="theater/plays"/>
    <n v="1.3440792216817234"/>
    <n v="42.999777678968428"/>
    <x v="3"/>
    <s v="plays"/>
    <x v="198"/>
    <d v="2017-01-19T06:00:00"/>
  </r>
  <r>
    <n v="204"/>
    <s v="Daniel-Luna"/>
    <s v="Mandatory multimedia leverage"/>
    <n v="75000"/>
    <n v="2529"/>
    <x v="0"/>
    <n v="40"/>
    <s v="US"/>
    <s v="USD"/>
    <n v="1301806800"/>
    <n v="1302670800"/>
    <b v="0"/>
    <b v="0"/>
    <s v="music/jazz"/>
    <n v="3.372E-2"/>
    <n v="63.225000000000001"/>
    <x v="1"/>
    <s v="jazz"/>
    <x v="199"/>
    <d v="2011-04-13T05:00:00"/>
  </r>
  <r>
    <n v="205"/>
    <s v="Weaver-Marquez"/>
    <s v="Focused analyzing circuit"/>
    <n v="1300"/>
    <n v="5614"/>
    <x v="1"/>
    <n v="80"/>
    <s v="US"/>
    <s v="USD"/>
    <n v="1539752400"/>
    <n v="1540789200"/>
    <b v="1"/>
    <b v="0"/>
    <s v="theater/plays"/>
    <n v="4.3184615384615386"/>
    <n v="70.174999999999997"/>
    <x v="3"/>
    <s v="plays"/>
    <x v="200"/>
    <d v="2018-10-29T05:00:00"/>
  </r>
  <r>
    <n v="206"/>
    <s v="Austin, Baker and Kelley"/>
    <s v="Fundamental grid-enabled strategy"/>
    <n v="9000"/>
    <n v="3496"/>
    <x v="3"/>
    <n v="57"/>
    <s v="US"/>
    <s v="USD"/>
    <n v="1267250400"/>
    <n v="1268028000"/>
    <b v="0"/>
    <b v="0"/>
    <s v="publishing/fiction"/>
    <n v="0.38844444444444443"/>
    <n v="61.333333333333336"/>
    <x v="5"/>
    <s v="fiction"/>
    <x v="201"/>
    <d v="2010-03-08T06:00:00"/>
  </r>
  <r>
    <n v="207"/>
    <s v="Carney-Anderson"/>
    <s v="Digitized 5thgeneration knowledgebase"/>
    <n v="1000"/>
    <n v="4257"/>
    <x v="1"/>
    <n v="43"/>
    <s v="US"/>
    <s v="USD"/>
    <n v="1535432400"/>
    <n v="1537160400"/>
    <b v="0"/>
    <b v="1"/>
    <s v="music/rock"/>
    <n v="4.2569999999999997"/>
    <n v="99"/>
    <x v="1"/>
    <s v="rock"/>
    <x v="202"/>
    <d v="2018-09-17T05:00:00"/>
  </r>
  <r>
    <n v="208"/>
    <s v="Jackson Inc"/>
    <s v="Mandatory multi-tasking encryption"/>
    <n v="196900"/>
    <n v="199110"/>
    <x v="1"/>
    <n v="2053"/>
    <s v="US"/>
    <s v="USD"/>
    <n v="1510207200"/>
    <n v="1512280800"/>
    <b v="0"/>
    <b v="0"/>
    <s v="film &amp; video/documentary"/>
    <n v="1.0112239715591671"/>
    <n v="96.984900146127615"/>
    <x v="4"/>
    <s v="documentary"/>
    <x v="203"/>
    <d v="2017-12-03T06:00:00"/>
  </r>
  <r>
    <n v="209"/>
    <s v="Warren Ltd"/>
    <s v="Distributed system-worthy application"/>
    <n v="194500"/>
    <n v="41212"/>
    <x v="2"/>
    <n v="808"/>
    <s v="AU"/>
    <s v="AUD"/>
    <n v="1462510800"/>
    <n v="1463115600"/>
    <b v="0"/>
    <b v="0"/>
    <s v="film &amp; video/documentary"/>
    <n v="0.21188688946015424"/>
    <n v="51.004950495049506"/>
    <x v="4"/>
    <s v="documentary"/>
    <x v="204"/>
    <d v="2016-05-13T05:00:00"/>
  </r>
  <r>
    <n v="210"/>
    <s v="Schultz Inc"/>
    <s v="Synergistic tertiary time-frame"/>
    <n v="9400"/>
    <n v="6338"/>
    <x v="0"/>
    <n v="226"/>
    <s v="DK"/>
    <s v="DKK"/>
    <n v="1488520800"/>
    <n v="1490850000"/>
    <b v="0"/>
    <b v="0"/>
    <s v="film &amp; video/science fiction"/>
    <n v="0.67425531914893622"/>
    <n v="28.044247787610619"/>
    <x v="4"/>
    <s v="science fiction"/>
    <x v="205"/>
    <d v="2017-03-30T05:00:00"/>
  </r>
  <r>
    <n v="211"/>
    <s v="Thompson LLC"/>
    <s v="Customer-focused impactful benchmark"/>
    <n v="104400"/>
    <n v="99100"/>
    <x v="0"/>
    <n v="1625"/>
    <s v="US"/>
    <s v="USD"/>
    <n v="1377579600"/>
    <n v="1379653200"/>
    <b v="0"/>
    <b v="0"/>
    <s v="theater/plays"/>
    <n v="0.9492337164750958"/>
    <n v="60.984615384615381"/>
    <x v="3"/>
    <s v="plays"/>
    <x v="206"/>
    <d v="2013-09-20T05:00:00"/>
  </r>
  <r>
    <n v="212"/>
    <s v="Johnson Inc"/>
    <s v="Profound next generation infrastructure"/>
    <n v="8100"/>
    <n v="12300"/>
    <x v="1"/>
    <n v="168"/>
    <s v="US"/>
    <s v="USD"/>
    <n v="1576389600"/>
    <n v="1580364000"/>
    <b v="0"/>
    <b v="0"/>
    <s v="theater/plays"/>
    <n v="1.5185185185185186"/>
    <n v="73.214285714285708"/>
    <x v="3"/>
    <s v="plays"/>
    <x v="207"/>
    <d v="2020-01-30T06:00:00"/>
  </r>
  <r>
    <n v="213"/>
    <s v="Morgan-Warren"/>
    <s v="Face-to-face encompassing info-mediaries"/>
    <n v="87900"/>
    <n v="171549"/>
    <x v="1"/>
    <n v="4289"/>
    <s v="US"/>
    <s v="USD"/>
    <n v="1289019600"/>
    <n v="1289714400"/>
    <b v="0"/>
    <b v="1"/>
    <s v="music/indie rock"/>
    <n v="1.9516382252559727"/>
    <n v="39.997435299603637"/>
    <x v="1"/>
    <s v="indie rock"/>
    <x v="208"/>
    <d v="2010-11-14T06:00:00"/>
  </r>
  <r>
    <n v="214"/>
    <s v="Sullivan Group"/>
    <s v="Open-source fresh-thinking policy"/>
    <n v="1400"/>
    <n v="14324"/>
    <x v="1"/>
    <n v="165"/>
    <s v="US"/>
    <s v="USD"/>
    <n v="1282194000"/>
    <n v="1282712400"/>
    <b v="0"/>
    <b v="0"/>
    <s v="music/rock"/>
    <n v="10.231428571428571"/>
    <n v="86.812121212121212"/>
    <x v="1"/>
    <s v="rock"/>
    <x v="209"/>
    <d v="2010-08-25T05:00:00"/>
  </r>
  <r>
    <n v="215"/>
    <s v="Vargas, Banks and Palmer"/>
    <s v="Extended 24/7 implementation"/>
    <n v="156800"/>
    <n v="6024"/>
    <x v="0"/>
    <n v="143"/>
    <s v="US"/>
    <s v="USD"/>
    <n v="1550037600"/>
    <n v="1550210400"/>
    <b v="0"/>
    <b v="0"/>
    <s v="theater/plays"/>
    <n v="3.8418367346938778E-2"/>
    <n v="42.125874125874127"/>
    <x v="3"/>
    <s v="plays"/>
    <x v="210"/>
    <d v="2019-02-15T06:00:00"/>
  </r>
  <r>
    <n v="216"/>
    <s v="Johnson, Dixon and Zimmerman"/>
    <s v="Organic dynamic algorithm"/>
    <n v="121700"/>
    <n v="188721"/>
    <x v="1"/>
    <n v="1815"/>
    <s v="US"/>
    <s v="USD"/>
    <n v="1321941600"/>
    <n v="1322114400"/>
    <b v="0"/>
    <b v="0"/>
    <s v="theater/plays"/>
    <n v="1.5507066557107643"/>
    <n v="103.97851239669421"/>
    <x v="3"/>
    <s v="plays"/>
    <x v="211"/>
    <d v="2011-11-24T06:00:00"/>
  </r>
  <r>
    <n v="217"/>
    <s v="Moore, Dudley and Navarro"/>
    <s v="Organic multi-tasking focus group"/>
    <n v="129400"/>
    <n v="57911"/>
    <x v="0"/>
    <n v="934"/>
    <s v="US"/>
    <s v="USD"/>
    <n v="1556427600"/>
    <n v="1557205200"/>
    <b v="0"/>
    <b v="0"/>
    <s v="film &amp; video/science fiction"/>
    <n v="0.44753477588871715"/>
    <n v="62.003211991434689"/>
    <x v="4"/>
    <s v="science fiction"/>
    <x v="212"/>
    <d v="2019-05-07T05:00:00"/>
  </r>
  <r>
    <n v="218"/>
    <s v="Price-Rodriguez"/>
    <s v="Adaptive logistical initiative"/>
    <n v="5700"/>
    <n v="12309"/>
    <x v="1"/>
    <n v="397"/>
    <s v="GB"/>
    <s v="GBP"/>
    <n v="1320991200"/>
    <n v="1323928800"/>
    <b v="0"/>
    <b v="1"/>
    <s v="film &amp; video/shorts"/>
    <n v="2.1594736842105262"/>
    <n v="31.005037783375315"/>
    <x v="4"/>
    <s v="shorts"/>
    <x v="213"/>
    <d v="2011-12-15T06:00:00"/>
  </r>
  <r>
    <n v="219"/>
    <s v="Huang-Henderson"/>
    <s v="Stand-alone mobile customer loyalty"/>
    <n v="41700"/>
    <n v="138497"/>
    <x v="1"/>
    <n v="1539"/>
    <s v="US"/>
    <s v="USD"/>
    <n v="1345093200"/>
    <n v="1346130000"/>
    <b v="0"/>
    <b v="0"/>
    <s v="film &amp; video/animation"/>
    <n v="3.3212709832134291"/>
    <n v="89.991552956465242"/>
    <x v="4"/>
    <s v="animation"/>
    <x v="214"/>
    <d v="2012-08-28T05:00:00"/>
  </r>
  <r>
    <n v="220"/>
    <s v="Owens-Le"/>
    <s v="Focused composite approach"/>
    <n v="7900"/>
    <n v="667"/>
    <x v="0"/>
    <n v="17"/>
    <s v="US"/>
    <s v="USD"/>
    <n v="1309496400"/>
    <n v="1311051600"/>
    <b v="1"/>
    <b v="0"/>
    <s v="theater/plays"/>
    <n v="8.4430379746835441E-2"/>
    <n v="39.235294117647058"/>
    <x v="3"/>
    <s v="plays"/>
    <x v="215"/>
    <d v="2011-07-19T05:00:00"/>
  </r>
  <r>
    <n v="221"/>
    <s v="Huff LLC"/>
    <s v="Face-to-face clear-thinking Local Area Network"/>
    <n v="121500"/>
    <n v="119830"/>
    <x v="0"/>
    <n v="2179"/>
    <s v="US"/>
    <s v="USD"/>
    <n v="1340254800"/>
    <n v="1340427600"/>
    <b v="1"/>
    <b v="0"/>
    <s v="food/food trucks"/>
    <n v="0.9862551440329218"/>
    <n v="54.993116108306566"/>
    <x v="0"/>
    <s v="food trucks"/>
    <x v="216"/>
    <d v="2012-06-23T05:00:00"/>
  </r>
  <r>
    <n v="222"/>
    <s v="Johnson LLC"/>
    <s v="Cross-group cohesive circuit"/>
    <n v="4800"/>
    <n v="6623"/>
    <x v="1"/>
    <n v="138"/>
    <s v="US"/>
    <s v="USD"/>
    <n v="1412226000"/>
    <n v="1412312400"/>
    <b v="0"/>
    <b v="0"/>
    <s v="photography/photography books"/>
    <n v="1.3797916666666667"/>
    <n v="47.992753623188406"/>
    <x v="7"/>
    <s v="photography books"/>
    <x v="217"/>
    <d v="2014-10-03T05:00:00"/>
  </r>
  <r>
    <n v="223"/>
    <s v="Chavez, Garcia and Cantu"/>
    <s v="Synergistic explicit capability"/>
    <n v="87300"/>
    <n v="81897"/>
    <x v="0"/>
    <n v="931"/>
    <s v="US"/>
    <s v="USD"/>
    <n v="1458104400"/>
    <n v="1459314000"/>
    <b v="0"/>
    <b v="0"/>
    <s v="theater/plays"/>
    <n v="0.93810996563573879"/>
    <n v="87.966702470461868"/>
    <x v="3"/>
    <s v="plays"/>
    <x v="218"/>
    <d v="2016-03-30T05:00:00"/>
  </r>
  <r>
    <n v="224"/>
    <s v="Lester-Moore"/>
    <s v="Diverse analyzing definition"/>
    <n v="46300"/>
    <n v="186885"/>
    <x v="1"/>
    <n v="3594"/>
    <s v="US"/>
    <s v="USD"/>
    <n v="1411534800"/>
    <n v="1415426400"/>
    <b v="0"/>
    <b v="0"/>
    <s v="film &amp; video/science fiction"/>
    <n v="4.0363930885529156"/>
    <n v="51.999165275459099"/>
    <x v="4"/>
    <s v="science fiction"/>
    <x v="219"/>
    <d v="2014-11-08T06:00:00"/>
  </r>
  <r>
    <n v="225"/>
    <s v="Fox-Quinn"/>
    <s v="Enterprise-wide reciprocal success"/>
    <n v="67800"/>
    <n v="176398"/>
    <x v="1"/>
    <n v="5880"/>
    <s v="US"/>
    <s v="USD"/>
    <n v="1399093200"/>
    <n v="1399093200"/>
    <b v="1"/>
    <b v="0"/>
    <s v="music/rock"/>
    <n v="2.6017404129793511"/>
    <n v="29.999659863945578"/>
    <x v="1"/>
    <s v="rock"/>
    <x v="220"/>
    <d v="2014-05-03T05:00:00"/>
  </r>
  <r>
    <n v="226"/>
    <s v="Garcia Inc"/>
    <s v="Progressive neutral middleware"/>
    <n v="3000"/>
    <n v="10999"/>
    <x v="1"/>
    <n v="112"/>
    <s v="US"/>
    <s v="USD"/>
    <n v="1270702800"/>
    <n v="1273899600"/>
    <b v="0"/>
    <b v="0"/>
    <s v="photography/photography books"/>
    <n v="3.6663333333333332"/>
    <n v="98.205357142857139"/>
    <x v="7"/>
    <s v="photography books"/>
    <x v="221"/>
    <d v="2010-05-15T05:00:00"/>
  </r>
  <r>
    <n v="227"/>
    <s v="Johnson-Lee"/>
    <s v="Intuitive exuding process improvement"/>
    <n v="60900"/>
    <n v="102751"/>
    <x v="1"/>
    <n v="943"/>
    <s v="US"/>
    <s v="USD"/>
    <n v="1431666000"/>
    <n v="1432184400"/>
    <b v="0"/>
    <b v="0"/>
    <s v="games/mobile games"/>
    <n v="1.687208538587849"/>
    <n v="108.96182396606575"/>
    <x v="6"/>
    <s v="mobile games"/>
    <x v="222"/>
    <d v="2015-05-21T05:00:00"/>
  </r>
  <r>
    <n v="228"/>
    <s v="Pineda Group"/>
    <s v="Exclusive real-time protocol"/>
    <n v="137900"/>
    <n v="165352"/>
    <x v="1"/>
    <n v="2468"/>
    <s v="US"/>
    <s v="USD"/>
    <n v="1472619600"/>
    <n v="1474779600"/>
    <b v="0"/>
    <b v="0"/>
    <s v="film &amp; video/animation"/>
    <n v="1.1990717911530093"/>
    <n v="66.998379254457049"/>
    <x v="4"/>
    <s v="animation"/>
    <x v="172"/>
    <d v="2016-09-25T05:00:00"/>
  </r>
  <r>
    <n v="229"/>
    <s v="Hoffman-Howard"/>
    <s v="Extended encompassing application"/>
    <n v="85600"/>
    <n v="165798"/>
    <x v="1"/>
    <n v="2551"/>
    <s v="US"/>
    <s v="USD"/>
    <n v="1496293200"/>
    <n v="1500440400"/>
    <b v="0"/>
    <b v="1"/>
    <s v="games/mobile games"/>
    <n v="1.936892523364486"/>
    <n v="64.99333594668758"/>
    <x v="6"/>
    <s v="mobile games"/>
    <x v="223"/>
    <d v="2017-07-19T05:00:00"/>
  </r>
  <r>
    <n v="230"/>
    <s v="Miranda, Hall and Mcgrath"/>
    <s v="Progressive value-added ability"/>
    <n v="2400"/>
    <n v="10084"/>
    <x v="1"/>
    <n v="101"/>
    <s v="US"/>
    <s v="USD"/>
    <n v="1575612000"/>
    <n v="1575612000"/>
    <b v="0"/>
    <b v="0"/>
    <s v="games/video games"/>
    <n v="4.2016666666666671"/>
    <n v="99.841584158415841"/>
    <x v="6"/>
    <s v="video games"/>
    <x v="224"/>
    <d v="2019-12-06T06:00:00"/>
  </r>
  <r>
    <n v="231"/>
    <s v="Williams, Carter and Gonzalez"/>
    <s v="Cross-platform uniform hardware"/>
    <n v="7200"/>
    <n v="5523"/>
    <x v="3"/>
    <n v="67"/>
    <s v="US"/>
    <s v="USD"/>
    <n v="1369112400"/>
    <n v="1374123600"/>
    <b v="0"/>
    <b v="0"/>
    <s v="theater/plays"/>
    <n v="0.76708333333333334"/>
    <n v="82.432835820895519"/>
    <x v="3"/>
    <s v="plays"/>
    <x v="225"/>
    <d v="2013-07-18T05:00:00"/>
  </r>
  <r>
    <n v="232"/>
    <s v="Davis-Rodriguez"/>
    <s v="Progressive secondary portal"/>
    <n v="3400"/>
    <n v="5823"/>
    <x v="1"/>
    <n v="92"/>
    <s v="US"/>
    <s v="USD"/>
    <n v="1469422800"/>
    <n v="1469509200"/>
    <b v="0"/>
    <b v="0"/>
    <s v="theater/plays"/>
    <n v="1.7126470588235294"/>
    <n v="63.293478260869563"/>
    <x v="3"/>
    <s v="plays"/>
    <x v="226"/>
    <d v="2016-07-26T05:00:00"/>
  </r>
  <r>
    <n v="233"/>
    <s v="Reid, Rivera and Perry"/>
    <s v="Multi-lateral national adapter"/>
    <n v="3800"/>
    <n v="6000"/>
    <x v="1"/>
    <n v="62"/>
    <s v="US"/>
    <s v="USD"/>
    <n v="1307854800"/>
    <n v="1309237200"/>
    <b v="0"/>
    <b v="0"/>
    <s v="film &amp; video/animation"/>
    <n v="1.5789473684210527"/>
    <n v="96.774193548387103"/>
    <x v="4"/>
    <s v="animation"/>
    <x v="227"/>
    <d v="2011-06-28T05:00:00"/>
  </r>
  <r>
    <n v="234"/>
    <s v="Mendoza-Parker"/>
    <s v="Enterprise-wide motivating matrices"/>
    <n v="7500"/>
    <n v="8181"/>
    <x v="1"/>
    <n v="149"/>
    <s v="IT"/>
    <s v="EUR"/>
    <n v="1503378000"/>
    <n v="1503982800"/>
    <b v="0"/>
    <b v="1"/>
    <s v="games/video games"/>
    <n v="1.0908"/>
    <n v="54.906040268456373"/>
    <x v="6"/>
    <s v="video games"/>
    <x v="228"/>
    <d v="2017-08-29T05:00:00"/>
  </r>
  <r>
    <n v="235"/>
    <s v="Lee, Ali and Guzman"/>
    <s v="Polarized upward-trending Local Area Network"/>
    <n v="8600"/>
    <n v="3589"/>
    <x v="0"/>
    <n v="92"/>
    <s v="US"/>
    <s v="USD"/>
    <n v="1486965600"/>
    <n v="1487397600"/>
    <b v="0"/>
    <b v="0"/>
    <s v="film &amp; video/animation"/>
    <n v="0.41732558139534881"/>
    <n v="39.010869565217391"/>
    <x v="4"/>
    <s v="animation"/>
    <x v="229"/>
    <d v="2017-02-18T06:00:00"/>
  </r>
  <r>
    <n v="236"/>
    <s v="Gallegos-Cobb"/>
    <s v="Object-based directional function"/>
    <n v="39500"/>
    <n v="4323"/>
    <x v="0"/>
    <n v="57"/>
    <s v="AU"/>
    <s v="AUD"/>
    <n v="1561438800"/>
    <n v="1562043600"/>
    <b v="0"/>
    <b v="1"/>
    <s v="music/rock"/>
    <n v="0.10944303797468355"/>
    <n v="75.84210526315789"/>
    <x v="1"/>
    <s v="rock"/>
    <x v="230"/>
    <d v="2019-07-02T05:00:00"/>
  </r>
  <r>
    <n v="237"/>
    <s v="Ellison PLC"/>
    <s v="Re-contextualized tangible open architecture"/>
    <n v="9300"/>
    <n v="14822"/>
    <x v="1"/>
    <n v="329"/>
    <s v="US"/>
    <s v="USD"/>
    <n v="1398402000"/>
    <n v="1398574800"/>
    <b v="0"/>
    <b v="0"/>
    <s v="film &amp; video/animation"/>
    <n v="1.593763440860215"/>
    <n v="45.051671732522799"/>
    <x v="4"/>
    <s v="animation"/>
    <x v="231"/>
    <d v="2014-04-27T05:00:00"/>
  </r>
  <r>
    <n v="238"/>
    <s v="Bolton, Sanchez and Carrillo"/>
    <s v="Distributed systemic adapter"/>
    <n v="2400"/>
    <n v="10138"/>
    <x v="1"/>
    <n v="97"/>
    <s v="DK"/>
    <s v="DKK"/>
    <n v="1513231200"/>
    <n v="1515391200"/>
    <b v="0"/>
    <b v="1"/>
    <s v="theater/plays"/>
    <n v="4.2241666666666671"/>
    <n v="104.51546391752578"/>
    <x v="3"/>
    <s v="plays"/>
    <x v="232"/>
    <d v="2018-01-08T06:00:00"/>
  </r>
  <r>
    <n v="239"/>
    <s v="Mason-Sanders"/>
    <s v="Networked web-enabled instruction set"/>
    <n v="3200"/>
    <n v="3127"/>
    <x v="0"/>
    <n v="41"/>
    <s v="US"/>
    <s v="USD"/>
    <n v="1440824400"/>
    <n v="1441170000"/>
    <b v="0"/>
    <b v="0"/>
    <s v="technology/wearables"/>
    <n v="0.97718749999999999"/>
    <n v="76.268292682926827"/>
    <x v="2"/>
    <s v="wearables"/>
    <x v="233"/>
    <d v="2015-09-02T05:00:00"/>
  </r>
  <r>
    <n v="240"/>
    <s v="Pitts-Reed"/>
    <s v="Vision-oriented dynamic service-desk"/>
    <n v="29400"/>
    <n v="123124"/>
    <x v="1"/>
    <n v="1784"/>
    <s v="US"/>
    <s v="USD"/>
    <n v="1281070800"/>
    <n v="1281157200"/>
    <b v="0"/>
    <b v="0"/>
    <s v="theater/plays"/>
    <n v="4.1878911564625847"/>
    <n v="69.015695067264573"/>
    <x v="3"/>
    <s v="plays"/>
    <x v="194"/>
    <d v="2010-08-07T05:00:00"/>
  </r>
  <r>
    <n v="241"/>
    <s v="Gonzalez-Martinez"/>
    <s v="Vision-oriented actuating open system"/>
    <n v="168500"/>
    <n v="171729"/>
    <x v="1"/>
    <n v="1684"/>
    <s v="AU"/>
    <s v="AUD"/>
    <n v="1397365200"/>
    <n v="1398229200"/>
    <b v="0"/>
    <b v="1"/>
    <s v="publishing/nonfiction"/>
    <n v="1.0191632047477746"/>
    <n v="101.97684085510689"/>
    <x v="5"/>
    <s v="nonfiction"/>
    <x v="234"/>
    <d v="2014-04-23T05:00:00"/>
  </r>
  <r>
    <n v="242"/>
    <s v="Hill, Martin and Garcia"/>
    <s v="Sharable scalable core"/>
    <n v="8400"/>
    <n v="10729"/>
    <x v="1"/>
    <n v="250"/>
    <s v="US"/>
    <s v="USD"/>
    <n v="1494392400"/>
    <n v="1495256400"/>
    <b v="0"/>
    <b v="1"/>
    <s v="music/rock"/>
    <n v="1.2772619047619047"/>
    <n v="42.915999999999997"/>
    <x v="1"/>
    <s v="rock"/>
    <x v="235"/>
    <d v="2017-05-20T05:00:00"/>
  </r>
  <r>
    <n v="243"/>
    <s v="Garcia PLC"/>
    <s v="Customer-focused attitude-oriented function"/>
    <n v="2300"/>
    <n v="10240"/>
    <x v="1"/>
    <n v="238"/>
    <s v="US"/>
    <s v="USD"/>
    <n v="1520143200"/>
    <n v="1520402400"/>
    <b v="0"/>
    <b v="0"/>
    <s v="theater/plays"/>
    <n v="4.4521739130434783"/>
    <n v="43.025210084033617"/>
    <x v="3"/>
    <s v="plays"/>
    <x v="236"/>
    <d v="2018-03-07T06:00:00"/>
  </r>
  <r>
    <n v="244"/>
    <s v="Herring-Bailey"/>
    <s v="Reverse-engineered system-worthy extranet"/>
    <n v="700"/>
    <n v="3988"/>
    <x v="1"/>
    <n v="53"/>
    <s v="US"/>
    <s v="USD"/>
    <n v="1405314000"/>
    <n v="1409806800"/>
    <b v="0"/>
    <b v="0"/>
    <s v="theater/plays"/>
    <n v="5.6971428571428575"/>
    <n v="75.245283018867923"/>
    <x v="3"/>
    <s v="plays"/>
    <x v="237"/>
    <d v="2014-09-04T05:00:00"/>
  </r>
  <r>
    <n v="245"/>
    <s v="Russell-Gardner"/>
    <s v="Re-engineered systematic monitoring"/>
    <n v="2900"/>
    <n v="14771"/>
    <x v="1"/>
    <n v="214"/>
    <s v="US"/>
    <s v="USD"/>
    <n v="1396846800"/>
    <n v="1396933200"/>
    <b v="0"/>
    <b v="0"/>
    <s v="theater/plays"/>
    <n v="5.0934482758620687"/>
    <n v="69.023364485981304"/>
    <x v="3"/>
    <s v="plays"/>
    <x v="238"/>
    <d v="2014-04-08T05:00:00"/>
  </r>
  <r>
    <n v="246"/>
    <s v="Walters-Carter"/>
    <s v="Seamless value-added standardization"/>
    <n v="4500"/>
    <n v="14649"/>
    <x v="1"/>
    <n v="222"/>
    <s v="US"/>
    <s v="USD"/>
    <n v="1375678800"/>
    <n v="1376024400"/>
    <b v="0"/>
    <b v="0"/>
    <s v="technology/web"/>
    <n v="3.2553333333333332"/>
    <n v="65.986486486486484"/>
    <x v="2"/>
    <s v="web"/>
    <x v="239"/>
    <d v="2013-08-09T05:00:00"/>
  </r>
  <r>
    <n v="247"/>
    <s v="Johnson, Patterson and Montoya"/>
    <s v="Triple-buffered fresh-thinking frame"/>
    <n v="19800"/>
    <n v="184658"/>
    <x v="1"/>
    <n v="1884"/>
    <s v="US"/>
    <s v="USD"/>
    <n v="1482386400"/>
    <n v="1483682400"/>
    <b v="0"/>
    <b v="1"/>
    <s v="publishing/fiction"/>
    <n v="9.3261616161616168"/>
    <n v="98.013800424628457"/>
    <x v="5"/>
    <s v="fiction"/>
    <x v="240"/>
    <d v="2017-01-06T06:00:00"/>
  </r>
  <r>
    <n v="248"/>
    <s v="Roberts and Sons"/>
    <s v="Streamlined holistic knowledgebase"/>
    <n v="6200"/>
    <n v="13103"/>
    <x v="1"/>
    <n v="218"/>
    <s v="AU"/>
    <s v="AUD"/>
    <n v="1420005600"/>
    <n v="1420437600"/>
    <b v="0"/>
    <b v="0"/>
    <s v="games/mobile games"/>
    <n v="2.1133870967741935"/>
    <n v="60.105504587155963"/>
    <x v="6"/>
    <s v="mobile games"/>
    <x v="241"/>
    <d v="2015-01-05T06:00:00"/>
  </r>
  <r>
    <n v="249"/>
    <s v="Avila-Nelson"/>
    <s v="Up-sized intermediate website"/>
    <n v="61500"/>
    <n v="168095"/>
    <x v="1"/>
    <n v="6465"/>
    <s v="US"/>
    <s v="USD"/>
    <n v="1420178400"/>
    <n v="1420783200"/>
    <b v="0"/>
    <b v="0"/>
    <s v="publishing/translations"/>
    <n v="2.7332520325203253"/>
    <n v="26.000773395204948"/>
    <x v="5"/>
    <s v="translations"/>
    <x v="242"/>
    <d v="2015-01-09T06:00:00"/>
  </r>
  <r>
    <n v="250"/>
    <s v="Robbins and Sons"/>
    <s v="Future-proofed directional synergy"/>
    <n v="100"/>
    <n v="3"/>
    <x v="0"/>
    <n v="1"/>
    <s v="US"/>
    <s v="USD"/>
    <n v="1264399200"/>
    <n v="1267423200"/>
    <b v="0"/>
    <b v="0"/>
    <s v="music/rock"/>
    <n v="0.03"/>
    <n v="3"/>
    <x v="1"/>
    <s v="rock"/>
    <x v="67"/>
    <d v="2010-03-01T06:00:00"/>
  </r>
  <r>
    <n v="251"/>
    <s v="Singleton Ltd"/>
    <s v="Enhanced user-facing function"/>
    <n v="7100"/>
    <n v="3840"/>
    <x v="0"/>
    <n v="101"/>
    <s v="US"/>
    <s v="USD"/>
    <n v="1355032800"/>
    <n v="1355205600"/>
    <b v="0"/>
    <b v="0"/>
    <s v="theater/plays"/>
    <n v="0.54084507042253516"/>
    <n v="38.019801980198018"/>
    <x v="3"/>
    <s v="plays"/>
    <x v="243"/>
    <d v="2012-12-11T06:00:00"/>
  </r>
  <r>
    <n v="252"/>
    <s v="Perez PLC"/>
    <s v="Operative bandwidth-monitored interface"/>
    <n v="1000"/>
    <n v="6263"/>
    <x v="1"/>
    <n v="59"/>
    <s v="US"/>
    <s v="USD"/>
    <n v="1382677200"/>
    <n v="1383109200"/>
    <b v="0"/>
    <b v="0"/>
    <s v="theater/plays"/>
    <n v="6.2629999999999999"/>
    <n v="106.15254237288136"/>
    <x v="3"/>
    <s v="plays"/>
    <x v="244"/>
    <d v="2013-10-30T05:00:00"/>
  </r>
  <r>
    <n v="253"/>
    <s v="Rogers, Jacobs and Jackson"/>
    <s v="Upgradable multi-state instruction set"/>
    <n v="121500"/>
    <n v="108161"/>
    <x v="0"/>
    <n v="1335"/>
    <s v="CA"/>
    <s v="CAD"/>
    <n v="1302238800"/>
    <n v="1303275600"/>
    <b v="0"/>
    <b v="0"/>
    <s v="film &amp; video/drama"/>
    <n v="0.8902139917695473"/>
    <n v="81.019475655430711"/>
    <x v="4"/>
    <s v="drama"/>
    <x v="245"/>
    <d v="2011-04-20T05:00:00"/>
  </r>
  <r>
    <n v="254"/>
    <s v="Barry Group"/>
    <s v="De-engineered static Local Area Network"/>
    <n v="4600"/>
    <n v="8505"/>
    <x v="1"/>
    <n v="88"/>
    <s v="US"/>
    <s v="USD"/>
    <n v="1487656800"/>
    <n v="1487829600"/>
    <b v="0"/>
    <b v="0"/>
    <s v="publishing/nonfiction"/>
    <n v="1.8489130434782608"/>
    <n v="96.647727272727266"/>
    <x v="5"/>
    <s v="nonfiction"/>
    <x v="246"/>
    <d v="2017-02-23T06:00:00"/>
  </r>
  <r>
    <n v="255"/>
    <s v="Rosales, Branch and Harmon"/>
    <s v="Upgradable grid-enabled superstructure"/>
    <n v="80500"/>
    <n v="96735"/>
    <x v="1"/>
    <n v="1697"/>
    <s v="US"/>
    <s v="USD"/>
    <n v="1297836000"/>
    <n v="1298268000"/>
    <b v="0"/>
    <b v="1"/>
    <s v="music/rock"/>
    <n v="1.2016770186335404"/>
    <n v="57.003535651149086"/>
    <x v="1"/>
    <s v="rock"/>
    <x v="247"/>
    <d v="2011-02-21T06:00:00"/>
  </r>
  <r>
    <n v="256"/>
    <s v="Smith-Reid"/>
    <s v="Optimized actuating toolset"/>
    <n v="4100"/>
    <n v="959"/>
    <x v="0"/>
    <n v="15"/>
    <s v="GB"/>
    <s v="GBP"/>
    <n v="1453615200"/>
    <n v="1456812000"/>
    <b v="0"/>
    <b v="0"/>
    <s v="music/rock"/>
    <n v="0.23390243902439026"/>
    <n v="63.93333333333333"/>
    <x v="1"/>
    <s v="rock"/>
    <x v="248"/>
    <d v="2016-03-01T06:00:00"/>
  </r>
  <r>
    <n v="257"/>
    <s v="Williams Inc"/>
    <s v="Decentralized exuding strategy"/>
    <n v="5700"/>
    <n v="8322"/>
    <x v="1"/>
    <n v="92"/>
    <s v="US"/>
    <s v="USD"/>
    <n v="1362463200"/>
    <n v="1363669200"/>
    <b v="0"/>
    <b v="0"/>
    <s v="theater/plays"/>
    <n v="1.46"/>
    <n v="90.456521739130437"/>
    <x v="3"/>
    <s v="plays"/>
    <x v="249"/>
    <d v="2013-03-19T05:00:00"/>
  </r>
  <r>
    <n v="258"/>
    <s v="Duncan, Mcdonald and Miller"/>
    <s v="Assimilated coherent hardware"/>
    <n v="5000"/>
    <n v="13424"/>
    <x v="1"/>
    <n v="186"/>
    <s v="US"/>
    <s v="USD"/>
    <n v="1481176800"/>
    <n v="1482904800"/>
    <b v="0"/>
    <b v="1"/>
    <s v="theater/plays"/>
    <n v="2.6848000000000001"/>
    <n v="72.172043010752688"/>
    <x v="3"/>
    <s v="plays"/>
    <x v="250"/>
    <d v="2016-12-28T06:00:00"/>
  </r>
  <r>
    <n v="259"/>
    <s v="Watkins Ltd"/>
    <s v="Multi-channeled responsive implementation"/>
    <n v="1800"/>
    <n v="10755"/>
    <x v="1"/>
    <n v="138"/>
    <s v="US"/>
    <s v="USD"/>
    <n v="1354946400"/>
    <n v="1356588000"/>
    <b v="1"/>
    <b v="0"/>
    <s v="photography/photography books"/>
    <n v="5.9749999999999996"/>
    <n v="77.934782608695656"/>
    <x v="7"/>
    <s v="photography books"/>
    <x v="251"/>
    <d v="2012-12-27T06:00:00"/>
  </r>
  <r>
    <n v="260"/>
    <s v="Allen-Jones"/>
    <s v="Centralized modular initiative"/>
    <n v="6300"/>
    <n v="9935"/>
    <x v="1"/>
    <n v="261"/>
    <s v="US"/>
    <s v="USD"/>
    <n v="1348808400"/>
    <n v="1349845200"/>
    <b v="0"/>
    <b v="0"/>
    <s v="music/rock"/>
    <n v="1.5769841269841269"/>
    <n v="38.065134099616856"/>
    <x v="1"/>
    <s v="rock"/>
    <x v="136"/>
    <d v="2012-10-10T05:00:00"/>
  </r>
  <r>
    <n v="261"/>
    <s v="Mason-Smith"/>
    <s v="Reverse-engineered cohesive migration"/>
    <n v="84300"/>
    <n v="26303"/>
    <x v="0"/>
    <n v="454"/>
    <s v="US"/>
    <s v="USD"/>
    <n v="1282712400"/>
    <n v="1283058000"/>
    <b v="0"/>
    <b v="1"/>
    <s v="music/rock"/>
    <n v="0.31201660735468567"/>
    <n v="57.936123348017624"/>
    <x v="1"/>
    <s v="rock"/>
    <x v="252"/>
    <d v="2010-08-29T05:00:00"/>
  </r>
  <r>
    <n v="262"/>
    <s v="Lloyd, Kennedy and Davis"/>
    <s v="Compatible multimedia hub"/>
    <n v="1700"/>
    <n v="5328"/>
    <x v="1"/>
    <n v="107"/>
    <s v="US"/>
    <s v="USD"/>
    <n v="1301979600"/>
    <n v="1304226000"/>
    <b v="0"/>
    <b v="1"/>
    <s v="music/indie rock"/>
    <n v="3.1341176470588237"/>
    <n v="49.794392523364486"/>
    <x v="1"/>
    <s v="indie rock"/>
    <x v="253"/>
    <d v="2011-05-01T05:00:00"/>
  </r>
  <r>
    <n v="263"/>
    <s v="Walker Ltd"/>
    <s v="Organic eco-centric success"/>
    <n v="2900"/>
    <n v="10756"/>
    <x v="1"/>
    <n v="199"/>
    <s v="US"/>
    <s v="USD"/>
    <n v="1263016800"/>
    <n v="1263016800"/>
    <b v="0"/>
    <b v="0"/>
    <s v="photography/photography books"/>
    <n v="3.7089655172413791"/>
    <n v="54.050251256281406"/>
    <x v="7"/>
    <s v="photography books"/>
    <x v="254"/>
    <d v="2010-01-09T06:00:00"/>
  </r>
  <r>
    <n v="264"/>
    <s v="Gordon PLC"/>
    <s v="Virtual reciprocal policy"/>
    <n v="45600"/>
    <n v="165375"/>
    <x v="1"/>
    <n v="5512"/>
    <s v="US"/>
    <s v="USD"/>
    <n v="1360648800"/>
    <n v="1362031200"/>
    <b v="0"/>
    <b v="0"/>
    <s v="theater/plays"/>
    <n v="3.6266447368421053"/>
    <n v="30.002721335268504"/>
    <x v="3"/>
    <s v="plays"/>
    <x v="255"/>
    <d v="2013-02-28T06:00:00"/>
  </r>
  <r>
    <n v="265"/>
    <s v="Lee and Sons"/>
    <s v="Persevering interactive emulation"/>
    <n v="4900"/>
    <n v="6031"/>
    <x v="1"/>
    <n v="86"/>
    <s v="US"/>
    <s v="USD"/>
    <n v="1451800800"/>
    <n v="1455602400"/>
    <b v="0"/>
    <b v="0"/>
    <s v="theater/plays"/>
    <n v="1.2308163265306122"/>
    <n v="70.127906976744185"/>
    <x v="3"/>
    <s v="plays"/>
    <x v="256"/>
    <d v="2016-02-16T06:00:00"/>
  </r>
  <r>
    <n v="266"/>
    <s v="Cole LLC"/>
    <s v="Proactive responsive emulation"/>
    <n v="111900"/>
    <n v="85902"/>
    <x v="0"/>
    <n v="3182"/>
    <s v="IT"/>
    <s v="EUR"/>
    <n v="1415340000"/>
    <n v="1418191200"/>
    <b v="0"/>
    <b v="1"/>
    <s v="music/jazz"/>
    <n v="0.76766756032171579"/>
    <n v="26.996228786926462"/>
    <x v="1"/>
    <s v="jazz"/>
    <x v="257"/>
    <d v="2014-12-10T06:00:00"/>
  </r>
  <r>
    <n v="267"/>
    <s v="Acosta PLC"/>
    <s v="Extended eco-centric function"/>
    <n v="61600"/>
    <n v="143910"/>
    <x v="1"/>
    <n v="2768"/>
    <s v="AU"/>
    <s v="AUD"/>
    <n v="1351054800"/>
    <n v="1352440800"/>
    <b v="0"/>
    <b v="0"/>
    <s v="theater/plays"/>
    <n v="2.3362012987012988"/>
    <n v="51.990606936416185"/>
    <x v="3"/>
    <s v="plays"/>
    <x v="258"/>
    <d v="2012-11-09T06:00:00"/>
  </r>
  <r>
    <n v="268"/>
    <s v="Brown-Mckee"/>
    <s v="Networked optimal productivity"/>
    <n v="1500"/>
    <n v="2708"/>
    <x v="1"/>
    <n v="48"/>
    <s v="US"/>
    <s v="USD"/>
    <n v="1349326800"/>
    <n v="1353304800"/>
    <b v="0"/>
    <b v="0"/>
    <s v="film &amp; video/documentary"/>
    <n v="1.8053333333333332"/>
    <n v="56.416666666666664"/>
    <x v="4"/>
    <s v="documentary"/>
    <x v="259"/>
    <d v="2012-11-19T06:00:00"/>
  </r>
  <r>
    <n v="269"/>
    <s v="Miles and Sons"/>
    <s v="Persistent attitude-oriented approach"/>
    <n v="3500"/>
    <n v="8842"/>
    <x v="1"/>
    <n v="87"/>
    <s v="US"/>
    <s v="USD"/>
    <n v="1548914400"/>
    <n v="1550728800"/>
    <b v="0"/>
    <b v="0"/>
    <s v="film &amp; video/television"/>
    <n v="2.5262857142857142"/>
    <n v="101.63218390804597"/>
    <x v="4"/>
    <s v="television"/>
    <x v="260"/>
    <d v="2019-02-21T06:00:00"/>
  </r>
  <r>
    <n v="270"/>
    <s v="Sawyer, Horton and Williams"/>
    <s v="Triple-buffered 4thgeneration toolset"/>
    <n v="173900"/>
    <n v="47260"/>
    <x v="3"/>
    <n v="1890"/>
    <s v="US"/>
    <s v="USD"/>
    <n v="1291269600"/>
    <n v="1291442400"/>
    <b v="0"/>
    <b v="0"/>
    <s v="games/video games"/>
    <n v="0.27176538240368026"/>
    <n v="25.005291005291006"/>
    <x v="6"/>
    <s v="video games"/>
    <x v="261"/>
    <d v="2010-12-04T06:00:00"/>
  </r>
  <r>
    <n v="271"/>
    <s v="Foley-Cox"/>
    <s v="Progressive zero administration leverage"/>
    <n v="153700"/>
    <n v="1953"/>
    <x v="2"/>
    <n v="61"/>
    <s v="US"/>
    <s v="USD"/>
    <n v="1449468000"/>
    <n v="1452146400"/>
    <b v="0"/>
    <b v="0"/>
    <s v="photography/photography books"/>
    <n v="1.2706571242680547E-2"/>
    <n v="32.016393442622949"/>
    <x v="7"/>
    <s v="photography books"/>
    <x v="262"/>
    <d v="2016-01-07T06:00:00"/>
  </r>
  <r>
    <n v="272"/>
    <s v="Horton, Morrison and Clark"/>
    <s v="Networked radical neural-net"/>
    <n v="51100"/>
    <n v="155349"/>
    <x v="1"/>
    <n v="1894"/>
    <s v="US"/>
    <s v="USD"/>
    <n v="1562734800"/>
    <n v="1564894800"/>
    <b v="0"/>
    <b v="1"/>
    <s v="theater/plays"/>
    <n v="3.0400978473581213"/>
    <n v="82.021647307286173"/>
    <x v="3"/>
    <s v="plays"/>
    <x v="263"/>
    <d v="2019-08-04T05:00:00"/>
  </r>
  <r>
    <n v="273"/>
    <s v="Thomas and Sons"/>
    <s v="Re-engineered heuristic forecast"/>
    <n v="7800"/>
    <n v="10704"/>
    <x v="1"/>
    <n v="282"/>
    <s v="CA"/>
    <s v="CAD"/>
    <n v="1505624400"/>
    <n v="1505883600"/>
    <b v="0"/>
    <b v="0"/>
    <s v="theater/plays"/>
    <n v="1.3723076923076922"/>
    <n v="37.957446808510639"/>
    <x v="3"/>
    <s v="plays"/>
    <x v="264"/>
    <d v="2017-09-20T05:00:00"/>
  </r>
  <r>
    <n v="274"/>
    <s v="Morgan-Jenkins"/>
    <s v="Fully-configurable background algorithm"/>
    <n v="2400"/>
    <n v="773"/>
    <x v="0"/>
    <n v="15"/>
    <s v="US"/>
    <s v="USD"/>
    <n v="1509948000"/>
    <n v="1510380000"/>
    <b v="0"/>
    <b v="0"/>
    <s v="theater/plays"/>
    <n v="0.32208333333333333"/>
    <n v="51.533333333333331"/>
    <x v="3"/>
    <s v="plays"/>
    <x v="265"/>
    <d v="2017-11-11T06:00:00"/>
  </r>
  <r>
    <n v="275"/>
    <s v="Ward, Sanchez and Kemp"/>
    <s v="Stand-alone discrete Graphical User Interface"/>
    <n v="3900"/>
    <n v="9419"/>
    <x v="1"/>
    <n v="116"/>
    <s v="US"/>
    <s v="USD"/>
    <n v="1554526800"/>
    <n v="1555218000"/>
    <b v="0"/>
    <b v="0"/>
    <s v="publishing/translations"/>
    <n v="2.4151282051282053"/>
    <n v="81.198275862068968"/>
    <x v="5"/>
    <s v="translations"/>
    <x v="266"/>
    <d v="2019-04-14T05:00:00"/>
  </r>
  <r>
    <n v="276"/>
    <s v="Fields Ltd"/>
    <s v="Front-line foreground project"/>
    <n v="5500"/>
    <n v="5324"/>
    <x v="0"/>
    <n v="133"/>
    <s v="US"/>
    <s v="USD"/>
    <n v="1334811600"/>
    <n v="1335243600"/>
    <b v="0"/>
    <b v="1"/>
    <s v="games/video games"/>
    <n v="0.96799999999999997"/>
    <n v="40.030075187969928"/>
    <x v="6"/>
    <s v="video games"/>
    <x v="267"/>
    <d v="2012-04-24T05:00:00"/>
  </r>
  <r>
    <n v="277"/>
    <s v="Ramos-Mitchell"/>
    <s v="Persevering system-worthy info-mediaries"/>
    <n v="700"/>
    <n v="7465"/>
    <x v="1"/>
    <n v="83"/>
    <s v="US"/>
    <s v="USD"/>
    <n v="1279515600"/>
    <n v="1279688400"/>
    <b v="0"/>
    <b v="0"/>
    <s v="theater/plays"/>
    <n v="10.664285714285715"/>
    <n v="89.939759036144579"/>
    <x v="3"/>
    <s v="plays"/>
    <x v="268"/>
    <d v="2010-07-21T05:00:00"/>
  </r>
  <r>
    <n v="278"/>
    <s v="Higgins, Davis and Salazar"/>
    <s v="Distributed multi-tasking strategy"/>
    <n v="2700"/>
    <n v="8799"/>
    <x v="1"/>
    <n v="91"/>
    <s v="US"/>
    <s v="USD"/>
    <n v="1353909600"/>
    <n v="1356069600"/>
    <b v="0"/>
    <b v="0"/>
    <s v="technology/web"/>
    <n v="3.2588888888888889"/>
    <n v="96.692307692307693"/>
    <x v="2"/>
    <s v="web"/>
    <x v="269"/>
    <d v="2012-12-21T06:00:00"/>
  </r>
  <r>
    <n v="279"/>
    <s v="Smith-Jenkins"/>
    <s v="Vision-oriented methodical application"/>
    <n v="8000"/>
    <n v="13656"/>
    <x v="1"/>
    <n v="546"/>
    <s v="US"/>
    <s v="USD"/>
    <n v="1535950800"/>
    <n v="1536210000"/>
    <b v="0"/>
    <b v="0"/>
    <s v="theater/plays"/>
    <n v="1.7070000000000001"/>
    <n v="25.010989010989011"/>
    <x v="3"/>
    <s v="plays"/>
    <x v="270"/>
    <d v="2018-09-06T05:00:00"/>
  </r>
  <r>
    <n v="280"/>
    <s v="Braun PLC"/>
    <s v="Function-based high-level infrastructure"/>
    <n v="2500"/>
    <n v="14536"/>
    <x v="1"/>
    <n v="393"/>
    <s v="US"/>
    <s v="USD"/>
    <n v="1511244000"/>
    <n v="1511762400"/>
    <b v="0"/>
    <b v="0"/>
    <s v="film &amp; video/animation"/>
    <n v="5.8144"/>
    <n v="36.987277353689571"/>
    <x v="4"/>
    <s v="animation"/>
    <x v="271"/>
    <d v="2017-11-27T06:00:00"/>
  </r>
  <r>
    <n v="281"/>
    <s v="Drake PLC"/>
    <s v="Profound object-oriented paradigm"/>
    <n v="164500"/>
    <n v="150552"/>
    <x v="0"/>
    <n v="2062"/>
    <s v="US"/>
    <s v="USD"/>
    <n v="1331445600"/>
    <n v="1333256400"/>
    <b v="0"/>
    <b v="1"/>
    <s v="theater/plays"/>
    <n v="0.91520972644376897"/>
    <n v="73.012609117361791"/>
    <x v="3"/>
    <s v="plays"/>
    <x v="272"/>
    <d v="2012-04-01T05:00:00"/>
  </r>
  <r>
    <n v="282"/>
    <s v="Ross, Kelly and Brown"/>
    <s v="Virtual contextually-based circuit"/>
    <n v="8400"/>
    <n v="9076"/>
    <x v="1"/>
    <n v="133"/>
    <s v="US"/>
    <s v="USD"/>
    <n v="1480226400"/>
    <n v="1480744800"/>
    <b v="0"/>
    <b v="1"/>
    <s v="film &amp; video/television"/>
    <n v="1.0804761904761904"/>
    <n v="68.240601503759393"/>
    <x v="4"/>
    <s v="television"/>
    <x v="73"/>
    <d v="2016-12-03T06:00:00"/>
  </r>
  <r>
    <n v="283"/>
    <s v="Lucas-Mullins"/>
    <s v="Business-focused dynamic instruction set"/>
    <n v="8100"/>
    <n v="1517"/>
    <x v="0"/>
    <n v="29"/>
    <s v="DK"/>
    <s v="DKK"/>
    <n v="1464584400"/>
    <n v="1465016400"/>
    <b v="0"/>
    <b v="0"/>
    <s v="music/rock"/>
    <n v="0.18728395061728395"/>
    <n v="52.310344827586206"/>
    <x v="1"/>
    <s v="rock"/>
    <x v="273"/>
    <d v="2016-06-04T05:00:00"/>
  </r>
  <r>
    <n v="284"/>
    <s v="Tran LLC"/>
    <s v="Ameliorated fresh-thinking protocol"/>
    <n v="9800"/>
    <n v="8153"/>
    <x v="0"/>
    <n v="132"/>
    <s v="US"/>
    <s v="USD"/>
    <n v="1335848400"/>
    <n v="1336280400"/>
    <b v="0"/>
    <b v="0"/>
    <s v="technology/web"/>
    <n v="0.83193877551020412"/>
    <n v="61.765151515151516"/>
    <x v="2"/>
    <s v="web"/>
    <x v="274"/>
    <d v="2012-05-06T05:00:00"/>
  </r>
  <r>
    <n v="285"/>
    <s v="Dawson, Brady and Gilbert"/>
    <s v="Front-line optimizing emulation"/>
    <n v="900"/>
    <n v="6357"/>
    <x v="1"/>
    <n v="254"/>
    <s v="US"/>
    <s v="USD"/>
    <n v="1473483600"/>
    <n v="1476766800"/>
    <b v="0"/>
    <b v="0"/>
    <s v="theater/plays"/>
    <n v="7.0633333333333335"/>
    <n v="25.027559055118111"/>
    <x v="3"/>
    <s v="plays"/>
    <x v="275"/>
    <d v="2016-10-18T05:00:00"/>
  </r>
  <r>
    <n v="286"/>
    <s v="Obrien-Aguirre"/>
    <s v="Devolved uniform complexity"/>
    <n v="112100"/>
    <n v="19557"/>
    <x v="3"/>
    <n v="184"/>
    <s v="US"/>
    <s v="USD"/>
    <n v="1479880800"/>
    <n v="1480485600"/>
    <b v="0"/>
    <b v="0"/>
    <s v="theater/plays"/>
    <n v="0.17446030330062445"/>
    <n v="106.28804347826087"/>
    <x v="3"/>
    <s v="plays"/>
    <x v="276"/>
    <d v="2016-11-30T06:00:00"/>
  </r>
  <r>
    <n v="287"/>
    <s v="Ferguson PLC"/>
    <s v="Public-key intangible superstructure"/>
    <n v="6300"/>
    <n v="13213"/>
    <x v="1"/>
    <n v="176"/>
    <s v="US"/>
    <s v="USD"/>
    <n v="1430197200"/>
    <n v="1430197200"/>
    <b v="0"/>
    <b v="0"/>
    <s v="music/electric music"/>
    <n v="2.0973015873015872"/>
    <n v="75.07386363636364"/>
    <x v="1"/>
    <s v="electric music"/>
    <x v="277"/>
    <d v="2015-04-28T05:00:00"/>
  </r>
  <r>
    <n v="288"/>
    <s v="Garcia Ltd"/>
    <s v="Secured global success"/>
    <n v="5600"/>
    <n v="5476"/>
    <x v="0"/>
    <n v="137"/>
    <s v="DK"/>
    <s v="DKK"/>
    <n v="1331701200"/>
    <n v="1331787600"/>
    <b v="0"/>
    <b v="1"/>
    <s v="music/metal"/>
    <n v="0.97785714285714287"/>
    <n v="39.970802919708028"/>
    <x v="1"/>
    <s v="metal"/>
    <x v="278"/>
    <d v="2012-03-15T05:00:00"/>
  </r>
  <r>
    <n v="289"/>
    <s v="Smith, Love and Smith"/>
    <s v="Grass-roots mission-critical capability"/>
    <n v="800"/>
    <n v="13474"/>
    <x v="1"/>
    <n v="337"/>
    <s v="CA"/>
    <s v="CAD"/>
    <n v="1438578000"/>
    <n v="1438837200"/>
    <b v="0"/>
    <b v="0"/>
    <s v="theater/plays"/>
    <n v="16.842500000000001"/>
    <n v="39.982195845697326"/>
    <x v="3"/>
    <s v="plays"/>
    <x v="279"/>
    <d v="2015-08-06T05:00:00"/>
  </r>
  <r>
    <n v="290"/>
    <s v="Wilson, Hall and Osborne"/>
    <s v="Advanced global data-warehouse"/>
    <n v="168600"/>
    <n v="91722"/>
    <x v="0"/>
    <n v="908"/>
    <s v="US"/>
    <s v="USD"/>
    <n v="1368162000"/>
    <n v="1370926800"/>
    <b v="0"/>
    <b v="1"/>
    <s v="film &amp; video/documentary"/>
    <n v="0.54402135231316728"/>
    <n v="101.01541850220265"/>
    <x v="4"/>
    <s v="documentary"/>
    <x v="280"/>
    <d v="2013-06-11T05:00:00"/>
  </r>
  <r>
    <n v="291"/>
    <s v="Bell, Grimes and Kerr"/>
    <s v="Self-enabling uniform complexity"/>
    <n v="1800"/>
    <n v="8219"/>
    <x v="1"/>
    <n v="107"/>
    <s v="US"/>
    <s v="USD"/>
    <n v="1318654800"/>
    <n v="1319000400"/>
    <b v="1"/>
    <b v="0"/>
    <s v="technology/web"/>
    <n v="4.5661111111111108"/>
    <n v="76.813084112149539"/>
    <x v="2"/>
    <s v="web"/>
    <x v="281"/>
    <d v="2011-10-19T05:00:00"/>
  </r>
  <r>
    <n v="292"/>
    <s v="Ho-Harris"/>
    <s v="Versatile cohesive encoding"/>
    <n v="7300"/>
    <n v="717"/>
    <x v="0"/>
    <n v="10"/>
    <s v="US"/>
    <s v="USD"/>
    <n v="1331874000"/>
    <n v="1333429200"/>
    <b v="0"/>
    <b v="0"/>
    <s v="food/food trucks"/>
    <n v="9.8219178082191785E-2"/>
    <n v="71.7"/>
    <x v="0"/>
    <s v="food trucks"/>
    <x v="282"/>
    <d v="2012-04-03T05:00:00"/>
  </r>
  <r>
    <n v="293"/>
    <s v="Ross Group"/>
    <s v="Organized executive solution"/>
    <n v="6500"/>
    <n v="1065"/>
    <x v="3"/>
    <n v="32"/>
    <s v="IT"/>
    <s v="EUR"/>
    <n v="1286254800"/>
    <n v="1287032400"/>
    <b v="0"/>
    <b v="0"/>
    <s v="theater/plays"/>
    <n v="0.16384615384615384"/>
    <n v="33.28125"/>
    <x v="3"/>
    <s v="plays"/>
    <x v="283"/>
    <d v="2010-10-14T05:00:00"/>
  </r>
  <r>
    <n v="294"/>
    <s v="Turner-Davis"/>
    <s v="Automated local emulation"/>
    <n v="600"/>
    <n v="8038"/>
    <x v="1"/>
    <n v="183"/>
    <s v="US"/>
    <s v="USD"/>
    <n v="1540530000"/>
    <n v="1541570400"/>
    <b v="0"/>
    <b v="0"/>
    <s v="theater/plays"/>
    <n v="13.396666666666667"/>
    <n v="43.923497267759565"/>
    <x v="3"/>
    <s v="plays"/>
    <x v="284"/>
    <d v="2018-11-07T06:00:00"/>
  </r>
  <r>
    <n v="295"/>
    <s v="Smith, Jackson and Herrera"/>
    <s v="Enterprise-wide intermediate middleware"/>
    <n v="192900"/>
    <n v="68769"/>
    <x v="0"/>
    <n v="1910"/>
    <s v="CH"/>
    <s v="CHF"/>
    <n v="1381813200"/>
    <n v="1383976800"/>
    <b v="0"/>
    <b v="0"/>
    <s v="theater/plays"/>
    <n v="0.35650077760497667"/>
    <n v="36.004712041884815"/>
    <x v="3"/>
    <s v="plays"/>
    <x v="285"/>
    <d v="2013-11-09T06:00:00"/>
  </r>
  <r>
    <n v="296"/>
    <s v="Smith-Hess"/>
    <s v="Grass-roots real-time Local Area Network"/>
    <n v="6100"/>
    <n v="3352"/>
    <x v="0"/>
    <n v="38"/>
    <s v="AU"/>
    <s v="AUD"/>
    <n v="1548655200"/>
    <n v="1550556000"/>
    <b v="0"/>
    <b v="0"/>
    <s v="theater/plays"/>
    <n v="0.54950819672131146"/>
    <n v="88.21052631578948"/>
    <x v="3"/>
    <s v="plays"/>
    <x v="286"/>
    <d v="2019-02-19T06:00:00"/>
  </r>
  <r>
    <n v="297"/>
    <s v="Brown, Herring and Bass"/>
    <s v="Organized client-driven capacity"/>
    <n v="7200"/>
    <n v="6785"/>
    <x v="0"/>
    <n v="104"/>
    <s v="AU"/>
    <s v="AUD"/>
    <n v="1389679200"/>
    <n v="1390456800"/>
    <b v="0"/>
    <b v="1"/>
    <s v="theater/plays"/>
    <n v="0.94236111111111109"/>
    <n v="65.240384615384613"/>
    <x v="3"/>
    <s v="plays"/>
    <x v="287"/>
    <d v="2014-01-23T06:00:00"/>
  </r>
  <r>
    <n v="298"/>
    <s v="Chase, Garcia and Johnson"/>
    <s v="Adaptive intangible database"/>
    <n v="3500"/>
    <n v="5037"/>
    <x v="1"/>
    <n v="72"/>
    <s v="US"/>
    <s v="USD"/>
    <n v="1456466400"/>
    <n v="1458018000"/>
    <b v="0"/>
    <b v="1"/>
    <s v="music/rock"/>
    <n v="1.4391428571428571"/>
    <n v="69.958333333333329"/>
    <x v="1"/>
    <s v="rock"/>
    <x v="288"/>
    <d v="2016-03-15T05:00:00"/>
  </r>
  <r>
    <n v="299"/>
    <s v="Ramsey and Sons"/>
    <s v="Grass-roots contextually-based algorithm"/>
    <n v="3800"/>
    <n v="1954"/>
    <x v="0"/>
    <n v="49"/>
    <s v="US"/>
    <s v="USD"/>
    <n v="1456984800"/>
    <n v="1461819600"/>
    <b v="0"/>
    <b v="0"/>
    <s v="food/food trucks"/>
    <n v="0.51421052631578945"/>
    <n v="39.877551020408163"/>
    <x v="0"/>
    <s v="food trucks"/>
    <x v="289"/>
    <d v="2016-04-28T05:00:00"/>
  </r>
  <r>
    <n v="300"/>
    <s v="Cooke PLC"/>
    <s v="Focused executive core"/>
    <n v="100"/>
    <n v="5"/>
    <x v="0"/>
    <n v="1"/>
    <s v="DK"/>
    <s v="DKK"/>
    <n v="1504069200"/>
    <n v="1504155600"/>
    <b v="0"/>
    <b v="1"/>
    <s v="publishing/nonfiction"/>
    <n v="0.05"/>
    <n v="5"/>
    <x v="5"/>
    <s v="nonfiction"/>
    <x v="290"/>
    <d v="2017-08-31T05:00:00"/>
  </r>
  <r>
    <n v="301"/>
    <s v="Wong-Walker"/>
    <s v="Multi-channeled disintermediate policy"/>
    <n v="900"/>
    <n v="12102"/>
    <x v="1"/>
    <n v="295"/>
    <s v="US"/>
    <s v="USD"/>
    <n v="1424930400"/>
    <n v="1426395600"/>
    <b v="0"/>
    <b v="0"/>
    <s v="film &amp; video/documentary"/>
    <n v="13.446666666666667"/>
    <n v="41.023728813559323"/>
    <x v="4"/>
    <s v="documentary"/>
    <x v="291"/>
    <d v="2015-03-15T05:00:00"/>
  </r>
  <r>
    <n v="302"/>
    <s v="Ferguson, Collins and Mata"/>
    <s v="Customizable bi-directional hardware"/>
    <n v="76100"/>
    <n v="24234"/>
    <x v="0"/>
    <n v="245"/>
    <s v="US"/>
    <s v="USD"/>
    <n v="1535864400"/>
    <n v="1537074000"/>
    <b v="0"/>
    <b v="0"/>
    <s v="theater/plays"/>
    <n v="0.31844940867279897"/>
    <n v="98.914285714285711"/>
    <x v="3"/>
    <s v="plays"/>
    <x v="292"/>
    <d v="2018-09-16T05:00:00"/>
  </r>
  <r>
    <n v="303"/>
    <s v="Guerrero, Flores and Jenkins"/>
    <s v="Networked optimal architecture"/>
    <n v="3400"/>
    <n v="2809"/>
    <x v="0"/>
    <n v="32"/>
    <s v="US"/>
    <s v="USD"/>
    <n v="1452146400"/>
    <n v="1452578400"/>
    <b v="0"/>
    <b v="0"/>
    <s v="music/indie rock"/>
    <n v="0.82617647058823529"/>
    <n v="87.78125"/>
    <x v="1"/>
    <s v="indie rock"/>
    <x v="293"/>
    <d v="2016-01-12T06:00:00"/>
  </r>
  <r>
    <n v="304"/>
    <s v="Peterson PLC"/>
    <s v="User-friendly discrete benchmark"/>
    <n v="2100"/>
    <n v="11469"/>
    <x v="1"/>
    <n v="142"/>
    <s v="US"/>
    <s v="USD"/>
    <n v="1470546000"/>
    <n v="1474088400"/>
    <b v="0"/>
    <b v="0"/>
    <s v="film &amp; video/documentary"/>
    <n v="5.4614285714285717"/>
    <n v="80.767605633802816"/>
    <x v="4"/>
    <s v="documentary"/>
    <x v="294"/>
    <d v="2016-09-17T05:00:00"/>
  </r>
  <r>
    <n v="305"/>
    <s v="Townsend Ltd"/>
    <s v="Grass-roots actuating policy"/>
    <n v="2800"/>
    <n v="8014"/>
    <x v="1"/>
    <n v="85"/>
    <s v="US"/>
    <s v="USD"/>
    <n v="1458363600"/>
    <n v="1461906000"/>
    <b v="0"/>
    <b v="0"/>
    <s v="theater/plays"/>
    <n v="2.8621428571428571"/>
    <n v="94.28235294117647"/>
    <x v="3"/>
    <s v="plays"/>
    <x v="295"/>
    <d v="2016-04-29T05:00:00"/>
  </r>
  <r>
    <n v="306"/>
    <s v="Rush, Reed and Hall"/>
    <s v="Enterprise-wide 3rdgeneration knowledge user"/>
    <n v="6500"/>
    <n v="514"/>
    <x v="0"/>
    <n v="7"/>
    <s v="US"/>
    <s v="USD"/>
    <n v="1500008400"/>
    <n v="1500267600"/>
    <b v="0"/>
    <b v="1"/>
    <s v="theater/plays"/>
    <n v="7.9076923076923072E-2"/>
    <n v="73.428571428571431"/>
    <x v="3"/>
    <s v="plays"/>
    <x v="296"/>
    <d v="2017-07-17T05:00:00"/>
  </r>
  <r>
    <n v="307"/>
    <s v="Salazar-Dodson"/>
    <s v="Face-to-face zero tolerance moderator"/>
    <n v="32900"/>
    <n v="43473"/>
    <x v="1"/>
    <n v="659"/>
    <s v="DK"/>
    <s v="DKK"/>
    <n v="1338958800"/>
    <n v="1340686800"/>
    <b v="0"/>
    <b v="1"/>
    <s v="publishing/fiction"/>
    <n v="1.3213677811550153"/>
    <n v="65.968133535660087"/>
    <x v="5"/>
    <s v="fiction"/>
    <x v="297"/>
    <d v="2012-06-26T05:00:00"/>
  </r>
  <r>
    <n v="308"/>
    <s v="Davis Ltd"/>
    <s v="Grass-roots optimizing projection"/>
    <n v="118200"/>
    <n v="87560"/>
    <x v="0"/>
    <n v="803"/>
    <s v="US"/>
    <s v="USD"/>
    <n v="1303102800"/>
    <n v="1303189200"/>
    <b v="0"/>
    <b v="0"/>
    <s v="theater/plays"/>
    <n v="0.74077834179357027"/>
    <n v="109.04109589041096"/>
    <x v="3"/>
    <s v="plays"/>
    <x v="298"/>
    <d v="2011-04-19T05:00:00"/>
  </r>
  <r>
    <n v="309"/>
    <s v="Harris-Perry"/>
    <s v="User-centric 6thgeneration attitude"/>
    <n v="4100"/>
    <n v="3087"/>
    <x v="3"/>
    <n v="75"/>
    <s v="US"/>
    <s v="USD"/>
    <n v="1316581200"/>
    <n v="1318309200"/>
    <b v="0"/>
    <b v="1"/>
    <s v="music/indie rock"/>
    <n v="0.75292682926829269"/>
    <n v="41.16"/>
    <x v="1"/>
    <s v="indie rock"/>
    <x v="299"/>
    <d v="2011-10-11T05:00:00"/>
  </r>
  <r>
    <n v="310"/>
    <s v="Velazquez, Hunt and Ortiz"/>
    <s v="Switchable zero tolerance website"/>
    <n v="7800"/>
    <n v="1586"/>
    <x v="0"/>
    <n v="16"/>
    <s v="US"/>
    <s v="USD"/>
    <n v="1270789200"/>
    <n v="1272171600"/>
    <b v="0"/>
    <b v="0"/>
    <s v="games/video games"/>
    <n v="0.20333333333333334"/>
    <n v="99.125"/>
    <x v="6"/>
    <s v="video games"/>
    <x v="300"/>
    <d v="2010-04-25T05:00:00"/>
  </r>
  <r>
    <n v="311"/>
    <s v="Flores PLC"/>
    <s v="Focused real-time help-desk"/>
    <n v="6300"/>
    <n v="12812"/>
    <x v="1"/>
    <n v="121"/>
    <s v="US"/>
    <s v="USD"/>
    <n v="1297836000"/>
    <n v="1298872800"/>
    <b v="0"/>
    <b v="0"/>
    <s v="theater/plays"/>
    <n v="2.0336507936507937"/>
    <n v="105.88429752066116"/>
    <x v="3"/>
    <s v="plays"/>
    <x v="247"/>
    <d v="2011-02-28T06:00:00"/>
  </r>
  <r>
    <n v="312"/>
    <s v="Martinez LLC"/>
    <s v="Robust impactful approach"/>
    <n v="59100"/>
    <n v="183345"/>
    <x v="1"/>
    <n v="3742"/>
    <s v="US"/>
    <s v="USD"/>
    <n v="1382677200"/>
    <n v="1383282000"/>
    <b v="0"/>
    <b v="0"/>
    <s v="theater/plays"/>
    <n v="3.1022842639593908"/>
    <n v="48.996525921966864"/>
    <x v="3"/>
    <s v="plays"/>
    <x v="244"/>
    <d v="2013-11-01T05:00:00"/>
  </r>
  <r>
    <n v="313"/>
    <s v="Miller-Irwin"/>
    <s v="Secured maximized policy"/>
    <n v="2200"/>
    <n v="8697"/>
    <x v="1"/>
    <n v="223"/>
    <s v="US"/>
    <s v="USD"/>
    <n v="1330322400"/>
    <n v="1330495200"/>
    <b v="0"/>
    <b v="0"/>
    <s v="music/rock"/>
    <n v="3.9531818181818181"/>
    <n v="39"/>
    <x v="1"/>
    <s v="rock"/>
    <x v="301"/>
    <d v="2012-02-29T06:00:00"/>
  </r>
  <r>
    <n v="314"/>
    <s v="Sanchez-Morgan"/>
    <s v="Realigned upward-trending strategy"/>
    <n v="1400"/>
    <n v="4126"/>
    <x v="1"/>
    <n v="133"/>
    <s v="US"/>
    <s v="USD"/>
    <n v="1552366800"/>
    <n v="1552798800"/>
    <b v="0"/>
    <b v="1"/>
    <s v="film &amp; video/documentary"/>
    <n v="2.9471428571428571"/>
    <n v="31.022556390977442"/>
    <x v="4"/>
    <s v="documentary"/>
    <x v="188"/>
    <d v="2019-03-17T05:00:00"/>
  </r>
  <r>
    <n v="315"/>
    <s v="Lopez, Adams and Johnson"/>
    <s v="Open-source interactive knowledge user"/>
    <n v="9500"/>
    <n v="3220"/>
    <x v="0"/>
    <n v="31"/>
    <s v="US"/>
    <s v="USD"/>
    <n v="1400907600"/>
    <n v="1403413200"/>
    <b v="0"/>
    <b v="0"/>
    <s v="theater/plays"/>
    <n v="0.33894736842105261"/>
    <n v="103.87096774193549"/>
    <x v="3"/>
    <s v="plays"/>
    <x v="302"/>
    <d v="2014-06-22T05:00:00"/>
  </r>
  <r>
    <n v="316"/>
    <s v="Martin-Marshall"/>
    <s v="Configurable demand-driven matrix"/>
    <n v="9600"/>
    <n v="6401"/>
    <x v="0"/>
    <n v="108"/>
    <s v="IT"/>
    <s v="EUR"/>
    <n v="1574143200"/>
    <n v="1574229600"/>
    <b v="0"/>
    <b v="1"/>
    <s v="food/food trucks"/>
    <n v="0.66677083333333331"/>
    <n v="59.268518518518519"/>
    <x v="0"/>
    <s v="food trucks"/>
    <x v="303"/>
    <d v="2019-11-20T06:00:00"/>
  </r>
  <r>
    <n v="317"/>
    <s v="Summers PLC"/>
    <s v="Cross-group coherent hierarchy"/>
    <n v="6600"/>
    <n v="1269"/>
    <x v="0"/>
    <n v="30"/>
    <s v="US"/>
    <s v="USD"/>
    <n v="1494738000"/>
    <n v="1495861200"/>
    <b v="0"/>
    <b v="0"/>
    <s v="theater/plays"/>
    <n v="0.19227272727272726"/>
    <n v="42.3"/>
    <x v="3"/>
    <s v="plays"/>
    <x v="304"/>
    <d v="2017-05-27T05:00:00"/>
  </r>
  <r>
    <n v="318"/>
    <s v="Young, Hart and Ryan"/>
    <s v="Decentralized demand-driven open system"/>
    <n v="5700"/>
    <n v="903"/>
    <x v="0"/>
    <n v="17"/>
    <s v="US"/>
    <s v="USD"/>
    <n v="1392357600"/>
    <n v="1392530400"/>
    <b v="0"/>
    <b v="0"/>
    <s v="music/rock"/>
    <n v="0.15842105263157893"/>
    <n v="53.117647058823529"/>
    <x v="1"/>
    <s v="rock"/>
    <x v="305"/>
    <d v="2014-02-16T06:00:00"/>
  </r>
  <r>
    <n v="319"/>
    <s v="Mills Group"/>
    <s v="Advanced empowering matrix"/>
    <n v="8400"/>
    <n v="3251"/>
    <x v="3"/>
    <n v="64"/>
    <s v="US"/>
    <s v="USD"/>
    <n v="1281589200"/>
    <n v="1283662800"/>
    <b v="0"/>
    <b v="0"/>
    <s v="technology/web"/>
    <n v="0.38702380952380955"/>
    <n v="50.796875"/>
    <x v="2"/>
    <s v="web"/>
    <x v="306"/>
    <d v="2010-09-05T05:00:00"/>
  </r>
  <r>
    <n v="320"/>
    <s v="Sandoval-Powell"/>
    <s v="Phased holistic implementation"/>
    <n v="84400"/>
    <n v="8092"/>
    <x v="0"/>
    <n v="80"/>
    <s v="US"/>
    <s v="USD"/>
    <n v="1305003600"/>
    <n v="1305781200"/>
    <b v="0"/>
    <b v="0"/>
    <s v="publishing/fiction"/>
    <n v="9.5876777251184833E-2"/>
    <n v="101.15"/>
    <x v="5"/>
    <s v="fiction"/>
    <x v="307"/>
    <d v="2011-05-19T05:00:00"/>
  </r>
  <r>
    <n v="321"/>
    <s v="Mills, Frazier and Perez"/>
    <s v="Proactive attitude-oriented knowledge user"/>
    <n v="170400"/>
    <n v="160422"/>
    <x v="0"/>
    <n v="2468"/>
    <s v="US"/>
    <s v="USD"/>
    <n v="1301634000"/>
    <n v="1302325200"/>
    <b v="0"/>
    <b v="0"/>
    <s v="film &amp; video/shorts"/>
    <n v="0.94144366197183094"/>
    <n v="65.000810372771468"/>
    <x v="4"/>
    <s v="shorts"/>
    <x v="308"/>
    <d v="2011-04-09T05:00:00"/>
  </r>
  <r>
    <n v="322"/>
    <s v="Hebert Group"/>
    <s v="Visionary asymmetric Graphical User Interface"/>
    <n v="117900"/>
    <n v="196377"/>
    <x v="1"/>
    <n v="5168"/>
    <s v="US"/>
    <s v="USD"/>
    <n v="1290664800"/>
    <n v="1291788000"/>
    <b v="0"/>
    <b v="0"/>
    <s v="theater/plays"/>
    <n v="1.6656234096692113"/>
    <n v="37.998645510835914"/>
    <x v="3"/>
    <s v="plays"/>
    <x v="309"/>
    <d v="2010-12-08T06:00:00"/>
  </r>
  <r>
    <n v="323"/>
    <s v="Cole, Smith and Wood"/>
    <s v="Integrated zero-defect help-desk"/>
    <n v="8900"/>
    <n v="2148"/>
    <x v="0"/>
    <n v="26"/>
    <s v="GB"/>
    <s v="GBP"/>
    <n v="1395896400"/>
    <n v="1396069200"/>
    <b v="0"/>
    <b v="0"/>
    <s v="film &amp; video/documentary"/>
    <n v="0.24134831460674158"/>
    <n v="82.615384615384613"/>
    <x v="4"/>
    <s v="documentary"/>
    <x v="310"/>
    <d v="2014-03-29T05:00:00"/>
  </r>
  <r>
    <n v="324"/>
    <s v="Harris, Hall and Harris"/>
    <s v="Inverse analyzing matrices"/>
    <n v="7100"/>
    <n v="11648"/>
    <x v="1"/>
    <n v="307"/>
    <s v="US"/>
    <s v="USD"/>
    <n v="1434862800"/>
    <n v="1435899600"/>
    <b v="0"/>
    <b v="1"/>
    <s v="theater/plays"/>
    <n v="1.6405633802816901"/>
    <n v="37.941368078175898"/>
    <x v="3"/>
    <s v="plays"/>
    <x v="311"/>
    <d v="2015-07-03T05:00:00"/>
  </r>
  <r>
    <n v="325"/>
    <s v="Saunders Group"/>
    <s v="Programmable systemic implementation"/>
    <n v="6500"/>
    <n v="5897"/>
    <x v="0"/>
    <n v="73"/>
    <s v="US"/>
    <s v="USD"/>
    <n v="1529125200"/>
    <n v="1531112400"/>
    <b v="0"/>
    <b v="1"/>
    <s v="theater/plays"/>
    <n v="0.90723076923076929"/>
    <n v="80.780821917808225"/>
    <x v="3"/>
    <s v="plays"/>
    <x v="79"/>
    <d v="2018-07-09T05:00:00"/>
  </r>
  <r>
    <n v="326"/>
    <s v="Pham, Avila and Nash"/>
    <s v="Multi-channeled next generation architecture"/>
    <n v="7200"/>
    <n v="3326"/>
    <x v="0"/>
    <n v="128"/>
    <s v="US"/>
    <s v="USD"/>
    <n v="1451109600"/>
    <n v="1451628000"/>
    <b v="0"/>
    <b v="0"/>
    <s v="film &amp; video/animation"/>
    <n v="0.46194444444444444"/>
    <n v="25.984375"/>
    <x v="4"/>
    <s v="animation"/>
    <x v="312"/>
    <d v="2016-01-01T06:00:00"/>
  </r>
  <r>
    <n v="327"/>
    <s v="Patterson, Salinas and Lucas"/>
    <s v="Digitized 3rdgeneration encoding"/>
    <n v="2600"/>
    <n v="1002"/>
    <x v="0"/>
    <n v="33"/>
    <s v="US"/>
    <s v="USD"/>
    <n v="1566968400"/>
    <n v="1567314000"/>
    <b v="0"/>
    <b v="1"/>
    <s v="theater/plays"/>
    <n v="0.38538461538461538"/>
    <n v="30.363636363636363"/>
    <x v="3"/>
    <s v="plays"/>
    <x v="313"/>
    <d v="2019-09-01T05:00:00"/>
  </r>
  <r>
    <n v="328"/>
    <s v="Young PLC"/>
    <s v="Innovative well-modulated functionalities"/>
    <n v="98700"/>
    <n v="131826"/>
    <x v="1"/>
    <n v="2441"/>
    <s v="US"/>
    <s v="USD"/>
    <n v="1543557600"/>
    <n v="1544508000"/>
    <b v="0"/>
    <b v="0"/>
    <s v="music/rock"/>
    <n v="1.3356231003039514"/>
    <n v="54.004916018025398"/>
    <x v="1"/>
    <s v="rock"/>
    <x v="314"/>
    <d v="2018-12-11T06:00:00"/>
  </r>
  <r>
    <n v="329"/>
    <s v="Willis and Sons"/>
    <s v="Fundamental incremental database"/>
    <n v="93800"/>
    <n v="21477"/>
    <x v="2"/>
    <n v="211"/>
    <s v="US"/>
    <s v="USD"/>
    <n v="1481522400"/>
    <n v="1482472800"/>
    <b v="0"/>
    <b v="0"/>
    <s v="games/video games"/>
    <n v="0.22896588486140726"/>
    <n v="101.78672985781991"/>
    <x v="6"/>
    <s v="video games"/>
    <x v="315"/>
    <d v="2016-12-23T06:00:00"/>
  </r>
  <r>
    <n v="330"/>
    <s v="Thompson-Bates"/>
    <s v="Expanded encompassing open architecture"/>
    <n v="33700"/>
    <n v="62330"/>
    <x v="1"/>
    <n v="1385"/>
    <s v="GB"/>
    <s v="GBP"/>
    <n v="1512712800"/>
    <n v="1512799200"/>
    <b v="0"/>
    <b v="0"/>
    <s v="film &amp; video/documentary"/>
    <n v="1.8495548961424333"/>
    <n v="45.003610108303249"/>
    <x v="4"/>
    <s v="documentary"/>
    <x v="316"/>
    <d v="2017-12-09T06:00:00"/>
  </r>
  <r>
    <n v="331"/>
    <s v="Rose-Silva"/>
    <s v="Intuitive static portal"/>
    <n v="3300"/>
    <n v="14643"/>
    <x v="1"/>
    <n v="190"/>
    <s v="US"/>
    <s v="USD"/>
    <n v="1324274400"/>
    <n v="1324360800"/>
    <b v="0"/>
    <b v="0"/>
    <s v="food/food trucks"/>
    <n v="4.4372727272727275"/>
    <n v="77.068421052631578"/>
    <x v="0"/>
    <s v="food trucks"/>
    <x v="317"/>
    <d v="2011-12-20T06:00:00"/>
  </r>
  <r>
    <n v="332"/>
    <s v="Pacheco, Johnson and Torres"/>
    <s v="Optional bandwidth-monitored definition"/>
    <n v="20700"/>
    <n v="41396"/>
    <x v="1"/>
    <n v="470"/>
    <s v="US"/>
    <s v="USD"/>
    <n v="1364446800"/>
    <n v="1364533200"/>
    <b v="0"/>
    <b v="0"/>
    <s v="technology/wearables"/>
    <n v="1.999806763285024"/>
    <n v="88.076595744680844"/>
    <x v="2"/>
    <s v="wearables"/>
    <x v="318"/>
    <d v="2013-03-29T05:00:00"/>
  </r>
  <r>
    <n v="333"/>
    <s v="Carlson, Dixon and Jones"/>
    <s v="Persistent well-modulated synergy"/>
    <n v="9600"/>
    <n v="11900"/>
    <x v="1"/>
    <n v="253"/>
    <s v="US"/>
    <s v="USD"/>
    <n v="1542693600"/>
    <n v="1545112800"/>
    <b v="0"/>
    <b v="0"/>
    <s v="theater/plays"/>
    <n v="1.2395833333333333"/>
    <n v="47.035573122529641"/>
    <x v="3"/>
    <s v="plays"/>
    <x v="319"/>
    <d v="2018-12-18T06:00:00"/>
  </r>
  <r>
    <n v="334"/>
    <s v="Mcgee Group"/>
    <s v="Assimilated discrete algorithm"/>
    <n v="66200"/>
    <n v="123538"/>
    <x v="1"/>
    <n v="1113"/>
    <s v="US"/>
    <s v="USD"/>
    <n v="1515564000"/>
    <n v="1516168800"/>
    <b v="0"/>
    <b v="0"/>
    <s v="music/rock"/>
    <n v="1.8661329305135952"/>
    <n v="110.99550763701707"/>
    <x v="1"/>
    <s v="rock"/>
    <x v="32"/>
    <d v="2018-01-17T06:00:00"/>
  </r>
  <r>
    <n v="335"/>
    <s v="Jordan-Acosta"/>
    <s v="Operative uniform hub"/>
    <n v="173800"/>
    <n v="198628"/>
    <x v="1"/>
    <n v="2283"/>
    <s v="US"/>
    <s v="USD"/>
    <n v="1573797600"/>
    <n v="1574920800"/>
    <b v="0"/>
    <b v="0"/>
    <s v="music/rock"/>
    <n v="1.1428538550057536"/>
    <n v="87.003066141042481"/>
    <x v="1"/>
    <s v="rock"/>
    <x v="320"/>
    <d v="2019-11-28T06:00:00"/>
  </r>
  <r>
    <n v="336"/>
    <s v="Nunez Inc"/>
    <s v="Customizable intangible capability"/>
    <n v="70700"/>
    <n v="68602"/>
    <x v="0"/>
    <n v="1072"/>
    <s v="US"/>
    <s v="USD"/>
    <n v="1292392800"/>
    <n v="1292479200"/>
    <b v="0"/>
    <b v="1"/>
    <s v="music/rock"/>
    <n v="0.97032531824611035"/>
    <n v="63.994402985074629"/>
    <x v="1"/>
    <s v="rock"/>
    <x v="321"/>
    <d v="2010-12-16T06:00:00"/>
  </r>
  <r>
    <n v="337"/>
    <s v="Hayden Ltd"/>
    <s v="Innovative didactic analyzer"/>
    <n v="94500"/>
    <n v="116064"/>
    <x v="1"/>
    <n v="1095"/>
    <s v="US"/>
    <s v="USD"/>
    <n v="1573452000"/>
    <n v="1573538400"/>
    <b v="0"/>
    <b v="0"/>
    <s v="theater/plays"/>
    <n v="1.2281904761904763"/>
    <n v="105.9945205479452"/>
    <x v="3"/>
    <s v="plays"/>
    <x v="322"/>
    <d v="2019-11-12T06:00:00"/>
  </r>
  <r>
    <n v="338"/>
    <s v="Gonzalez-Burton"/>
    <s v="Decentralized intangible encoding"/>
    <n v="69800"/>
    <n v="125042"/>
    <x v="1"/>
    <n v="1690"/>
    <s v="US"/>
    <s v="USD"/>
    <n v="1317790800"/>
    <n v="1320382800"/>
    <b v="0"/>
    <b v="0"/>
    <s v="theater/plays"/>
    <n v="1.7914326647564469"/>
    <n v="73.989349112426041"/>
    <x v="3"/>
    <s v="plays"/>
    <x v="323"/>
    <d v="2011-11-04T05:00:00"/>
  </r>
  <r>
    <n v="339"/>
    <s v="Lewis, Taylor and Rivers"/>
    <s v="Front-line transitional algorithm"/>
    <n v="136300"/>
    <n v="108974"/>
    <x v="3"/>
    <n v="1297"/>
    <s v="CA"/>
    <s v="CAD"/>
    <n v="1501650000"/>
    <n v="1502859600"/>
    <b v="0"/>
    <b v="0"/>
    <s v="theater/plays"/>
    <n v="0.79951577402787966"/>
    <n v="84.02004626060139"/>
    <x v="3"/>
    <s v="plays"/>
    <x v="324"/>
    <d v="2017-08-16T05:00:00"/>
  </r>
  <r>
    <n v="340"/>
    <s v="Butler, Henry and Espinoza"/>
    <s v="Switchable didactic matrices"/>
    <n v="37100"/>
    <n v="34964"/>
    <x v="0"/>
    <n v="393"/>
    <s v="US"/>
    <s v="USD"/>
    <n v="1323669600"/>
    <n v="1323756000"/>
    <b v="0"/>
    <b v="0"/>
    <s v="photography/photography books"/>
    <n v="0.94242587601078165"/>
    <n v="88.966921119592882"/>
    <x v="7"/>
    <s v="photography books"/>
    <x v="325"/>
    <d v="2011-12-13T06:00:00"/>
  </r>
  <r>
    <n v="341"/>
    <s v="Guzman Group"/>
    <s v="Ameliorated disintermediate utilization"/>
    <n v="114300"/>
    <n v="96777"/>
    <x v="0"/>
    <n v="1257"/>
    <s v="US"/>
    <s v="USD"/>
    <n v="1440738000"/>
    <n v="1441342800"/>
    <b v="0"/>
    <b v="0"/>
    <s v="music/indie rock"/>
    <n v="0.84669291338582675"/>
    <n v="76.990453460620529"/>
    <x v="1"/>
    <s v="indie rock"/>
    <x v="326"/>
    <d v="2015-09-04T05:00:00"/>
  </r>
  <r>
    <n v="342"/>
    <s v="Gibson-Hernandez"/>
    <s v="Visionary foreground middleware"/>
    <n v="47900"/>
    <n v="31864"/>
    <x v="0"/>
    <n v="328"/>
    <s v="US"/>
    <s v="USD"/>
    <n v="1374296400"/>
    <n v="1375333200"/>
    <b v="0"/>
    <b v="0"/>
    <s v="theater/plays"/>
    <n v="0.66521920668058454"/>
    <n v="97.146341463414629"/>
    <x v="3"/>
    <s v="plays"/>
    <x v="327"/>
    <d v="2013-08-01T05:00:00"/>
  </r>
  <r>
    <n v="343"/>
    <s v="Spencer-Weber"/>
    <s v="Optional zero-defect task-force"/>
    <n v="9000"/>
    <n v="4853"/>
    <x v="0"/>
    <n v="147"/>
    <s v="US"/>
    <s v="USD"/>
    <n v="1384840800"/>
    <n v="1389420000"/>
    <b v="0"/>
    <b v="0"/>
    <s v="theater/plays"/>
    <n v="0.53922222222222227"/>
    <n v="33.013605442176868"/>
    <x v="3"/>
    <s v="plays"/>
    <x v="328"/>
    <d v="2014-01-11T06:00:00"/>
  </r>
  <r>
    <n v="344"/>
    <s v="Berger, Johnson and Marshall"/>
    <s v="Devolved exuding emulation"/>
    <n v="197600"/>
    <n v="82959"/>
    <x v="0"/>
    <n v="830"/>
    <s v="US"/>
    <s v="USD"/>
    <n v="1516600800"/>
    <n v="1520056800"/>
    <b v="0"/>
    <b v="0"/>
    <s v="games/video games"/>
    <n v="0.41983299595141699"/>
    <n v="99.950602409638549"/>
    <x v="6"/>
    <s v="video games"/>
    <x v="329"/>
    <d v="2018-03-03T06:00:00"/>
  </r>
  <r>
    <n v="345"/>
    <s v="Taylor, Cisneros and Romero"/>
    <s v="Open-source neutral task-force"/>
    <n v="157600"/>
    <n v="23159"/>
    <x v="0"/>
    <n v="331"/>
    <s v="GB"/>
    <s v="GBP"/>
    <n v="1436418000"/>
    <n v="1436504400"/>
    <b v="0"/>
    <b v="0"/>
    <s v="film &amp; video/drama"/>
    <n v="0.14694796954314721"/>
    <n v="69.966767371601208"/>
    <x v="4"/>
    <s v="drama"/>
    <x v="330"/>
    <d v="2015-07-10T05:00:00"/>
  </r>
  <r>
    <n v="346"/>
    <s v="Little-Marsh"/>
    <s v="Virtual attitude-oriented migration"/>
    <n v="8000"/>
    <n v="2758"/>
    <x v="0"/>
    <n v="25"/>
    <s v="US"/>
    <s v="USD"/>
    <n v="1503550800"/>
    <n v="1508302800"/>
    <b v="0"/>
    <b v="1"/>
    <s v="music/indie rock"/>
    <n v="0.34475"/>
    <n v="110.32"/>
    <x v="1"/>
    <s v="indie rock"/>
    <x v="331"/>
    <d v="2017-10-18T05:00:00"/>
  </r>
  <r>
    <n v="347"/>
    <s v="Petersen and Sons"/>
    <s v="Open-source full-range portal"/>
    <n v="900"/>
    <n v="12607"/>
    <x v="1"/>
    <n v="191"/>
    <s v="US"/>
    <s v="USD"/>
    <n v="1423634400"/>
    <n v="1425708000"/>
    <b v="0"/>
    <b v="0"/>
    <s v="technology/web"/>
    <n v="14.007777777777777"/>
    <n v="66.005235602094245"/>
    <x v="2"/>
    <s v="web"/>
    <x v="332"/>
    <d v="2015-03-07T06:00:00"/>
  </r>
  <r>
    <n v="348"/>
    <s v="Hensley Ltd"/>
    <s v="Versatile cohesive open system"/>
    <n v="199000"/>
    <n v="142823"/>
    <x v="0"/>
    <n v="3483"/>
    <s v="US"/>
    <s v="USD"/>
    <n v="1487224800"/>
    <n v="1488348000"/>
    <b v="0"/>
    <b v="0"/>
    <s v="food/food trucks"/>
    <n v="0.71770351758793971"/>
    <n v="41.005742176284812"/>
    <x v="0"/>
    <s v="food trucks"/>
    <x v="333"/>
    <d v="2017-03-01T06:00:00"/>
  </r>
  <r>
    <n v="349"/>
    <s v="Navarro and Sons"/>
    <s v="Multi-layered bottom-line frame"/>
    <n v="180800"/>
    <n v="95958"/>
    <x v="0"/>
    <n v="923"/>
    <s v="US"/>
    <s v="USD"/>
    <n v="1500008400"/>
    <n v="1502600400"/>
    <b v="0"/>
    <b v="0"/>
    <s v="theater/plays"/>
    <n v="0.53074115044247783"/>
    <n v="103.96316359696641"/>
    <x v="3"/>
    <s v="plays"/>
    <x v="296"/>
    <d v="2017-08-13T05:00:00"/>
  </r>
  <r>
    <n v="350"/>
    <s v="Shannon Ltd"/>
    <s v="Pre-emptive neutral capacity"/>
    <n v="100"/>
    <n v="5"/>
    <x v="0"/>
    <n v="1"/>
    <s v="US"/>
    <s v="USD"/>
    <n v="1432098000"/>
    <n v="1433653200"/>
    <b v="0"/>
    <b v="1"/>
    <s v="music/jazz"/>
    <n v="0.05"/>
    <n v="5"/>
    <x v="1"/>
    <s v="jazz"/>
    <x v="334"/>
    <d v="2015-06-07T05:00:00"/>
  </r>
  <r>
    <n v="351"/>
    <s v="Young LLC"/>
    <s v="Universal maximized methodology"/>
    <n v="74100"/>
    <n v="94631"/>
    <x v="1"/>
    <n v="2013"/>
    <s v="US"/>
    <s v="USD"/>
    <n v="1440392400"/>
    <n v="1441602000"/>
    <b v="0"/>
    <b v="0"/>
    <s v="music/rock"/>
    <n v="1.2770715249662619"/>
    <n v="47.009935419771487"/>
    <x v="1"/>
    <s v="rock"/>
    <x v="335"/>
    <d v="2015-09-07T05:00:00"/>
  </r>
  <r>
    <n v="352"/>
    <s v="Adams, Willis and Sanchez"/>
    <s v="Expanded hybrid hardware"/>
    <n v="2800"/>
    <n v="977"/>
    <x v="0"/>
    <n v="33"/>
    <s v="CA"/>
    <s v="CAD"/>
    <n v="1446876000"/>
    <n v="1447567200"/>
    <b v="0"/>
    <b v="0"/>
    <s v="theater/plays"/>
    <n v="0.34892857142857142"/>
    <n v="29.606060606060606"/>
    <x v="3"/>
    <s v="plays"/>
    <x v="336"/>
    <d v="2015-11-15T06:00:00"/>
  </r>
  <r>
    <n v="353"/>
    <s v="Mills-Roy"/>
    <s v="Profit-focused multi-tasking access"/>
    <n v="33600"/>
    <n v="137961"/>
    <x v="1"/>
    <n v="1703"/>
    <s v="US"/>
    <s v="USD"/>
    <n v="1562302800"/>
    <n v="1562389200"/>
    <b v="0"/>
    <b v="0"/>
    <s v="theater/plays"/>
    <n v="4.105982142857143"/>
    <n v="81.010569583088667"/>
    <x v="3"/>
    <s v="plays"/>
    <x v="337"/>
    <d v="2019-07-06T05:00:00"/>
  </r>
  <r>
    <n v="354"/>
    <s v="Brown Group"/>
    <s v="Profit-focused transitional capability"/>
    <n v="6100"/>
    <n v="7548"/>
    <x v="1"/>
    <n v="80"/>
    <s v="DK"/>
    <s v="DKK"/>
    <n v="1378184400"/>
    <n v="1378789200"/>
    <b v="0"/>
    <b v="0"/>
    <s v="film &amp; video/documentary"/>
    <n v="1.2373770491803278"/>
    <n v="94.35"/>
    <x v="4"/>
    <s v="documentary"/>
    <x v="338"/>
    <d v="2013-09-10T05:00:00"/>
  </r>
  <r>
    <n v="355"/>
    <s v="Burns-Burnett"/>
    <s v="Front-line scalable definition"/>
    <n v="3800"/>
    <n v="2241"/>
    <x v="2"/>
    <n v="86"/>
    <s v="US"/>
    <s v="USD"/>
    <n v="1485064800"/>
    <n v="1488520800"/>
    <b v="0"/>
    <b v="0"/>
    <s v="technology/wearables"/>
    <n v="0.58973684210526311"/>
    <n v="26.058139534883722"/>
    <x v="2"/>
    <s v="wearables"/>
    <x v="339"/>
    <d v="2017-03-03T06:00:00"/>
  </r>
  <r>
    <n v="356"/>
    <s v="Glass, Nunez and Mcdonald"/>
    <s v="Open-source systematic protocol"/>
    <n v="9300"/>
    <n v="3431"/>
    <x v="0"/>
    <n v="40"/>
    <s v="IT"/>
    <s v="EUR"/>
    <n v="1326520800"/>
    <n v="1327298400"/>
    <b v="0"/>
    <b v="0"/>
    <s v="theater/plays"/>
    <n v="0.36892473118279567"/>
    <n v="85.775000000000006"/>
    <x v="3"/>
    <s v="plays"/>
    <x v="340"/>
    <d v="2012-01-23T06:00:00"/>
  </r>
  <r>
    <n v="357"/>
    <s v="Perez, Davis and Wilson"/>
    <s v="Implemented tangible algorithm"/>
    <n v="2300"/>
    <n v="4253"/>
    <x v="1"/>
    <n v="41"/>
    <s v="US"/>
    <s v="USD"/>
    <n v="1441256400"/>
    <n v="1443416400"/>
    <b v="0"/>
    <b v="0"/>
    <s v="games/video games"/>
    <n v="1.8491304347826087"/>
    <n v="103.73170731707317"/>
    <x v="6"/>
    <s v="video games"/>
    <x v="341"/>
    <d v="2015-09-28T05:00:00"/>
  </r>
  <r>
    <n v="358"/>
    <s v="Diaz-Garcia"/>
    <s v="Profit-focused 3rdgeneration circuit"/>
    <n v="9700"/>
    <n v="1146"/>
    <x v="0"/>
    <n v="23"/>
    <s v="CA"/>
    <s v="CAD"/>
    <n v="1533877200"/>
    <n v="1534136400"/>
    <b v="1"/>
    <b v="0"/>
    <s v="photography/photography books"/>
    <n v="0.11814432989690722"/>
    <n v="49.826086956521742"/>
    <x v="7"/>
    <s v="photography books"/>
    <x v="342"/>
    <d v="2018-08-13T05:00:00"/>
  </r>
  <r>
    <n v="359"/>
    <s v="Salazar-Moon"/>
    <s v="Compatible needs-based architecture"/>
    <n v="4000"/>
    <n v="11948"/>
    <x v="1"/>
    <n v="187"/>
    <s v="US"/>
    <s v="USD"/>
    <n v="1314421200"/>
    <n v="1315026000"/>
    <b v="0"/>
    <b v="0"/>
    <s v="film &amp; video/animation"/>
    <n v="2.9870000000000001"/>
    <n v="63.893048128342244"/>
    <x v="4"/>
    <s v="animation"/>
    <x v="343"/>
    <d v="2011-09-03T05:00:00"/>
  </r>
  <r>
    <n v="360"/>
    <s v="Larsen-Chung"/>
    <s v="Right-sized zero tolerance migration"/>
    <n v="59700"/>
    <n v="135132"/>
    <x v="1"/>
    <n v="2875"/>
    <s v="GB"/>
    <s v="GBP"/>
    <n v="1293861600"/>
    <n v="1295071200"/>
    <b v="0"/>
    <b v="1"/>
    <s v="theater/plays"/>
    <n v="2.2635175879396985"/>
    <n v="47.002434782608695"/>
    <x v="3"/>
    <s v="plays"/>
    <x v="344"/>
    <d v="2011-01-15T06:00:00"/>
  </r>
  <r>
    <n v="361"/>
    <s v="Anderson and Sons"/>
    <s v="Quality-focused reciprocal structure"/>
    <n v="5500"/>
    <n v="9546"/>
    <x v="1"/>
    <n v="88"/>
    <s v="US"/>
    <s v="USD"/>
    <n v="1507352400"/>
    <n v="1509426000"/>
    <b v="0"/>
    <b v="0"/>
    <s v="theater/plays"/>
    <n v="1.7356363636363636"/>
    <n v="108.47727272727273"/>
    <x v="3"/>
    <s v="plays"/>
    <x v="345"/>
    <d v="2017-10-31T05:00:00"/>
  </r>
  <r>
    <n v="362"/>
    <s v="Lawrence Group"/>
    <s v="Automated actuating conglomeration"/>
    <n v="3700"/>
    <n v="13755"/>
    <x v="1"/>
    <n v="191"/>
    <s v="US"/>
    <s v="USD"/>
    <n v="1296108000"/>
    <n v="1299391200"/>
    <b v="0"/>
    <b v="0"/>
    <s v="music/rock"/>
    <n v="3.7175675675675675"/>
    <n v="72.015706806282722"/>
    <x v="1"/>
    <s v="rock"/>
    <x v="65"/>
    <d v="2011-03-06T06:00:00"/>
  </r>
  <r>
    <n v="363"/>
    <s v="Gray-Davis"/>
    <s v="Re-contextualized local initiative"/>
    <n v="5200"/>
    <n v="8330"/>
    <x v="1"/>
    <n v="139"/>
    <s v="US"/>
    <s v="USD"/>
    <n v="1324965600"/>
    <n v="1325052000"/>
    <b v="0"/>
    <b v="0"/>
    <s v="music/rock"/>
    <n v="1.601923076923077"/>
    <n v="59.928057553956833"/>
    <x v="1"/>
    <s v="rock"/>
    <x v="346"/>
    <d v="2011-12-28T06:00:00"/>
  </r>
  <r>
    <n v="364"/>
    <s v="Ramirez-Myers"/>
    <s v="Switchable intangible definition"/>
    <n v="900"/>
    <n v="14547"/>
    <x v="1"/>
    <n v="186"/>
    <s v="US"/>
    <s v="USD"/>
    <n v="1520229600"/>
    <n v="1522818000"/>
    <b v="0"/>
    <b v="0"/>
    <s v="music/indie rock"/>
    <n v="16.163333333333334"/>
    <n v="78.209677419354833"/>
    <x v="1"/>
    <s v="indie rock"/>
    <x v="347"/>
    <d v="2018-04-04T05:00:00"/>
  </r>
  <r>
    <n v="365"/>
    <s v="Lucas, Hall and Bonilla"/>
    <s v="Networked bottom-line initiative"/>
    <n v="1600"/>
    <n v="11735"/>
    <x v="1"/>
    <n v="112"/>
    <s v="AU"/>
    <s v="AUD"/>
    <n v="1482991200"/>
    <n v="1485324000"/>
    <b v="0"/>
    <b v="0"/>
    <s v="theater/plays"/>
    <n v="7.3343749999999996"/>
    <n v="104.77678571428571"/>
    <x v="3"/>
    <s v="plays"/>
    <x v="348"/>
    <d v="2017-01-25T06:00:00"/>
  </r>
  <r>
    <n v="366"/>
    <s v="Williams, Perez and Villegas"/>
    <s v="Robust directional system engine"/>
    <n v="1800"/>
    <n v="10658"/>
    <x v="1"/>
    <n v="101"/>
    <s v="US"/>
    <s v="USD"/>
    <n v="1294034400"/>
    <n v="1294120800"/>
    <b v="0"/>
    <b v="1"/>
    <s v="theater/plays"/>
    <n v="5.9211111111111112"/>
    <n v="105.52475247524752"/>
    <x v="3"/>
    <s v="plays"/>
    <x v="349"/>
    <d v="2011-01-04T06:00:00"/>
  </r>
  <r>
    <n v="367"/>
    <s v="Brooks, Jones and Ingram"/>
    <s v="Triple-buffered explicit methodology"/>
    <n v="9900"/>
    <n v="1870"/>
    <x v="0"/>
    <n v="75"/>
    <s v="US"/>
    <s v="USD"/>
    <n v="1413608400"/>
    <n v="1415685600"/>
    <b v="0"/>
    <b v="1"/>
    <s v="theater/plays"/>
    <n v="0.18888888888888888"/>
    <n v="24.933333333333334"/>
    <x v="3"/>
    <s v="plays"/>
    <x v="350"/>
    <d v="2014-11-11T06:00:00"/>
  </r>
  <r>
    <n v="368"/>
    <s v="Whitaker, Wallace and Daniels"/>
    <s v="Reactive directional capacity"/>
    <n v="5200"/>
    <n v="14394"/>
    <x v="1"/>
    <n v="206"/>
    <s v="GB"/>
    <s v="GBP"/>
    <n v="1286946000"/>
    <n v="1288933200"/>
    <b v="0"/>
    <b v="1"/>
    <s v="film &amp; video/documentary"/>
    <n v="2.7680769230769231"/>
    <n v="69.873786407766985"/>
    <x v="4"/>
    <s v="documentary"/>
    <x v="351"/>
    <d v="2010-11-05T05:00:00"/>
  </r>
  <r>
    <n v="369"/>
    <s v="Smith-Gonzalez"/>
    <s v="Polarized needs-based approach"/>
    <n v="5400"/>
    <n v="14743"/>
    <x v="1"/>
    <n v="154"/>
    <s v="US"/>
    <s v="USD"/>
    <n v="1359871200"/>
    <n v="1363237200"/>
    <b v="0"/>
    <b v="1"/>
    <s v="film &amp; video/television"/>
    <n v="2.730185185185185"/>
    <n v="95.733766233766232"/>
    <x v="4"/>
    <s v="television"/>
    <x v="352"/>
    <d v="2013-03-14T05:00:00"/>
  </r>
  <r>
    <n v="370"/>
    <s v="Skinner PLC"/>
    <s v="Intuitive well-modulated middleware"/>
    <n v="112300"/>
    <n v="178965"/>
    <x v="1"/>
    <n v="5966"/>
    <s v="US"/>
    <s v="USD"/>
    <n v="1555304400"/>
    <n v="1555822800"/>
    <b v="0"/>
    <b v="0"/>
    <s v="theater/plays"/>
    <n v="1.593633125556545"/>
    <n v="29.997485752598056"/>
    <x v="3"/>
    <s v="plays"/>
    <x v="353"/>
    <d v="2019-04-21T05:00:00"/>
  </r>
  <r>
    <n v="371"/>
    <s v="Nolan, Smith and Sanchez"/>
    <s v="Multi-channeled logistical matrices"/>
    <n v="189200"/>
    <n v="128410"/>
    <x v="0"/>
    <n v="2176"/>
    <s v="US"/>
    <s v="USD"/>
    <n v="1423375200"/>
    <n v="1427778000"/>
    <b v="0"/>
    <b v="0"/>
    <s v="theater/plays"/>
    <n v="0.67869978858350954"/>
    <n v="59.011948529411768"/>
    <x v="3"/>
    <s v="plays"/>
    <x v="354"/>
    <d v="2015-03-31T05:00:00"/>
  </r>
  <r>
    <n v="372"/>
    <s v="Green-Carr"/>
    <s v="Pre-emptive bifurcated artificial intelligence"/>
    <n v="900"/>
    <n v="14324"/>
    <x v="1"/>
    <n v="169"/>
    <s v="US"/>
    <s v="USD"/>
    <n v="1420696800"/>
    <n v="1422424800"/>
    <b v="0"/>
    <b v="1"/>
    <s v="film &amp; video/documentary"/>
    <n v="15.915555555555555"/>
    <n v="84.757396449704146"/>
    <x v="4"/>
    <s v="documentary"/>
    <x v="355"/>
    <d v="2015-01-28T06:00:00"/>
  </r>
  <r>
    <n v="373"/>
    <s v="Brown-Parker"/>
    <s v="Down-sized coherent toolset"/>
    <n v="22500"/>
    <n v="164291"/>
    <x v="1"/>
    <n v="2106"/>
    <s v="US"/>
    <s v="USD"/>
    <n v="1502946000"/>
    <n v="1503637200"/>
    <b v="0"/>
    <b v="0"/>
    <s v="theater/plays"/>
    <n v="7.3018222222222224"/>
    <n v="78.010921177587846"/>
    <x v="3"/>
    <s v="plays"/>
    <x v="356"/>
    <d v="2017-08-25T05:00:00"/>
  </r>
  <r>
    <n v="374"/>
    <s v="Marshall Inc"/>
    <s v="Open-source multi-tasking data-warehouse"/>
    <n v="167400"/>
    <n v="22073"/>
    <x v="0"/>
    <n v="441"/>
    <s v="US"/>
    <s v="USD"/>
    <n v="1547186400"/>
    <n v="1547618400"/>
    <b v="0"/>
    <b v="1"/>
    <s v="film &amp; video/documentary"/>
    <n v="0.13185782556750297"/>
    <n v="50.05215419501134"/>
    <x v="4"/>
    <s v="documentary"/>
    <x v="357"/>
    <d v="2019-01-16T06:00:00"/>
  </r>
  <r>
    <n v="375"/>
    <s v="Leblanc-Pineda"/>
    <s v="Future-proofed upward-trending contingency"/>
    <n v="2700"/>
    <n v="1479"/>
    <x v="0"/>
    <n v="25"/>
    <s v="US"/>
    <s v="USD"/>
    <n v="1444971600"/>
    <n v="1449900000"/>
    <b v="0"/>
    <b v="0"/>
    <s v="music/indie rock"/>
    <n v="0.54777777777777781"/>
    <n v="59.16"/>
    <x v="1"/>
    <s v="indie rock"/>
    <x v="358"/>
    <d v="2015-12-12T06:00:00"/>
  </r>
  <r>
    <n v="376"/>
    <s v="Perry PLC"/>
    <s v="Mandatory uniform matrix"/>
    <n v="3400"/>
    <n v="12275"/>
    <x v="1"/>
    <n v="131"/>
    <s v="US"/>
    <s v="USD"/>
    <n v="1404622800"/>
    <n v="1405141200"/>
    <b v="0"/>
    <b v="0"/>
    <s v="music/rock"/>
    <n v="3.6102941176470589"/>
    <n v="93.702290076335885"/>
    <x v="1"/>
    <s v="rock"/>
    <x v="359"/>
    <d v="2014-07-12T05:00:00"/>
  </r>
  <r>
    <n v="377"/>
    <s v="Klein, Stark and Livingston"/>
    <s v="Phased methodical initiative"/>
    <n v="49700"/>
    <n v="5098"/>
    <x v="0"/>
    <n v="127"/>
    <s v="US"/>
    <s v="USD"/>
    <n v="1571720400"/>
    <n v="1572933600"/>
    <b v="0"/>
    <b v="0"/>
    <s v="theater/plays"/>
    <n v="0.10257545271629778"/>
    <n v="40.14173228346457"/>
    <x v="3"/>
    <s v="plays"/>
    <x v="12"/>
    <d v="2019-11-05T06:00:00"/>
  </r>
  <r>
    <n v="378"/>
    <s v="Fleming-Oliver"/>
    <s v="Managed stable function"/>
    <n v="178200"/>
    <n v="24882"/>
    <x v="0"/>
    <n v="355"/>
    <s v="US"/>
    <s v="USD"/>
    <n v="1526878800"/>
    <n v="1530162000"/>
    <b v="0"/>
    <b v="0"/>
    <s v="film &amp; video/documentary"/>
    <n v="0.13962962962962963"/>
    <n v="70.090140845070422"/>
    <x v="4"/>
    <s v="documentary"/>
    <x v="360"/>
    <d v="2018-06-28T05:00:00"/>
  </r>
  <r>
    <n v="379"/>
    <s v="Reilly, Aguirre and Johnson"/>
    <s v="Realigned clear-thinking migration"/>
    <n v="7200"/>
    <n v="2912"/>
    <x v="0"/>
    <n v="44"/>
    <s v="GB"/>
    <s v="GBP"/>
    <n v="1319691600"/>
    <n v="1320904800"/>
    <b v="0"/>
    <b v="0"/>
    <s v="theater/plays"/>
    <n v="0.40444444444444444"/>
    <n v="66.181818181818187"/>
    <x v="3"/>
    <s v="plays"/>
    <x v="361"/>
    <d v="2011-11-10T06:00:00"/>
  </r>
  <r>
    <n v="380"/>
    <s v="Davidson, Wilcox and Lewis"/>
    <s v="Optional clear-thinking process improvement"/>
    <n v="2500"/>
    <n v="4008"/>
    <x v="1"/>
    <n v="84"/>
    <s v="US"/>
    <s v="USD"/>
    <n v="1371963600"/>
    <n v="1372395600"/>
    <b v="0"/>
    <b v="0"/>
    <s v="theater/plays"/>
    <n v="1.6032"/>
    <n v="47.714285714285715"/>
    <x v="3"/>
    <s v="plays"/>
    <x v="362"/>
    <d v="2013-06-28T05:00:00"/>
  </r>
  <r>
    <n v="381"/>
    <s v="Michael, Anderson and Vincent"/>
    <s v="Cross-group global moratorium"/>
    <n v="5300"/>
    <n v="9749"/>
    <x v="1"/>
    <n v="155"/>
    <s v="US"/>
    <s v="USD"/>
    <n v="1433739600"/>
    <n v="1437714000"/>
    <b v="0"/>
    <b v="0"/>
    <s v="theater/plays"/>
    <n v="1.8394339622641509"/>
    <n v="62.896774193548389"/>
    <x v="3"/>
    <s v="plays"/>
    <x v="363"/>
    <d v="2015-07-24T05:00:00"/>
  </r>
  <r>
    <n v="382"/>
    <s v="King Ltd"/>
    <s v="Visionary systemic process improvement"/>
    <n v="9100"/>
    <n v="5803"/>
    <x v="0"/>
    <n v="67"/>
    <s v="US"/>
    <s v="USD"/>
    <n v="1508130000"/>
    <n v="1509771600"/>
    <b v="0"/>
    <b v="0"/>
    <s v="photography/photography books"/>
    <n v="0.63769230769230767"/>
    <n v="86.611940298507463"/>
    <x v="7"/>
    <s v="photography books"/>
    <x v="364"/>
    <d v="2017-11-04T05:00:00"/>
  </r>
  <r>
    <n v="383"/>
    <s v="Baker Ltd"/>
    <s v="Progressive intangible flexibility"/>
    <n v="6300"/>
    <n v="14199"/>
    <x v="1"/>
    <n v="189"/>
    <s v="US"/>
    <s v="USD"/>
    <n v="1550037600"/>
    <n v="1550556000"/>
    <b v="0"/>
    <b v="1"/>
    <s v="food/food trucks"/>
    <n v="2.2538095238095237"/>
    <n v="75.126984126984127"/>
    <x v="0"/>
    <s v="food trucks"/>
    <x v="210"/>
    <d v="2019-02-19T06:00:00"/>
  </r>
  <r>
    <n v="384"/>
    <s v="Baker, Collins and Smith"/>
    <s v="Reactive real-time software"/>
    <n v="114400"/>
    <n v="196779"/>
    <x v="1"/>
    <n v="4799"/>
    <s v="US"/>
    <s v="USD"/>
    <n v="1486706400"/>
    <n v="1489039200"/>
    <b v="1"/>
    <b v="1"/>
    <s v="film &amp; video/documentary"/>
    <n v="1.7200961538461539"/>
    <n v="41.004167534903104"/>
    <x v="4"/>
    <s v="documentary"/>
    <x v="365"/>
    <d v="2017-03-09T06:00:00"/>
  </r>
  <r>
    <n v="385"/>
    <s v="Warren-Harrison"/>
    <s v="Programmable incremental knowledge user"/>
    <n v="38900"/>
    <n v="56859"/>
    <x v="1"/>
    <n v="1137"/>
    <s v="US"/>
    <s v="USD"/>
    <n v="1553835600"/>
    <n v="1556600400"/>
    <b v="0"/>
    <b v="0"/>
    <s v="publishing/nonfiction"/>
    <n v="1.4616709511568124"/>
    <n v="50.007915567282325"/>
    <x v="5"/>
    <s v="nonfiction"/>
    <x v="366"/>
    <d v="2019-04-30T05:00:00"/>
  </r>
  <r>
    <n v="386"/>
    <s v="Gardner Group"/>
    <s v="Progressive 5thgeneration customer loyalty"/>
    <n v="135500"/>
    <n v="103554"/>
    <x v="0"/>
    <n v="1068"/>
    <s v="US"/>
    <s v="USD"/>
    <n v="1277528400"/>
    <n v="1278565200"/>
    <b v="0"/>
    <b v="0"/>
    <s v="theater/plays"/>
    <n v="0.76423616236162362"/>
    <n v="96.960674157303373"/>
    <x v="3"/>
    <s v="plays"/>
    <x v="367"/>
    <d v="2010-07-08T05:00:00"/>
  </r>
  <r>
    <n v="387"/>
    <s v="Flores-Lambert"/>
    <s v="Triple-buffered logistical frame"/>
    <n v="109000"/>
    <n v="42795"/>
    <x v="0"/>
    <n v="424"/>
    <s v="US"/>
    <s v="USD"/>
    <n v="1339477200"/>
    <n v="1339909200"/>
    <b v="0"/>
    <b v="0"/>
    <s v="technology/wearables"/>
    <n v="0.39261467889908258"/>
    <n v="100.93160377358491"/>
    <x v="2"/>
    <s v="wearables"/>
    <x v="368"/>
    <d v="2012-06-17T05:00:00"/>
  </r>
  <r>
    <n v="388"/>
    <s v="Cruz Ltd"/>
    <s v="Exclusive dynamic adapter"/>
    <n v="114800"/>
    <n v="12938"/>
    <x v="3"/>
    <n v="145"/>
    <s v="CH"/>
    <s v="CHF"/>
    <n v="1325656800"/>
    <n v="1325829600"/>
    <b v="0"/>
    <b v="0"/>
    <s v="music/indie rock"/>
    <n v="0.11270034843205574"/>
    <n v="89.227586206896547"/>
    <x v="1"/>
    <s v="indie rock"/>
    <x v="369"/>
    <d v="2012-01-06T06:00:00"/>
  </r>
  <r>
    <n v="389"/>
    <s v="Knox-Garner"/>
    <s v="Automated systemic hierarchy"/>
    <n v="83000"/>
    <n v="101352"/>
    <x v="1"/>
    <n v="1152"/>
    <s v="US"/>
    <s v="USD"/>
    <n v="1288242000"/>
    <n v="1290578400"/>
    <b v="0"/>
    <b v="0"/>
    <s v="theater/plays"/>
    <n v="1.2211084337349398"/>
    <n v="87.979166666666671"/>
    <x v="3"/>
    <s v="plays"/>
    <x v="370"/>
    <d v="2010-11-24T06:00:00"/>
  </r>
  <r>
    <n v="390"/>
    <s v="Davis-Allen"/>
    <s v="Digitized eco-centric core"/>
    <n v="2400"/>
    <n v="4477"/>
    <x v="1"/>
    <n v="50"/>
    <s v="US"/>
    <s v="USD"/>
    <n v="1379048400"/>
    <n v="1380344400"/>
    <b v="0"/>
    <b v="0"/>
    <s v="photography/photography books"/>
    <n v="1.8654166666666667"/>
    <n v="89.54"/>
    <x v="7"/>
    <s v="photography books"/>
    <x v="371"/>
    <d v="2013-09-28T05:00:00"/>
  </r>
  <r>
    <n v="391"/>
    <s v="Miller-Patel"/>
    <s v="Mandatory uniform strategy"/>
    <n v="60400"/>
    <n v="4393"/>
    <x v="0"/>
    <n v="151"/>
    <s v="US"/>
    <s v="USD"/>
    <n v="1389679200"/>
    <n v="1389852000"/>
    <b v="0"/>
    <b v="0"/>
    <s v="publishing/nonfiction"/>
    <n v="7.27317880794702E-2"/>
    <n v="29.09271523178808"/>
    <x v="5"/>
    <s v="nonfiction"/>
    <x v="287"/>
    <d v="2014-01-16T06:00:00"/>
  </r>
  <r>
    <n v="392"/>
    <s v="Hernandez-Grimes"/>
    <s v="Profit-focused zero administration forecast"/>
    <n v="102900"/>
    <n v="67546"/>
    <x v="0"/>
    <n v="1608"/>
    <s v="US"/>
    <s v="USD"/>
    <n v="1294293600"/>
    <n v="1294466400"/>
    <b v="0"/>
    <b v="0"/>
    <s v="technology/wearables"/>
    <n v="0.65642371234207963"/>
    <n v="42.006218905472636"/>
    <x v="2"/>
    <s v="wearables"/>
    <x v="372"/>
    <d v="2011-01-08T06:00:00"/>
  </r>
  <r>
    <n v="393"/>
    <s v="Owens, Hall and Gonzalez"/>
    <s v="De-engineered static orchestration"/>
    <n v="62800"/>
    <n v="143788"/>
    <x v="1"/>
    <n v="3059"/>
    <s v="CA"/>
    <s v="CAD"/>
    <n v="1500267600"/>
    <n v="1500354000"/>
    <b v="0"/>
    <b v="0"/>
    <s v="music/jazz"/>
    <n v="2.2896178343949045"/>
    <n v="47.004903563255965"/>
    <x v="1"/>
    <s v="jazz"/>
    <x v="373"/>
    <d v="2017-07-18T05:00:00"/>
  </r>
  <r>
    <n v="394"/>
    <s v="Noble-Bailey"/>
    <s v="Customizable dynamic info-mediaries"/>
    <n v="800"/>
    <n v="3755"/>
    <x v="1"/>
    <n v="34"/>
    <s v="US"/>
    <s v="USD"/>
    <n v="1375074000"/>
    <n v="1375938000"/>
    <b v="0"/>
    <b v="1"/>
    <s v="film &amp; video/documentary"/>
    <n v="4.6937499999999996"/>
    <n v="110.44117647058823"/>
    <x v="4"/>
    <s v="documentary"/>
    <x v="374"/>
    <d v="2013-08-08T05:00:00"/>
  </r>
  <r>
    <n v="395"/>
    <s v="Taylor PLC"/>
    <s v="Enhanced incremental budgetary management"/>
    <n v="7100"/>
    <n v="9238"/>
    <x v="1"/>
    <n v="220"/>
    <s v="US"/>
    <s v="USD"/>
    <n v="1323324000"/>
    <n v="1323410400"/>
    <b v="1"/>
    <b v="0"/>
    <s v="theater/plays"/>
    <n v="1.3011267605633803"/>
    <n v="41.990909090909092"/>
    <x v="3"/>
    <s v="plays"/>
    <x v="375"/>
    <d v="2011-12-09T06:00:00"/>
  </r>
  <r>
    <n v="396"/>
    <s v="Holmes PLC"/>
    <s v="Digitized local info-mediaries"/>
    <n v="46100"/>
    <n v="77012"/>
    <x v="1"/>
    <n v="1604"/>
    <s v="AU"/>
    <s v="AUD"/>
    <n v="1538715600"/>
    <n v="1539406800"/>
    <b v="0"/>
    <b v="0"/>
    <s v="film &amp; video/drama"/>
    <n v="1.6705422993492407"/>
    <n v="48.012468827930178"/>
    <x v="4"/>
    <s v="drama"/>
    <x v="376"/>
    <d v="2018-10-13T05:00:00"/>
  </r>
  <r>
    <n v="397"/>
    <s v="Jones-Martin"/>
    <s v="Virtual systematic monitoring"/>
    <n v="8100"/>
    <n v="14083"/>
    <x v="1"/>
    <n v="454"/>
    <s v="US"/>
    <s v="USD"/>
    <n v="1369285200"/>
    <n v="1369803600"/>
    <b v="0"/>
    <b v="0"/>
    <s v="music/rock"/>
    <n v="1.738641975308642"/>
    <n v="31.019823788546255"/>
    <x v="1"/>
    <s v="rock"/>
    <x v="377"/>
    <d v="2013-05-29T05:00:00"/>
  </r>
  <r>
    <n v="398"/>
    <s v="Myers LLC"/>
    <s v="Reactive bottom-line open architecture"/>
    <n v="1700"/>
    <n v="12202"/>
    <x v="1"/>
    <n v="123"/>
    <s v="IT"/>
    <s v="EUR"/>
    <n v="1525755600"/>
    <n v="1525928400"/>
    <b v="0"/>
    <b v="1"/>
    <s v="film &amp; video/animation"/>
    <n v="7.1776470588235295"/>
    <n v="99.203252032520325"/>
    <x v="4"/>
    <s v="animation"/>
    <x v="378"/>
    <d v="2018-05-10T05:00:00"/>
  </r>
  <r>
    <n v="399"/>
    <s v="Acosta, Mullins and Morris"/>
    <s v="Pre-emptive interactive model"/>
    <n v="97300"/>
    <n v="62127"/>
    <x v="0"/>
    <n v="941"/>
    <s v="US"/>
    <s v="USD"/>
    <n v="1296626400"/>
    <n v="1297231200"/>
    <b v="0"/>
    <b v="0"/>
    <s v="music/indie rock"/>
    <n v="0.63850976361767731"/>
    <n v="66.022316684378325"/>
    <x v="1"/>
    <s v="indie rock"/>
    <x v="379"/>
    <d v="2011-02-09T06:00:00"/>
  </r>
  <r>
    <n v="400"/>
    <s v="Bell PLC"/>
    <s v="Ergonomic eco-centric open architecture"/>
    <n v="100"/>
    <n v="2"/>
    <x v="0"/>
    <n v="1"/>
    <s v="US"/>
    <s v="USD"/>
    <n v="1376629200"/>
    <n v="1378530000"/>
    <b v="0"/>
    <b v="1"/>
    <s v="photography/photography books"/>
    <n v="0.02"/>
    <n v="2"/>
    <x v="7"/>
    <s v="photography books"/>
    <x v="380"/>
    <d v="2013-09-07T05:00:00"/>
  </r>
  <r>
    <n v="401"/>
    <s v="Smith-Schmidt"/>
    <s v="Inverse radical hierarchy"/>
    <n v="900"/>
    <n v="13772"/>
    <x v="1"/>
    <n v="299"/>
    <s v="US"/>
    <s v="USD"/>
    <n v="1572152400"/>
    <n v="1572152400"/>
    <b v="0"/>
    <b v="0"/>
    <s v="theater/plays"/>
    <n v="15.302222222222222"/>
    <n v="46.060200668896321"/>
    <x v="3"/>
    <s v="plays"/>
    <x v="381"/>
    <d v="2019-10-27T05:00:00"/>
  </r>
  <r>
    <n v="402"/>
    <s v="Ruiz, Richardson and Cole"/>
    <s v="Team-oriented static interface"/>
    <n v="7300"/>
    <n v="2946"/>
    <x v="0"/>
    <n v="40"/>
    <s v="US"/>
    <s v="USD"/>
    <n v="1325829600"/>
    <n v="1329890400"/>
    <b v="0"/>
    <b v="1"/>
    <s v="film &amp; video/shorts"/>
    <n v="0.40356164383561643"/>
    <n v="73.650000000000006"/>
    <x v="4"/>
    <s v="shorts"/>
    <x v="382"/>
    <d v="2012-02-22T06:00:00"/>
  </r>
  <r>
    <n v="403"/>
    <s v="Leonard-Mcclain"/>
    <s v="Virtual foreground throughput"/>
    <n v="195800"/>
    <n v="168820"/>
    <x v="0"/>
    <n v="3015"/>
    <s v="CA"/>
    <s v="CAD"/>
    <n v="1273640400"/>
    <n v="1276750800"/>
    <b v="0"/>
    <b v="1"/>
    <s v="theater/plays"/>
    <n v="0.86220633299284988"/>
    <n v="55.99336650082919"/>
    <x v="3"/>
    <s v="plays"/>
    <x v="125"/>
    <d v="2010-06-17T05:00:00"/>
  </r>
  <r>
    <n v="404"/>
    <s v="Bailey-Boyer"/>
    <s v="Visionary exuding Internet solution"/>
    <n v="48900"/>
    <n v="154321"/>
    <x v="1"/>
    <n v="2237"/>
    <s v="US"/>
    <s v="USD"/>
    <n v="1510639200"/>
    <n v="1510898400"/>
    <b v="0"/>
    <b v="0"/>
    <s v="theater/plays"/>
    <n v="3.1558486707566464"/>
    <n v="68.985695127402778"/>
    <x v="3"/>
    <s v="plays"/>
    <x v="383"/>
    <d v="2017-11-17T06:00:00"/>
  </r>
  <r>
    <n v="405"/>
    <s v="Lee LLC"/>
    <s v="Synchronized secondary analyzer"/>
    <n v="29600"/>
    <n v="26527"/>
    <x v="0"/>
    <n v="435"/>
    <s v="US"/>
    <s v="USD"/>
    <n v="1528088400"/>
    <n v="1532408400"/>
    <b v="0"/>
    <b v="0"/>
    <s v="theater/plays"/>
    <n v="0.89618243243243245"/>
    <n v="60.981609195402299"/>
    <x v="3"/>
    <s v="plays"/>
    <x v="384"/>
    <d v="2018-07-24T05:00:00"/>
  </r>
  <r>
    <n v="406"/>
    <s v="Lyons Inc"/>
    <s v="Balanced attitude-oriented parallelism"/>
    <n v="39300"/>
    <n v="71583"/>
    <x v="1"/>
    <n v="645"/>
    <s v="US"/>
    <s v="USD"/>
    <n v="1359525600"/>
    <n v="1360562400"/>
    <b v="1"/>
    <b v="0"/>
    <s v="film &amp; video/documentary"/>
    <n v="1.8214503816793892"/>
    <n v="110.98139534883721"/>
    <x v="4"/>
    <s v="documentary"/>
    <x v="385"/>
    <d v="2013-02-11T06:00:00"/>
  </r>
  <r>
    <n v="407"/>
    <s v="Herrera-Wilson"/>
    <s v="Organized bandwidth-monitored core"/>
    <n v="3400"/>
    <n v="12100"/>
    <x v="1"/>
    <n v="484"/>
    <s v="DK"/>
    <s v="DKK"/>
    <n v="1570942800"/>
    <n v="1571547600"/>
    <b v="0"/>
    <b v="0"/>
    <s v="theater/plays"/>
    <n v="3.5588235294117645"/>
    <n v="25"/>
    <x v="3"/>
    <s v="plays"/>
    <x v="386"/>
    <d v="2019-10-20T05:00:00"/>
  </r>
  <r>
    <n v="408"/>
    <s v="Mahoney, Adams and Lucas"/>
    <s v="Cloned leadingedge utilization"/>
    <n v="9200"/>
    <n v="12129"/>
    <x v="1"/>
    <n v="154"/>
    <s v="CA"/>
    <s v="CAD"/>
    <n v="1466398800"/>
    <n v="1468126800"/>
    <b v="0"/>
    <b v="0"/>
    <s v="film &amp; video/documentary"/>
    <n v="1.3183695652173912"/>
    <n v="78.759740259740255"/>
    <x v="4"/>
    <s v="documentary"/>
    <x v="387"/>
    <d v="2016-07-10T05:00:00"/>
  </r>
  <r>
    <n v="409"/>
    <s v="Stewart LLC"/>
    <s v="Secured asymmetric projection"/>
    <n v="135600"/>
    <n v="62804"/>
    <x v="0"/>
    <n v="714"/>
    <s v="US"/>
    <s v="USD"/>
    <n v="1492491600"/>
    <n v="1492837200"/>
    <b v="0"/>
    <b v="0"/>
    <s v="music/rock"/>
    <n v="0.46315634218289087"/>
    <n v="87.960784313725483"/>
    <x v="1"/>
    <s v="rock"/>
    <x v="388"/>
    <d v="2017-04-22T05:00:00"/>
  </r>
  <r>
    <n v="410"/>
    <s v="Mcmillan Group"/>
    <s v="Advanced cohesive Graphic Interface"/>
    <n v="153700"/>
    <n v="55536"/>
    <x v="2"/>
    <n v="1111"/>
    <s v="US"/>
    <s v="USD"/>
    <n v="1430197200"/>
    <n v="1430197200"/>
    <b v="0"/>
    <b v="0"/>
    <s v="games/mobile games"/>
    <n v="0.36132726089785294"/>
    <n v="49.987398739873989"/>
    <x v="6"/>
    <s v="mobile games"/>
    <x v="277"/>
    <d v="2015-04-28T05:00:00"/>
  </r>
  <r>
    <n v="411"/>
    <s v="Beck, Thompson and Martinez"/>
    <s v="Down-sized maximized function"/>
    <n v="7800"/>
    <n v="8161"/>
    <x v="1"/>
    <n v="82"/>
    <s v="US"/>
    <s v="USD"/>
    <n v="1496034000"/>
    <n v="1496206800"/>
    <b v="0"/>
    <b v="0"/>
    <s v="theater/plays"/>
    <n v="1.0462820512820512"/>
    <n v="99.524390243902445"/>
    <x v="3"/>
    <s v="plays"/>
    <x v="389"/>
    <d v="2017-05-31T05:00:00"/>
  </r>
  <r>
    <n v="412"/>
    <s v="Rodriguez-Scott"/>
    <s v="Realigned zero tolerance software"/>
    <n v="2100"/>
    <n v="14046"/>
    <x v="1"/>
    <n v="134"/>
    <s v="US"/>
    <s v="USD"/>
    <n v="1388728800"/>
    <n v="1389592800"/>
    <b v="0"/>
    <b v="0"/>
    <s v="publishing/fiction"/>
    <n v="6.6885714285714286"/>
    <n v="104.82089552238806"/>
    <x v="5"/>
    <s v="fiction"/>
    <x v="390"/>
    <d v="2014-01-13T06:00:00"/>
  </r>
  <r>
    <n v="413"/>
    <s v="Rush-Bowers"/>
    <s v="Persevering analyzing extranet"/>
    <n v="189500"/>
    <n v="117628"/>
    <x v="2"/>
    <n v="1089"/>
    <s v="US"/>
    <s v="USD"/>
    <n v="1543298400"/>
    <n v="1545631200"/>
    <b v="0"/>
    <b v="0"/>
    <s v="film &amp; video/animation"/>
    <n v="0.62072823218997364"/>
    <n v="108.01469237832875"/>
    <x v="4"/>
    <s v="animation"/>
    <x v="391"/>
    <d v="2018-12-24T06:00:00"/>
  </r>
  <r>
    <n v="414"/>
    <s v="Davis and Sons"/>
    <s v="Innovative human-resource migration"/>
    <n v="188200"/>
    <n v="159405"/>
    <x v="0"/>
    <n v="5497"/>
    <s v="US"/>
    <s v="USD"/>
    <n v="1271739600"/>
    <n v="1272430800"/>
    <b v="0"/>
    <b v="1"/>
    <s v="food/food trucks"/>
    <n v="0.84699787460148779"/>
    <n v="28.998544660724033"/>
    <x v="0"/>
    <s v="food trucks"/>
    <x v="392"/>
    <d v="2010-04-28T05:00:00"/>
  </r>
  <r>
    <n v="415"/>
    <s v="Anderson-Pham"/>
    <s v="Intuitive needs-based monitoring"/>
    <n v="113500"/>
    <n v="12552"/>
    <x v="0"/>
    <n v="418"/>
    <s v="US"/>
    <s v="USD"/>
    <n v="1326434400"/>
    <n v="1327903200"/>
    <b v="0"/>
    <b v="0"/>
    <s v="theater/plays"/>
    <n v="0.11059030837004405"/>
    <n v="30.028708133971293"/>
    <x v="3"/>
    <s v="plays"/>
    <x v="393"/>
    <d v="2012-01-30T06:00:00"/>
  </r>
  <r>
    <n v="416"/>
    <s v="Stewart-Coleman"/>
    <s v="Customer-focused disintermediate toolset"/>
    <n v="134600"/>
    <n v="59007"/>
    <x v="0"/>
    <n v="1439"/>
    <s v="US"/>
    <s v="USD"/>
    <n v="1295244000"/>
    <n v="1296021600"/>
    <b v="0"/>
    <b v="1"/>
    <s v="film &amp; video/documentary"/>
    <n v="0.43838781575037145"/>
    <n v="41.005559416261292"/>
    <x v="4"/>
    <s v="documentary"/>
    <x v="394"/>
    <d v="2011-01-26T06:00:00"/>
  </r>
  <r>
    <n v="417"/>
    <s v="Bradshaw, Smith and Ryan"/>
    <s v="Upgradable 24/7 emulation"/>
    <n v="1700"/>
    <n v="943"/>
    <x v="0"/>
    <n v="15"/>
    <s v="US"/>
    <s v="USD"/>
    <n v="1541221200"/>
    <n v="1543298400"/>
    <b v="0"/>
    <b v="0"/>
    <s v="theater/plays"/>
    <n v="0.55470588235294116"/>
    <n v="62.866666666666667"/>
    <x v="3"/>
    <s v="plays"/>
    <x v="395"/>
    <d v="2018-11-27T06:00:00"/>
  </r>
  <r>
    <n v="418"/>
    <s v="Jackson PLC"/>
    <s v="Quality-focused client-server core"/>
    <n v="163700"/>
    <n v="93963"/>
    <x v="0"/>
    <n v="1999"/>
    <s v="CA"/>
    <s v="CAD"/>
    <n v="1336280400"/>
    <n v="1336366800"/>
    <b v="0"/>
    <b v="0"/>
    <s v="film &amp; video/documentary"/>
    <n v="0.57399511301160655"/>
    <n v="47.005002501250623"/>
    <x v="4"/>
    <s v="documentary"/>
    <x v="396"/>
    <d v="2012-05-07T05:00:00"/>
  </r>
  <r>
    <n v="419"/>
    <s v="Ware-Arias"/>
    <s v="Upgradable maximized protocol"/>
    <n v="113800"/>
    <n v="140469"/>
    <x v="1"/>
    <n v="5203"/>
    <s v="US"/>
    <s v="USD"/>
    <n v="1324533600"/>
    <n v="1325052000"/>
    <b v="0"/>
    <b v="0"/>
    <s v="technology/web"/>
    <n v="1.2343497363796134"/>
    <n v="26.997693638285604"/>
    <x v="2"/>
    <s v="web"/>
    <x v="397"/>
    <d v="2011-12-28T06:00:00"/>
  </r>
  <r>
    <n v="420"/>
    <s v="Blair, Reyes and Woods"/>
    <s v="Cross-platform interactive synergy"/>
    <n v="5000"/>
    <n v="6423"/>
    <x v="1"/>
    <n v="94"/>
    <s v="US"/>
    <s v="USD"/>
    <n v="1498366800"/>
    <n v="1499576400"/>
    <b v="0"/>
    <b v="0"/>
    <s v="theater/plays"/>
    <n v="1.2846"/>
    <n v="68.329787234042556"/>
    <x v="3"/>
    <s v="plays"/>
    <x v="398"/>
    <d v="2017-07-09T05:00:00"/>
  </r>
  <r>
    <n v="421"/>
    <s v="Thomas-Lopez"/>
    <s v="User-centric fault-tolerant archive"/>
    <n v="9400"/>
    <n v="6015"/>
    <x v="0"/>
    <n v="118"/>
    <s v="US"/>
    <s v="USD"/>
    <n v="1498712400"/>
    <n v="1501304400"/>
    <b v="0"/>
    <b v="1"/>
    <s v="technology/wearables"/>
    <n v="0.63989361702127656"/>
    <n v="50.974576271186443"/>
    <x v="2"/>
    <s v="wearables"/>
    <x v="399"/>
    <d v="2017-07-29T05:00:00"/>
  </r>
  <r>
    <n v="422"/>
    <s v="Brown, Davies and Pacheco"/>
    <s v="Reverse-engineered regional knowledge user"/>
    <n v="8700"/>
    <n v="11075"/>
    <x v="1"/>
    <n v="205"/>
    <s v="US"/>
    <s v="USD"/>
    <n v="1271480400"/>
    <n v="1273208400"/>
    <b v="0"/>
    <b v="1"/>
    <s v="theater/plays"/>
    <n v="1.2729885057471264"/>
    <n v="54.024390243902438"/>
    <x v="3"/>
    <s v="plays"/>
    <x v="400"/>
    <d v="2010-05-07T05:00:00"/>
  </r>
  <r>
    <n v="423"/>
    <s v="Jones-Riddle"/>
    <s v="Self-enabling real-time definition"/>
    <n v="147800"/>
    <n v="15723"/>
    <x v="0"/>
    <n v="162"/>
    <s v="US"/>
    <s v="USD"/>
    <n v="1316667600"/>
    <n v="1316840400"/>
    <b v="0"/>
    <b v="1"/>
    <s v="food/food trucks"/>
    <n v="0.10638024357239513"/>
    <n v="97.055555555555557"/>
    <x v="0"/>
    <s v="food trucks"/>
    <x v="116"/>
    <d v="2011-09-24T05:00:00"/>
  </r>
  <r>
    <n v="424"/>
    <s v="Schmidt-Gomez"/>
    <s v="User-centric impactful projection"/>
    <n v="5100"/>
    <n v="2064"/>
    <x v="0"/>
    <n v="83"/>
    <s v="US"/>
    <s v="USD"/>
    <n v="1524027600"/>
    <n v="1524546000"/>
    <b v="0"/>
    <b v="0"/>
    <s v="music/indie rock"/>
    <n v="0.40470588235294119"/>
    <n v="24.867469879518072"/>
    <x v="1"/>
    <s v="indie rock"/>
    <x v="401"/>
    <d v="2018-04-24T05:00:00"/>
  </r>
  <r>
    <n v="425"/>
    <s v="Sullivan, Davis and Booth"/>
    <s v="Vision-oriented actuating hardware"/>
    <n v="2700"/>
    <n v="7767"/>
    <x v="1"/>
    <n v="92"/>
    <s v="US"/>
    <s v="USD"/>
    <n v="1438059600"/>
    <n v="1438578000"/>
    <b v="0"/>
    <b v="0"/>
    <s v="photography/photography books"/>
    <n v="2.8766666666666665"/>
    <n v="84.423913043478265"/>
    <x v="7"/>
    <s v="photography books"/>
    <x v="402"/>
    <d v="2015-08-03T05:00:00"/>
  </r>
  <r>
    <n v="426"/>
    <s v="Edwards-Kane"/>
    <s v="Virtual leadingedge framework"/>
    <n v="1800"/>
    <n v="10313"/>
    <x v="1"/>
    <n v="219"/>
    <s v="US"/>
    <s v="USD"/>
    <n v="1361944800"/>
    <n v="1362549600"/>
    <b v="0"/>
    <b v="0"/>
    <s v="theater/plays"/>
    <n v="5.7294444444444448"/>
    <n v="47.091324200913242"/>
    <x v="3"/>
    <s v="plays"/>
    <x v="403"/>
    <d v="2013-03-06T06:00:00"/>
  </r>
  <r>
    <n v="427"/>
    <s v="Hicks, Wall and Webb"/>
    <s v="Managed discrete framework"/>
    <n v="174500"/>
    <n v="197018"/>
    <x v="1"/>
    <n v="2526"/>
    <s v="US"/>
    <s v="USD"/>
    <n v="1410584400"/>
    <n v="1413349200"/>
    <b v="0"/>
    <b v="1"/>
    <s v="theater/plays"/>
    <n v="1.1290429799426933"/>
    <n v="77.996041171813147"/>
    <x v="3"/>
    <s v="plays"/>
    <x v="404"/>
    <d v="2014-10-15T05:00:00"/>
  </r>
  <r>
    <n v="428"/>
    <s v="Mayer-Richmond"/>
    <s v="Progressive zero-defect capability"/>
    <n v="101400"/>
    <n v="47037"/>
    <x v="0"/>
    <n v="747"/>
    <s v="US"/>
    <s v="USD"/>
    <n v="1297404000"/>
    <n v="1298008800"/>
    <b v="0"/>
    <b v="0"/>
    <s v="film &amp; video/animation"/>
    <n v="0.46387573964497042"/>
    <n v="62.967871485943775"/>
    <x v="4"/>
    <s v="animation"/>
    <x v="405"/>
    <d v="2011-02-18T06:00:00"/>
  </r>
  <r>
    <n v="429"/>
    <s v="Robles Ltd"/>
    <s v="Right-sized demand-driven adapter"/>
    <n v="191000"/>
    <n v="173191"/>
    <x v="3"/>
    <n v="2138"/>
    <s v="US"/>
    <s v="USD"/>
    <n v="1392012000"/>
    <n v="1394427600"/>
    <b v="0"/>
    <b v="1"/>
    <s v="photography/photography books"/>
    <n v="0.90675916230366493"/>
    <n v="81.006080449017773"/>
    <x v="7"/>
    <s v="photography books"/>
    <x v="406"/>
    <d v="2014-03-10T05:00:00"/>
  </r>
  <r>
    <n v="430"/>
    <s v="Cochran Ltd"/>
    <s v="Re-engineered attitude-oriented frame"/>
    <n v="8100"/>
    <n v="5487"/>
    <x v="0"/>
    <n v="84"/>
    <s v="US"/>
    <s v="USD"/>
    <n v="1569733200"/>
    <n v="1572670800"/>
    <b v="0"/>
    <b v="0"/>
    <s v="theater/plays"/>
    <n v="0.67740740740740746"/>
    <n v="65.321428571428569"/>
    <x v="3"/>
    <s v="plays"/>
    <x v="407"/>
    <d v="2019-11-02T05:00:00"/>
  </r>
  <r>
    <n v="431"/>
    <s v="Rosales LLC"/>
    <s v="Compatible multimedia utilization"/>
    <n v="5100"/>
    <n v="9817"/>
    <x v="1"/>
    <n v="94"/>
    <s v="US"/>
    <s v="USD"/>
    <n v="1529643600"/>
    <n v="1531112400"/>
    <b v="1"/>
    <b v="0"/>
    <s v="theater/plays"/>
    <n v="1.9249019607843136"/>
    <n v="104.43617021276596"/>
    <x v="3"/>
    <s v="plays"/>
    <x v="408"/>
    <d v="2018-07-09T05:00:00"/>
  </r>
  <r>
    <n v="432"/>
    <s v="Harper-Bryan"/>
    <s v="Re-contextualized dedicated hardware"/>
    <n v="7700"/>
    <n v="6369"/>
    <x v="0"/>
    <n v="91"/>
    <s v="US"/>
    <s v="USD"/>
    <n v="1399006800"/>
    <n v="1400734800"/>
    <b v="0"/>
    <b v="0"/>
    <s v="theater/plays"/>
    <n v="0.82714285714285718"/>
    <n v="69.989010989010993"/>
    <x v="3"/>
    <s v="plays"/>
    <x v="409"/>
    <d v="2014-05-22T05:00:00"/>
  </r>
  <r>
    <n v="433"/>
    <s v="Potter, Harper and Everett"/>
    <s v="Decentralized composite paradigm"/>
    <n v="121400"/>
    <n v="65755"/>
    <x v="0"/>
    <n v="792"/>
    <s v="US"/>
    <s v="USD"/>
    <n v="1385359200"/>
    <n v="1386741600"/>
    <b v="0"/>
    <b v="1"/>
    <s v="film &amp; video/documentary"/>
    <n v="0.54163920922570019"/>
    <n v="83.023989898989896"/>
    <x v="4"/>
    <s v="documentary"/>
    <x v="410"/>
    <d v="2013-12-11T06:00:00"/>
  </r>
  <r>
    <n v="434"/>
    <s v="Floyd-Sims"/>
    <s v="Cloned transitional hierarchy"/>
    <n v="5400"/>
    <n v="903"/>
    <x v="3"/>
    <n v="10"/>
    <s v="CA"/>
    <s v="CAD"/>
    <n v="1480572000"/>
    <n v="1481781600"/>
    <b v="1"/>
    <b v="0"/>
    <s v="theater/plays"/>
    <n v="0.16722222222222222"/>
    <n v="90.3"/>
    <x v="3"/>
    <s v="plays"/>
    <x v="411"/>
    <d v="2016-12-15T06:00:00"/>
  </r>
  <r>
    <n v="435"/>
    <s v="Spence, Jackson and Kelly"/>
    <s v="Advanced discrete leverage"/>
    <n v="152400"/>
    <n v="178120"/>
    <x v="1"/>
    <n v="1713"/>
    <s v="IT"/>
    <s v="EUR"/>
    <n v="1418623200"/>
    <n v="1419660000"/>
    <b v="0"/>
    <b v="1"/>
    <s v="theater/plays"/>
    <n v="1.168766404199475"/>
    <n v="103.98131932282546"/>
    <x v="3"/>
    <s v="plays"/>
    <x v="412"/>
    <d v="2014-12-27T06:00:00"/>
  </r>
  <r>
    <n v="436"/>
    <s v="King-Nguyen"/>
    <s v="Open-source incremental throughput"/>
    <n v="1300"/>
    <n v="13678"/>
    <x v="1"/>
    <n v="249"/>
    <s v="US"/>
    <s v="USD"/>
    <n v="1555736400"/>
    <n v="1555822800"/>
    <b v="0"/>
    <b v="0"/>
    <s v="music/jazz"/>
    <n v="10.521538461538462"/>
    <n v="54.931726907630519"/>
    <x v="1"/>
    <s v="jazz"/>
    <x v="413"/>
    <d v="2019-04-21T05:00:00"/>
  </r>
  <r>
    <n v="437"/>
    <s v="Hansen Group"/>
    <s v="Centralized regional interface"/>
    <n v="8100"/>
    <n v="9969"/>
    <x v="1"/>
    <n v="192"/>
    <s v="US"/>
    <s v="USD"/>
    <n v="1442120400"/>
    <n v="1442379600"/>
    <b v="0"/>
    <b v="1"/>
    <s v="film &amp; video/animation"/>
    <n v="1.2307407407407407"/>
    <n v="51.921875"/>
    <x v="4"/>
    <s v="animation"/>
    <x v="414"/>
    <d v="2015-09-16T05:00:00"/>
  </r>
  <r>
    <n v="438"/>
    <s v="Mathis, Hall and Hansen"/>
    <s v="Streamlined web-enabled knowledgebase"/>
    <n v="8300"/>
    <n v="14827"/>
    <x v="1"/>
    <n v="247"/>
    <s v="US"/>
    <s v="USD"/>
    <n v="1362376800"/>
    <n v="1364965200"/>
    <b v="0"/>
    <b v="0"/>
    <s v="theater/plays"/>
    <n v="1.7863855421686747"/>
    <n v="60.02834008097166"/>
    <x v="3"/>
    <s v="plays"/>
    <x v="415"/>
    <d v="2013-04-03T05:00:00"/>
  </r>
  <r>
    <n v="439"/>
    <s v="Cummings Inc"/>
    <s v="Digitized transitional monitoring"/>
    <n v="28400"/>
    <n v="100900"/>
    <x v="1"/>
    <n v="2293"/>
    <s v="US"/>
    <s v="USD"/>
    <n v="1478408400"/>
    <n v="1479016800"/>
    <b v="0"/>
    <b v="0"/>
    <s v="film &amp; video/science fiction"/>
    <n v="3.5528169014084505"/>
    <n v="44.003488879197555"/>
    <x v="4"/>
    <s v="science fiction"/>
    <x v="416"/>
    <d v="2016-11-13T06:00:00"/>
  </r>
  <r>
    <n v="440"/>
    <s v="Miller-Poole"/>
    <s v="Networked optimal adapter"/>
    <n v="102500"/>
    <n v="165954"/>
    <x v="1"/>
    <n v="3131"/>
    <s v="US"/>
    <s v="USD"/>
    <n v="1498798800"/>
    <n v="1499662800"/>
    <b v="0"/>
    <b v="0"/>
    <s v="film &amp; video/television"/>
    <n v="1.6190634146341463"/>
    <n v="53.003513254551258"/>
    <x v="4"/>
    <s v="television"/>
    <x v="417"/>
    <d v="2017-07-10T05:00:00"/>
  </r>
  <r>
    <n v="441"/>
    <s v="Rodriguez-West"/>
    <s v="Automated optimal function"/>
    <n v="7000"/>
    <n v="1744"/>
    <x v="0"/>
    <n v="32"/>
    <s v="US"/>
    <s v="USD"/>
    <n v="1335416400"/>
    <n v="1337835600"/>
    <b v="0"/>
    <b v="0"/>
    <s v="technology/wearables"/>
    <n v="0.24914285714285714"/>
    <n v="54.5"/>
    <x v="2"/>
    <s v="wearables"/>
    <x v="418"/>
    <d v="2012-05-24T05:00:00"/>
  </r>
  <r>
    <n v="442"/>
    <s v="Calderon, Bradford and Dean"/>
    <s v="Devolved system-worthy framework"/>
    <n v="5400"/>
    <n v="10731"/>
    <x v="1"/>
    <n v="143"/>
    <s v="IT"/>
    <s v="EUR"/>
    <n v="1504328400"/>
    <n v="1505710800"/>
    <b v="0"/>
    <b v="0"/>
    <s v="theater/plays"/>
    <n v="1.9872222222222222"/>
    <n v="75.04195804195804"/>
    <x v="3"/>
    <s v="plays"/>
    <x v="419"/>
    <d v="2017-09-18T05:00:00"/>
  </r>
  <r>
    <n v="443"/>
    <s v="Clark-Bowman"/>
    <s v="Stand-alone user-facing service-desk"/>
    <n v="9300"/>
    <n v="3232"/>
    <x v="3"/>
    <n v="90"/>
    <s v="US"/>
    <s v="USD"/>
    <n v="1285822800"/>
    <n v="1287464400"/>
    <b v="0"/>
    <b v="0"/>
    <s v="theater/plays"/>
    <n v="0.34752688172043011"/>
    <n v="35.911111111111111"/>
    <x v="3"/>
    <s v="plays"/>
    <x v="420"/>
    <d v="2010-10-19T05:00:00"/>
  </r>
  <r>
    <n v="444"/>
    <s v="Hensley Ltd"/>
    <s v="Versatile global attitude"/>
    <n v="6200"/>
    <n v="10938"/>
    <x v="1"/>
    <n v="296"/>
    <s v="US"/>
    <s v="USD"/>
    <n v="1311483600"/>
    <n v="1311656400"/>
    <b v="0"/>
    <b v="1"/>
    <s v="music/indie rock"/>
    <n v="1.7641935483870967"/>
    <n v="36.952702702702702"/>
    <x v="1"/>
    <s v="indie rock"/>
    <x v="421"/>
    <d v="2011-07-26T05:00:00"/>
  </r>
  <r>
    <n v="445"/>
    <s v="Anderson-Pearson"/>
    <s v="Intuitive demand-driven Local Area Network"/>
    <n v="2100"/>
    <n v="10739"/>
    <x v="1"/>
    <n v="170"/>
    <s v="US"/>
    <s v="USD"/>
    <n v="1291356000"/>
    <n v="1293170400"/>
    <b v="0"/>
    <b v="1"/>
    <s v="theater/plays"/>
    <n v="5.1138095238095236"/>
    <n v="63.170588235294119"/>
    <x v="3"/>
    <s v="plays"/>
    <x v="422"/>
    <d v="2010-12-24T06:00:00"/>
  </r>
  <r>
    <n v="446"/>
    <s v="Martin, Martin and Solis"/>
    <s v="Assimilated uniform methodology"/>
    <n v="6800"/>
    <n v="5579"/>
    <x v="0"/>
    <n v="186"/>
    <s v="US"/>
    <s v="USD"/>
    <n v="1355810400"/>
    <n v="1355983200"/>
    <b v="0"/>
    <b v="0"/>
    <s v="technology/wearables"/>
    <n v="0.82044117647058823"/>
    <n v="29.99462365591398"/>
    <x v="2"/>
    <s v="wearables"/>
    <x v="423"/>
    <d v="2012-12-20T06:00:00"/>
  </r>
  <r>
    <n v="447"/>
    <s v="Harrington-Harper"/>
    <s v="Self-enabling next generation algorithm"/>
    <n v="155200"/>
    <n v="37754"/>
    <x v="3"/>
    <n v="439"/>
    <s v="GB"/>
    <s v="GBP"/>
    <n v="1513663200"/>
    <n v="1515045600"/>
    <b v="0"/>
    <b v="0"/>
    <s v="film &amp; video/television"/>
    <n v="0.24326030927835052"/>
    <n v="86"/>
    <x v="4"/>
    <s v="television"/>
    <x v="424"/>
    <d v="2018-01-04T06:00:00"/>
  </r>
  <r>
    <n v="448"/>
    <s v="Price and Sons"/>
    <s v="Object-based demand-driven strategy"/>
    <n v="89900"/>
    <n v="45384"/>
    <x v="0"/>
    <n v="605"/>
    <s v="US"/>
    <s v="USD"/>
    <n v="1365915600"/>
    <n v="1366088400"/>
    <b v="0"/>
    <b v="1"/>
    <s v="games/video games"/>
    <n v="0.50482758620689661"/>
    <n v="75.014876033057845"/>
    <x v="6"/>
    <s v="video games"/>
    <x v="425"/>
    <d v="2013-04-16T05:00:00"/>
  </r>
  <r>
    <n v="449"/>
    <s v="Cuevas-Morales"/>
    <s v="Public-key coherent ability"/>
    <n v="900"/>
    <n v="8703"/>
    <x v="1"/>
    <n v="86"/>
    <s v="DK"/>
    <s v="DKK"/>
    <n v="1551852000"/>
    <n v="1553317200"/>
    <b v="0"/>
    <b v="0"/>
    <s v="games/video games"/>
    <n v="9.67"/>
    <n v="101.19767441860465"/>
    <x v="6"/>
    <s v="video games"/>
    <x v="426"/>
    <d v="2019-03-23T05:00:00"/>
  </r>
  <r>
    <n v="450"/>
    <s v="Delgado-Hatfield"/>
    <s v="Up-sized composite success"/>
    <n v="100"/>
    <n v="4"/>
    <x v="0"/>
    <n v="1"/>
    <s v="CA"/>
    <s v="CAD"/>
    <n v="1540098000"/>
    <n v="1542088800"/>
    <b v="0"/>
    <b v="0"/>
    <s v="film &amp; video/animation"/>
    <n v="0.04"/>
    <n v="4"/>
    <x v="4"/>
    <s v="animation"/>
    <x v="427"/>
    <d v="2018-11-13T06:00:00"/>
  </r>
  <r>
    <n v="451"/>
    <s v="Padilla-Porter"/>
    <s v="Innovative exuding matrix"/>
    <n v="148400"/>
    <n v="182302"/>
    <x v="1"/>
    <n v="6286"/>
    <s v="US"/>
    <s v="USD"/>
    <n v="1500440400"/>
    <n v="1503118800"/>
    <b v="0"/>
    <b v="0"/>
    <s v="music/rock"/>
    <n v="1.2284501347708894"/>
    <n v="29.001272669424118"/>
    <x v="1"/>
    <s v="rock"/>
    <x v="428"/>
    <d v="2017-08-19T05:00:00"/>
  </r>
  <r>
    <n v="452"/>
    <s v="Morris Group"/>
    <s v="Realigned impactful artificial intelligence"/>
    <n v="4800"/>
    <n v="3045"/>
    <x v="0"/>
    <n v="31"/>
    <s v="US"/>
    <s v="USD"/>
    <n v="1278392400"/>
    <n v="1278478800"/>
    <b v="0"/>
    <b v="0"/>
    <s v="film &amp; video/drama"/>
    <n v="0.63437500000000002"/>
    <n v="98.225806451612897"/>
    <x v="4"/>
    <s v="drama"/>
    <x v="429"/>
    <d v="2010-07-07T05:00:00"/>
  </r>
  <r>
    <n v="453"/>
    <s v="Saunders Ltd"/>
    <s v="Multi-layered multi-tasking secured line"/>
    <n v="182400"/>
    <n v="102749"/>
    <x v="0"/>
    <n v="1181"/>
    <s v="US"/>
    <s v="USD"/>
    <n v="1480572000"/>
    <n v="1484114400"/>
    <b v="0"/>
    <b v="0"/>
    <s v="film &amp; video/science fiction"/>
    <n v="0.56331688596491225"/>
    <n v="87.001693480101608"/>
    <x v="4"/>
    <s v="science fiction"/>
    <x v="411"/>
    <d v="2017-01-11T06:00:00"/>
  </r>
  <r>
    <n v="454"/>
    <s v="Woods Inc"/>
    <s v="Upgradable upward-trending portal"/>
    <n v="4000"/>
    <n v="1763"/>
    <x v="0"/>
    <n v="39"/>
    <s v="US"/>
    <s v="USD"/>
    <n v="1382331600"/>
    <n v="1385445600"/>
    <b v="0"/>
    <b v="1"/>
    <s v="film &amp; video/drama"/>
    <n v="0.44074999999999998"/>
    <n v="45.205128205128204"/>
    <x v="4"/>
    <s v="drama"/>
    <x v="430"/>
    <d v="2013-11-26T06:00:00"/>
  </r>
  <r>
    <n v="455"/>
    <s v="Villanueva, Wright and Richardson"/>
    <s v="Profit-focused global product"/>
    <n v="116500"/>
    <n v="137904"/>
    <x v="1"/>
    <n v="3727"/>
    <s v="US"/>
    <s v="USD"/>
    <n v="1316754000"/>
    <n v="1318741200"/>
    <b v="0"/>
    <b v="0"/>
    <s v="theater/plays"/>
    <n v="1.1837253218884121"/>
    <n v="37.001341561577675"/>
    <x v="3"/>
    <s v="plays"/>
    <x v="431"/>
    <d v="2011-10-16T05:00:00"/>
  </r>
  <r>
    <n v="456"/>
    <s v="Wilson, Brooks and Clark"/>
    <s v="Operative well-modulated data-warehouse"/>
    <n v="146400"/>
    <n v="152438"/>
    <x v="1"/>
    <n v="1605"/>
    <s v="US"/>
    <s v="USD"/>
    <n v="1518242400"/>
    <n v="1518242400"/>
    <b v="0"/>
    <b v="1"/>
    <s v="music/indie rock"/>
    <n v="1.041243169398907"/>
    <n v="94.976947040498445"/>
    <x v="1"/>
    <s v="indie rock"/>
    <x v="432"/>
    <d v="2018-02-10T06:00:00"/>
  </r>
  <r>
    <n v="457"/>
    <s v="Sheppard, Smith and Spence"/>
    <s v="Cloned asymmetric functionalities"/>
    <n v="5000"/>
    <n v="1332"/>
    <x v="0"/>
    <n v="46"/>
    <s v="US"/>
    <s v="USD"/>
    <n v="1476421200"/>
    <n v="1476594000"/>
    <b v="0"/>
    <b v="0"/>
    <s v="theater/plays"/>
    <n v="0.26640000000000003"/>
    <n v="28.956521739130434"/>
    <x v="3"/>
    <s v="plays"/>
    <x v="433"/>
    <d v="2016-10-16T05:00:00"/>
  </r>
  <r>
    <n v="458"/>
    <s v="Wise, Thompson and Allen"/>
    <s v="Pre-emptive neutral portal"/>
    <n v="33800"/>
    <n v="118706"/>
    <x v="1"/>
    <n v="2120"/>
    <s v="US"/>
    <s v="USD"/>
    <n v="1269752400"/>
    <n v="1273554000"/>
    <b v="0"/>
    <b v="0"/>
    <s v="theater/plays"/>
    <n v="3.5120118343195266"/>
    <n v="55.993396226415094"/>
    <x v="3"/>
    <s v="plays"/>
    <x v="434"/>
    <d v="2010-05-11T05:00:00"/>
  </r>
  <r>
    <n v="459"/>
    <s v="Lane, Ryan and Chapman"/>
    <s v="Switchable demand-driven help-desk"/>
    <n v="6300"/>
    <n v="5674"/>
    <x v="0"/>
    <n v="105"/>
    <s v="US"/>
    <s v="USD"/>
    <n v="1419746400"/>
    <n v="1421906400"/>
    <b v="0"/>
    <b v="0"/>
    <s v="film &amp; video/documentary"/>
    <n v="0.90063492063492068"/>
    <n v="54.038095238095238"/>
    <x v="4"/>
    <s v="documentary"/>
    <x v="435"/>
    <d v="2015-01-22T06:00:00"/>
  </r>
  <r>
    <n v="460"/>
    <s v="Rich, Alvarez and King"/>
    <s v="Business-focused static ability"/>
    <n v="2400"/>
    <n v="4119"/>
    <x v="1"/>
    <n v="50"/>
    <s v="US"/>
    <s v="USD"/>
    <n v="1281330000"/>
    <n v="1281589200"/>
    <b v="0"/>
    <b v="0"/>
    <s v="theater/plays"/>
    <n v="1.7162500000000001"/>
    <n v="82.38"/>
    <x v="3"/>
    <s v="plays"/>
    <x v="8"/>
    <d v="2010-08-12T05:00:00"/>
  </r>
  <r>
    <n v="461"/>
    <s v="Terry-Salinas"/>
    <s v="Networked secondary structure"/>
    <n v="98800"/>
    <n v="139354"/>
    <x v="1"/>
    <n v="2080"/>
    <s v="US"/>
    <s v="USD"/>
    <n v="1398661200"/>
    <n v="1400389200"/>
    <b v="0"/>
    <b v="0"/>
    <s v="film &amp; video/drama"/>
    <n v="1.4104655870445344"/>
    <n v="66.997115384615384"/>
    <x v="4"/>
    <s v="drama"/>
    <x v="436"/>
    <d v="2014-05-18T05:00:00"/>
  </r>
  <r>
    <n v="462"/>
    <s v="Wang-Rodriguez"/>
    <s v="Total multimedia website"/>
    <n v="188800"/>
    <n v="57734"/>
    <x v="0"/>
    <n v="535"/>
    <s v="US"/>
    <s v="USD"/>
    <n v="1359525600"/>
    <n v="1362808800"/>
    <b v="0"/>
    <b v="0"/>
    <s v="games/mobile games"/>
    <n v="0.30579449152542371"/>
    <n v="107.91401869158878"/>
    <x v="6"/>
    <s v="mobile games"/>
    <x v="385"/>
    <d v="2013-03-09T06:00:00"/>
  </r>
  <r>
    <n v="463"/>
    <s v="Mckee-Hill"/>
    <s v="Cross-platform upward-trending parallelism"/>
    <n v="134300"/>
    <n v="145265"/>
    <x v="1"/>
    <n v="2105"/>
    <s v="US"/>
    <s v="USD"/>
    <n v="1388469600"/>
    <n v="1388815200"/>
    <b v="0"/>
    <b v="0"/>
    <s v="film &amp; video/animation"/>
    <n v="1.0816455696202532"/>
    <n v="69.009501187648453"/>
    <x v="4"/>
    <s v="animation"/>
    <x v="437"/>
    <d v="2014-01-04T06:00:00"/>
  </r>
  <r>
    <n v="464"/>
    <s v="Gomez LLC"/>
    <s v="Pre-emptive mission-critical hardware"/>
    <n v="71200"/>
    <n v="95020"/>
    <x v="1"/>
    <n v="2436"/>
    <s v="US"/>
    <s v="USD"/>
    <n v="1518328800"/>
    <n v="1519538400"/>
    <b v="0"/>
    <b v="0"/>
    <s v="theater/plays"/>
    <n v="1.3345505617977529"/>
    <n v="39.006568144499177"/>
    <x v="3"/>
    <s v="plays"/>
    <x v="438"/>
    <d v="2018-02-25T06:00:00"/>
  </r>
  <r>
    <n v="465"/>
    <s v="Gonzalez-Robbins"/>
    <s v="Up-sized responsive protocol"/>
    <n v="4700"/>
    <n v="8829"/>
    <x v="1"/>
    <n v="80"/>
    <s v="US"/>
    <s v="USD"/>
    <n v="1517032800"/>
    <n v="1517810400"/>
    <b v="0"/>
    <b v="0"/>
    <s v="publishing/translations"/>
    <n v="1.8785106382978722"/>
    <n v="110.3625"/>
    <x v="5"/>
    <s v="translations"/>
    <x v="439"/>
    <d v="2018-02-05T06:00:00"/>
  </r>
  <r>
    <n v="466"/>
    <s v="Obrien and Sons"/>
    <s v="Pre-emptive transitional frame"/>
    <n v="1200"/>
    <n v="3984"/>
    <x v="1"/>
    <n v="42"/>
    <s v="US"/>
    <s v="USD"/>
    <n v="1368594000"/>
    <n v="1370581200"/>
    <b v="0"/>
    <b v="1"/>
    <s v="technology/wearables"/>
    <n v="3.32"/>
    <n v="94.857142857142861"/>
    <x v="2"/>
    <s v="wearables"/>
    <x v="440"/>
    <d v="2013-06-07T05:00:00"/>
  </r>
  <r>
    <n v="467"/>
    <s v="Shaw Ltd"/>
    <s v="Profit-focused content-based application"/>
    <n v="1400"/>
    <n v="8053"/>
    <x v="1"/>
    <n v="139"/>
    <s v="CA"/>
    <s v="CAD"/>
    <n v="1448258400"/>
    <n v="1448863200"/>
    <b v="0"/>
    <b v="1"/>
    <s v="technology/web"/>
    <n v="5.7521428571428572"/>
    <n v="57.935251798561154"/>
    <x v="2"/>
    <s v="web"/>
    <x v="441"/>
    <d v="2015-11-30T06:00:00"/>
  </r>
  <r>
    <n v="468"/>
    <s v="Hughes Inc"/>
    <s v="Streamlined neutral analyzer"/>
    <n v="4000"/>
    <n v="1620"/>
    <x v="0"/>
    <n v="16"/>
    <s v="US"/>
    <s v="USD"/>
    <n v="1555218000"/>
    <n v="1556600400"/>
    <b v="0"/>
    <b v="0"/>
    <s v="theater/plays"/>
    <n v="0.40500000000000003"/>
    <n v="101.25"/>
    <x v="3"/>
    <s v="plays"/>
    <x v="442"/>
    <d v="2019-04-30T05:00:00"/>
  </r>
  <r>
    <n v="469"/>
    <s v="Olsen-Ryan"/>
    <s v="Assimilated neutral utilization"/>
    <n v="5600"/>
    <n v="10328"/>
    <x v="1"/>
    <n v="159"/>
    <s v="US"/>
    <s v="USD"/>
    <n v="1431925200"/>
    <n v="1432098000"/>
    <b v="0"/>
    <b v="0"/>
    <s v="film &amp; video/drama"/>
    <n v="1.8442857142857143"/>
    <n v="64.95597484276729"/>
    <x v="4"/>
    <s v="drama"/>
    <x v="443"/>
    <d v="2015-05-20T05:00:00"/>
  </r>
  <r>
    <n v="470"/>
    <s v="Grimes, Holland and Sloan"/>
    <s v="Extended dedicated archive"/>
    <n v="3600"/>
    <n v="10289"/>
    <x v="1"/>
    <n v="381"/>
    <s v="US"/>
    <s v="USD"/>
    <n v="1481522400"/>
    <n v="1482127200"/>
    <b v="0"/>
    <b v="0"/>
    <s v="technology/wearables"/>
    <n v="2.8580555555555556"/>
    <n v="27.00524934383202"/>
    <x v="2"/>
    <s v="wearables"/>
    <x v="315"/>
    <d v="2016-12-19T06:00:00"/>
  </r>
  <r>
    <n v="471"/>
    <s v="Perry and Sons"/>
    <s v="Configurable static help-desk"/>
    <n v="3100"/>
    <n v="9889"/>
    <x v="1"/>
    <n v="194"/>
    <s v="GB"/>
    <s v="GBP"/>
    <n v="1335934800"/>
    <n v="1335934800"/>
    <b v="0"/>
    <b v="1"/>
    <s v="food/food trucks"/>
    <n v="3.19"/>
    <n v="50.97422680412371"/>
    <x v="0"/>
    <s v="food trucks"/>
    <x v="444"/>
    <d v="2012-05-02T05:00:00"/>
  </r>
  <r>
    <n v="472"/>
    <s v="Turner, Young and Collins"/>
    <s v="Self-enabling clear-thinking framework"/>
    <n v="153800"/>
    <n v="60342"/>
    <x v="0"/>
    <n v="575"/>
    <s v="US"/>
    <s v="USD"/>
    <n v="1552280400"/>
    <n v="1556946000"/>
    <b v="0"/>
    <b v="0"/>
    <s v="music/rock"/>
    <n v="0.39234070221066319"/>
    <n v="104.94260869565217"/>
    <x v="1"/>
    <s v="rock"/>
    <x v="445"/>
    <d v="2019-05-04T05:00:00"/>
  </r>
  <r>
    <n v="473"/>
    <s v="Richardson Inc"/>
    <s v="Assimilated fault-tolerant capacity"/>
    <n v="5000"/>
    <n v="8907"/>
    <x v="1"/>
    <n v="106"/>
    <s v="US"/>
    <s v="USD"/>
    <n v="1529989200"/>
    <n v="1530075600"/>
    <b v="0"/>
    <b v="0"/>
    <s v="music/electric music"/>
    <n v="1.7814000000000001"/>
    <n v="84.028301886792448"/>
    <x v="1"/>
    <s v="electric music"/>
    <x v="446"/>
    <d v="2018-06-27T05:00:00"/>
  </r>
  <r>
    <n v="474"/>
    <s v="Santos-Young"/>
    <s v="Enhanced neutral ability"/>
    <n v="4000"/>
    <n v="14606"/>
    <x v="1"/>
    <n v="142"/>
    <s v="US"/>
    <s v="USD"/>
    <n v="1418709600"/>
    <n v="1418796000"/>
    <b v="0"/>
    <b v="0"/>
    <s v="film &amp; video/television"/>
    <n v="3.6515"/>
    <n v="102.85915492957747"/>
    <x v="4"/>
    <s v="television"/>
    <x v="447"/>
    <d v="2014-12-17T06:00:00"/>
  </r>
  <r>
    <n v="475"/>
    <s v="Nichols Ltd"/>
    <s v="Function-based attitude-oriented groupware"/>
    <n v="7400"/>
    <n v="8432"/>
    <x v="1"/>
    <n v="211"/>
    <s v="US"/>
    <s v="USD"/>
    <n v="1372136400"/>
    <n v="1372482000"/>
    <b v="0"/>
    <b v="1"/>
    <s v="publishing/translations"/>
    <n v="1.1394594594594594"/>
    <n v="39.962085308056871"/>
    <x v="5"/>
    <s v="translations"/>
    <x v="448"/>
    <d v="2013-06-29T05:00:00"/>
  </r>
  <r>
    <n v="476"/>
    <s v="Murphy PLC"/>
    <s v="Optional solution-oriented instruction set"/>
    <n v="191500"/>
    <n v="57122"/>
    <x v="0"/>
    <n v="1120"/>
    <s v="US"/>
    <s v="USD"/>
    <n v="1533877200"/>
    <n v="1534395600"/>
    <b v="0"/>
    <b v="0"/>
    <s v="publishing/fiction"/>
    <n v="0.29828720626631855"/>
    <n v="51.001785714285717"/>
    <x v="5"/>
    <s v="fiction"/>
    <x v="342"/>
    <d v="2018-08-16T05:00:00"/>
  </r>
  <r>
    <n v="477"/>
    <s v="Hogan, Porter and Rivera"/>
    <s v="Organic object-oriented core"/>
    <n v="8500"/>
    <n v="4613"/>
    <x v="0"/>
    <n v="113"/>
    <s v="US"/>
    <s v="USD"/>
    <n v="1309064400"/>
    <n v="1311397200"/>
    <b v="0"/>
    <b v="0"/>
    <s v="film &amp; video/science fiction"/>
    <n v="0.54270588235294115"/>
    <n v="40.823008849557525"/>
    <x v="4"/>
    <s v="science fiction"/>
    <x v="449"/>
    <d v="2011-07-23T05:00:00"/>
  </r>
  <r>
    <n v="478"/>
    <s v="Lyons LLC"/>
    <s v="Balanced impactful circuit"/>
    <n v="68800"/>
    <n v="162603"/>
    <x v="1"/>
    <n v="2756"/>
    <s v="US"/>
    <s v="USD"/>
    <n v="1425877200"/>
    <n v="1426914000"/>
    <b v="0"/>
    <b v="0"/>
    <s v="technology/wearables"/>
    <n v="2.3634156976744185"/>
    <n v="58.999637155297535"/>
    <x v="2"/>
    <s v="wearables"/>
    <x v="450"/>
    <d v="2015-03-21T05:00:00"/>
  </r>
  <r>
    <n v="479"/>
    <s v="Long-Greene"/>
    <s v="Future-proofed heuristic encryption"/>
    <n v="2400"/>
    <n v="12310"/>
    <x v="1"/>
    <n v="173"/>
    <s v="GB"/>
    <s v="GBP"/>
    <n v="1501304400"/>
    <n v="1501477200"/>
    <b v="0"/>
    <b v="0"/>
    <s v="food/food trucks"/>
    <n v="5.1291666666666664"/>
    <n v="71.156069364161851"/>
    <x v="0"/>
    <s v="food trucks"/>
    <x v="451"/>
    <d v="2017-07-31T05:00:00"/>
  </r>
  <r>
    <n v="480"/>
    <s v="Robles-Hudson"/>
    <s v="Balanced bifurcated leverage"/>
    <n v="8600"/>
    <n v="8656"/>
    <x v="1"/>
    <n v="87"/>
    <s v="US"/>
    <s v="USD"/>
    <n v="1268287200"/>
    <n v="1269061200"/>
    <b v="0"/>
    <b v="1"/>
    <s v="photography/photography books"/>
    <n v="1.0065116279069768"/>
    <n v="99.494252873563212"/>
    <x v="7"/>
    <s v="photography books"/>
    <x v="452"/>
    <d v="2010-03-20T05:00:00"/>
  </r>
  <r>
    <n v="481"/>
    <s v="Mcclure LLC"/>
    <s v="Sharable discrete budgetary management"/>
    <n v="196600"/>
    <n v="159931"/>
    <x v="0"/>
    <n v="1538"/>
    <s v="US"/>
    <s v="USD"/>
    <n v="1412139600"/>
    <n v="1415772000"/>
    <b v="0"/>
    <b v="1"/>
    <s v="theater/plays"/>
    <n v="0.81348423194303154"/>
    <n v="103.98634590377114"/>
    <x v="3"/>
    <s v="plays"/>
    <x v="453"/>
    <d v="2014-11-12T06:00:00"/>
  </r>
  <r>
    <n v="482"/>
    <s v="Martin, Russell and Baker"/>
    <s v="Focused solution-oriented instruction set"/>
    <n v="4200"/>
    <n v="689"/>
    <x v="0"/>
    <n v="9"/>
    <s v="US"/>
    <s v="USD"/>
    <n v="1330063200"/>
    <n v="1331013600"/>
    <b v="0"/>
    <b v="1"/>
    <s v="publishing/fiction"/>
    <n v="0.16404761904761905"/>
    <n v="76.555555555555557"/>
    <x v="5"/>
    <s v="fiction"/>
    <x v="454"/>
    <d v="2012-03-06T06:00:00"/>
  </r>
  <r>
    <n v="483"/>
    <s v="Rice-Parker"/>
    <s v="Down-sized actuating infrastructure"/>
    <n v="91400"/>
    <n v="48236"/>
    <x v="0"/>
    <n v="554"/>
    <s v="US"/>
    <s v="USD"/>
    <n v="1576130400"/>
    <n v="1576735200"/>
    <b v="0"/>
    <b v="0"/>
    <s v="theater/plays"/>
    <n v="0.52774617067833696"/>
    <n v="87.068592057761734"/>
    <x v="3"/>
    <s v="plays"/>
    <x v="455"/>
    <d v="2019-12-19T06:00:00"/>
  </r>
  <r>
    <n v="484"/>
    <s v="Landry Inc"/>
    <s v="Synergistic cohesive adapter"/>
    <n v="29600"/>
    <n v="77021"/>
    <x v="1"/>
    <n v="1572"/>
    <s v="GB"/>
    <s v="GBP"/>
    <n v="1407128400"/>
    <n v="1411362000"/>
    <b v="0"/>
    <b v="1"/>
    <s v="food/food trucks"/>
    <n v="2.6020608108108108"/>
    <n v="48.99554707379135"/>
    <x v="0"/>
    <s v="food trucks"/>
    <x v="456"/>
    <d v="2014-09-22T05:00:00"/>
  </r>
  <r>
    <n v="485"/>
    <s v="Richards-Davis"/>
    <s v="Quality-focused mission-critical structure"/>
    <n v="90600"/>
    <n v="27844"/>
    <x v="0"/>
    <n v="648"/>
    <s v="GB"/>
    <s v="GBP"/>
    <n v="1560142800"/>
    <n v="1563685200"/>
    <b v="0"/>
    <b v="0"/>
    <s v="theater/plays"/>
    <n v="0.30732891832229581"/>
    <n v="42.969135802469133"/>
    <x v="3"/>
    <s v="plays"/>
    <x v="457"/>
    <d v="2019-07-21T05:00:00"/>
  </r>
  <r>
    <n v="486"/>
    <s v="Davis, Cox and Fox"/>
    <s v="Compatible exuding Graphical User Interface"/>
    <n v="5200"/>
    <n v="702"/>
    <x v="0"/>
    <n v="21"/>
    <s v="GB"/>
    <s v="GBP"/>
    <n v="1520575200"/>
    <n v="1521867600"/>
    <b v="0"/>
    <b v="1"/>
    <s v="publishing/translations"/>
    <n v="0.13500000000000001"/>
    <n v="33.428571428571431"/>
    <x v="5"/>
    <s v="translations"/>
    <x v="458"/>
    <d v="2018-03-24T05:00:00"/>
  </r>
  <r>
    <n v="487"/>
    <s v="Smith-Wallace"/>
    <s v="Monitored 24/7 time-frame"/>
    <n v="110300"/>
    <n v="197024"/>
    <x v="1"/>
    <n v="2346"/>
    <s v="US"/>
    <s v="USD"/>
    <n v="1492664400"/>
    <n v="1495515600"/>
    <b v="0"/>
    <b v="0"/>
    <s v="theater/plays"/>
    <n v="1.7862556663644606"/>
    <n v="83.982949701619773"/>
    <x v="3"/>
    <s v="plays"/>
    <x v="459"/>
    <d v="2017-05-23T05:00:00"/>
  </r>
  <r>
    <n v="488"/>
    <s v="Cordova, Shaw and Wang"/>
    <s v="Virtual secondary open architecture"/>
    <n v="5300"/>
    <n v="11663"/>
    <x v="1"/>
    <n v="115"/>
    <s v="US"/>
    <s v="USD"/>
    <n v="1454479200"/>
    <n v="1455948000"/>
    <b v="0"/>
    <b v="0"/>
    <s v="theater/plays"/>
    <n v="2.2005660377358489"/>
    <n v="101.41739130434783"/>
    <x v="3"/>
    <s v="plays"/>
    <x v="460"/>
    <d v="2016-02-20T06:00:00"/>
  </r>
  <r>
    <n v="489"/>
    <s v="Clark Inc"/>
    <s v="Down-sized mobile time-frame"/>
    <n v="9200"/>
    <n v="9339"/>
    <x v="1"/>
    <n v="85"/>
    <s v="IT"/>
    <s v="EUR"/>
    <n v="1281934800"/>
    <n v="1282366800"/>
    <b v="0"/>
    <b v="0"/>
    <s v="technology/wearables"/>
    <n v="1.015108695652174"/>
    <n v="109.87058823529412"/>
    <x v="2"/>
    <s v="wearables"/>
    <x v="461"/>
    <d v="2010-08-21T05:00:00"/>
  </r>
  <r>
    <n v="490"/>
    <s v="Young and Sons"/>
    <s v="Innovative disintermediate encryption"/>
    <n v="2400"/>
    <n v="4596"/>
    <x v="1"/>
    <n v="144"/>
    <s v="US"/>
    <s v="USD"/>
    <n v="1573970400"/>
    <n v="1574575200"/>
    <b v="0"/>
    <b v="0"/>
    <s v="journalism/audio"/>
    <n v="1.915"/>
    <n v="31.916666666666668"/>
    <x v="8"/>
    <s v="audio"/>
    <x v="462"/>
    <d v="2019-11-24T06:00:00"/>
  </r>
  <r>
    <n v="491"/>
    <s v="Henson PLC"/>
    <s v="Universal contextually-based knowledgebase"/>
    <n v="56800"/>
    <n v="173437"/>
    <x v="1"/>
    <n v="2443"/>
    <s v="US"/>
    <s v="USD"/>
    <n v="1372654800"/>
    <n v="1374901200"/>
    <b v="0"/>
    <b v="1"/>
    <s v="food/food trucks"/>
    <n v="3.0534683098591549"/>
    <n v="70.993450675399103"/>
    <x v="0"/>
    <s v="food trucks"/>
    <x v="463"/>
    <d v="2013-07-27T05:00:00"/>
  </r>
  <r>
    <n v="492"/>
    <s v="Garcia Group"/>
    <s v="Persevering interactive matrix"/>
    <n v="191000"/>
    <n v="45831"/>
    <x v="3"/>
    <n v="595"/>
    <s v="US"/>
    <s v="USD"/>
    <n v="1275886800"/>
    <n v="1278910800"/>
    <b v="1"/>
    <b v="1"/>
    <s v="film &amp; video/shorts"/>
    <n v="0.23995287958115183"/>
    <n v="77.026890756302521"/>
    <x v="4"/>
    <s v="shorts"/>
    <x v="464"/>
    <d v="2010-07-12T05:00:00"/>
  </r>
  <r>
    <n v="493"/>
    <s v="Adams, Walker and Wong"/>
    <s v="Seamless background framework"/>
    <n v="900"/>
    <n v="6514"/>
    <x v="1"/>
    <n v="64"/>
    <s v="US"/>
    <s v="USD"/>
    <n v="1561784400"/>
    <n v="1562907600"/>
    <b v="0"/>
    <b v="0"/>
    <s v="photography/photography books"/>
    <n v="7.2377777777777776"/>
    <n v="101.78125"/>
    <x v="7"/>
    <s v="photography books"/>
    <x v="465"/>
    <d v="2019-07-12T05:00:00"/>
  </r>
  <r>
    <n v="494"/>
    <s v="Hopkins-Browning"/>
    <s v="Balanced upward-trending productivity"/>
    <n v="2500"/>
    <n v="13684"/>
    <x v="1"/>
    <n v="268"/>
    <s v="US"/>
    <s v="USD"/>
    <n v="1332392400"/>
    <n v="1332478800"/>
    <b v="0"/>
    <b v="0"/>
    <s v="technology/wearables"/>
    <n v="5.4736000000000002"/>
    <n v="51.059701492537314"/>
    <x v="2"/>
    <s v="wearables"/>
    <x v="466"/>
    <d v="2012-03-23T05:00:00"/>
  </r>
  <r>
    <n v="495"/>
    <s v="Bell, Edwards and Andersen"/>
    <s v="Centralized clear-thinking solution"/>
    <n v="3200"/>
    <n v="13264"/>
    <x v="1"/>
    <n v="195"/>
    <s v="DK"/>
    <s v="DKK"/>
    <n v="1402376400"/>
    <n v="1402722000"/>
    <b v="0"/>
    <b v="0"/>
    <s v="theater/plays"/>
    <n v="4.1449999999999996"/>
    <n v="68.02051282051282"/>
    <x v="3"/>
    <s v="plays"/>
    <x v="467"/>
    <d v="2014-06-14T05:00:00"/>
  </r>
  <r>
    <n v="496"/>
    <s v="Morales Group"/>
    <s v="Optimized bi-directional extranet"/>
    <n v="183800"/>
    <n v="1667"/>
    <x v="0"/>
    <n v="54"/>
    <s v="US"/>
    <s v="USD"/>
    <n v="1495342800"/>
    <n v="1496811600"/>
    <b v="0"/>
    <b v="0"/>
    <s v="film &amp; video/animation"/>
    <n v="9.0696409140369975E-3"/>
    <n v="30.87037037037037"/>
    <x v="4"/>
    <s v="animation"/>
    <x v="468"/>
    <d v="2017-06-07T05:00:00"/>
  </r>
  <r>
    <n v="497"/>
    <s v="Lucero Group"/>
    <s v="Intuitive actuating benchmark"/>
    <n v="9800"/>
    <n v="3349"/>
    <x v="0"/>
    <n v="120"/>
    <s v="US"/>
    <s v="USD"/>
    <n v="1482213600"/>
    <n v="1482213600"/>
    <b v="0"/>
    <b v="1"/>
    <s v="technology/wearables"/>
    <n v="0.34173469387755101"/>
    <n v="27.908333333333335"/>
    <x v="2"/>
    <s v="wearables"/>
    <x v="469"/>
    <d v="2016-12-20T06:00:00"/>
  </r>
  <r>
    <n v="498"/>
    <s v="Smith, Brown and Davis"/>
    <s v="Devolved background project"/>
    <n v="193400"/>
    <n v="46317"/>
    <x v="0"/>
    <n v="579"/>
    <s v="DK"/>
    <s v="DKK"/>
    <n v="1420092000"/>
    <n v="1420264800"/>
    <b v="0"/>
    <b v="0"/>
    <s v="technology/web"/>
    <n v="0.239488107549121"/>
    <n v="79.994818652849744"/>
    <x v="2"/>
    <s v="web"/>
    <x v="470"/>
    <d v="2015-01-03T06:00:00"/>
  </r>
  <r>
    <n v="499"/>
    <s v="Hunt Group"/>
    <s v="Reverse-engineered executive emulation"/>
    <n v="163800"/>
    <n v="78743"/>
    <x v="0"/>
    <n v="2072"/>
    <s v="US"/>
    <s v="USD"/>
    <n v="1458018000"/>
    <n v="1458450000"/>
    <b v="0"/>
    <b v="1"/>
    <s v="film &amp; video/documentary"/>
    <n v="0.48072649572649573"/>
    <n v="38.003378378378379"/>
    <x v="4"/>
    <s v="documentary"/>
    <x v="471"/>
    <d v="2016-03-20T05:00:00"/>
  </r>
  <r>
    <n v="500"/>
    <s v="Valdez Ltd"/>
    <s v="Team-oriented clear-thinking matrix"/>
    <n v="100"/>
    <n v="0"/>
    <x v="0"/>
    <n v="0"/>
    <s v="US"/>
    <s v="USD"/>
    <n v="1367384400"/>
    <n v="1369803600"/>
    <b v="0"/>
    <b v="1"/>
    <s v="theater/plays"/>
    <n v="0"/>
    <e v="#DIV/0!"/>
    <x v="3"/>
    <s v="plays"/>
    <x v="472"/>
    <d v="2013-05-29T05:00:00"/>
  </r>
  <r>
    <n v="501"/>
    <s v="Mccann-Le"/>
    <s v="Focused coherent methodology"/>
    <n v="153600"/>
    <n v="107743"/>
    <x v="0"/>
    <n v="1796"/>
    <s v="US"/>
    <s v="USD"/>
    <n v="1363064400"/>
    <n v="1363237200"/>
    <b v="0"/>
    <b v="0"/>
    <s v="film &amp; video/documentary"/>
    <n v="0.70145182291666663"/>
    <n v="59.990534521158132"/>
    <x v="4"/>
    <s v="documentary"/>
    <x v="473"/>
    <d v="2013-03-14T05:00:00"/>
  </r>
  <r>
    <n v="502"/>
    <s v="Johnson Inc"/>
    <s v="Reduced context-sensitive complexity"/>
    <n v="1300"/>
    <n v="6889"/>
    <x v="1"/>
    <n v="186"/>
    <s v="AU"/>
    <s v="AUD"/>
    <n v="1343365200"/>
    <n v="1345870800"/>
    <b v="0"/>
    <b v="1"/>
    <s v="games/video games"/>
    <n v="5.2992307692307694"/>
    <n v="37.037634408602152"/>
    <x v="6"/>
    <s v="video games"/>
    <x v="474"/>
    <d v="2012-08-25T05:00:00"/>
  </r>
  <r>
    <n v="503"/>
    <s v="Collins LLC"/>
    <s v="Decentralized 4thgeneration time-frame"/>
    <n v="25500"/>
    <n v="45983"/>
    <x v="1"/>
    <n v="460"/>
    <s v="US"/>
    <s v="USD"/>
    <n v="1435726800"/>
    <n v="1437454800"/>
    <b v="0"/>
    <b v="0"/>
    <s v="film &amp; video/drama"/>
    <n v="1.8032549019607844"/>
    <n v="99.963043478260872"/>
    <x v="4"/>
    <s v="drama"/>
    <x v="72"/>
    <d v="2015-07-21T05:00:00"/>
  </r>
  <r>
    <n v="504"/>
    <s v="Smith-Miller"/>
    <s v="De-engineered cohesive moderator"/>
    <n v="7500"/>
    <n v="6924"/>
    <x v="0"/>
    <n v="62"/>
    <s v="IT"/>
    <s v="EUR"/>
    <n v="1431925200"/>
    <n v="1432011600"/>
    <b v="0"/>
    <b v="0"/>
    <s v="music/rock"/>
    <n v="0.92320000000000002"/>
    <n v="111.6774193548387"/>
    <x v="1"/>
    <s v="rock"/>
    <x v="443"/>
    <d v="2015-05-19T05:00:00"/>
  </r>
  <r>
    <n v="505"/>
    <s v="Jensen-Vargas"/>
    <s v="Ameliorated explicit parallelism"/>
    <n v="89900"/>
    <n v="12497"/>
    <x v="0"/>
    <n v="347"/>
    <s v="US"/>
    <s v="USD"/>
    <n v="1362722400"/>
    <n v="1366347600"/>
    <b v="0"/>
    <b v="1"/>
    <s v="publishing/radio &amp; podcasts"/>
    <n v="0.13901001112347053"/>
    <n v="36.014409221902014"/>
    <x v="5"/>
    <s v="radio &amp; podcasts"/>
    <x v="475"/>
    <d v="2013-04-19T05:00:00"/>
  </r>
  <r>
    <n v="506"/>
    <s v="Robles, Bell and Gonzalez"/>
    <s v="Customizable background monitoring"/>
    <n v="18000"/>
    <n v="166874"/>
    <x v="1"/>
    <n v="2528"/>
    <s v="US"/>
    <s v="USD"/>
    <n v="1511416800"/>
    <n v="1512885600"/>
    <b v="0"/>
    <b v="1"/>
    <s v="theater/plays"/>
    <n v="9.2707777777777771"/>
    <n v="66.010284810126578"/>
    <x v="3"/>
    <s v="plays"/>
    <x v="81"/>
    <d v="2017-12-10T06:00:00"/>
  </r>
  <r>
    <n v="507"/>
    <s v="Turner, Miller and Francis"/>
    <s v="Compatible well-modulated budgetary management"/>
    <n v="2100"/>
    <n v="837"/>
    <x v="0"/>
    <n v="19"/>
    <s v="US"/>
    <s v="USD"/>
    <n v="1365483600"/>
    <n v="1369717200"/>
    <b v="0"/>
    <b v="1"/>
    <s v="technology/web"/>
    <n v="0.39857142857142858"/>
    <n v="44.05263157894737"/>
    <x v="2"/>
    <s v="web"/>
    <x v="476"/>
    <d v="2013-05-28T05:00:00"/>
  </r>
  <r>
    <n v="508"/>
    <s v="Roberts Group"/>
    <s v="Up-sized radical pricing structure"/>
    <n v="172700"/>
    <n v="193820"/>
    <x v="1"/>
    <n v="3657"/>
    <s v="US"/>
    <s v="USD"/>
    <n v="1532840400"/>
    <n v="1534654800"/>
    <b v="0"/>
    <b v="0"/>
    <s v="theater/plays"/>
    <n v="1.1222929936305732"/>
    <n v="52.999726551818434"/>
    <x v="3"/>
    <s v="plays"/>
    <x v="192"/>
    <d v="2018-08-19T05:00:00"/>
  </r>
  <r>
    <n v="509"/>
    <s v="White LLC"/>
    <s v="Robust zero-defect project"/>
    <n v="168500"/>
    <n v="119510"/>
    <x v="0"/>
    <n v="1258"/>
    <s v="US"/>
    <s v="USD"/>
    <n v="1336194000"/>
    <n v="1337058000"/>
    <b v="0"/>
    <b v="0"/>
    <s v="theater/plays"/>
    <n v="0.70925816023738875"/>
    <n v="95"/>
    <x v="3"/>
    <s v="plays"/>
    <x v="477"/>
    <d v="2012-05-15T05:00:00"/>
  </r>
  <r>
    <n v="510"/>
    <s v="Best, Miller and Thomas"/>
    <s v="Re-engineered mobile task-force"/>
    <n v="7800"/>
    <n v="9289"/>
    <x v="1"/>
    <n v="131"/>
    <s v="AU"/>
    <s v="AUD"/>
    <n v="1527742800"/>
    <n v="1529816400"/>
    <b v="0"/>
    <b v="0"/>
    <s v="film &amp; video/drama"/>
    <n v="1.1908974358974358"/>
    <n v="70.908396946564892"/>
    <x v="4"/>
    <s v="drama"/>
    <x v="478"/>
    <d v="2018-06-24T05:00:00"/>
  </r>
  <r>
    <n v="511"/>
    <s v="Smith-Mullins"/>
    <s v="User-centric intangible neural-net"/>
    <n v="147800"/>
    <n v="35498"/>
    <x v="0"/>
    <n v="362"/>
    <s v="US"/>
    <s v="USD"/>
    <n v="1564030800"/>
    <n v="1564894800"/>
    <b v="0"/>
    <b v="0"/>
    <s v="theater/plays"/>
    <n v="0.24017591339648173"/>
    <n v="98.060773480662988"/>
    <x v="3"/>
    <s v="plays"/>
    <x v="479"/>
    <d v="2019-08-04T05:00:00"/>
  </r>
  <r>
    <n v="512"/>
    <s v="Williams-Walsh"/>
    <s v="Organized explicit core"/>
    <n v="9100"/>
    <n v="12678"/>
    <x v="1"/>
    <n v="239"/>
    <s v="US"/>
    <s v="USD"/>
    <n v="1404536400"/>
    <n v="1404622800"/>
    <b v="0"/>
    <b v="1"/>
    <s v="games/video games"/>
    <n v="1.3931868131868133"/>
    <n v="53.046025104602514"/>
    <x v="6"/>
    <s v="video games"/>
    <x v="480"/>
    <d v="2014-07-06T05:00:00"/>
  </r>
  <r>
    <n v="513"/>
    <s v="Harrison, Blackwell and Mendez"/>
    <s v="Synchronized 6thgeneration adapter"/>
    <n v="8300"/>
    <n v="3260"/>
    <x v="3"/>
    <n v="35"/>
    <s v="US"/>
    <s v="USD"/>
    <n v="1284008400"/>
    <n v="1284181200"/>
    <b v="0"/>
    <b v="0"/>
    <s v="film &amp; video/television"/>
    <n v="0.39277108433734942"/>
    <n v="93.142857142857139"/>
    <x v="4"/>
    <s v="television"/>
    <x v="180"/>
    <d v="2010-09-11T05:00:00"/>
  </r>
  <r>
    <n v="514"/>
    <s v="Sanchez, Bradley and Flores"/>
    <s v="Centralized motivating capacity"/>
    <n v="138700"/>
    <n v="31123"/>
    <x v="3"/>
    <n v="528"/>
    <s v="CH"/>
    <s v="CHF"/>
    <n v="1386309600"/>
    <n v="1386741600"/>
    <b v="0"/>
    <b v="1"/>
    <s v="music/rock"/>
    <n v="0.22439077144917088"/>
    <n v="58.945075757575758"/>
    <x v="1"/>
    <s v="rock"/>
    <x v="481"/>
    <d v="2013-12-11T06:00:00"/>
  </r>
  <r>
    <n v="515"/>
    <s v="Cox LLC"/>
    <s v="Phased 24hour flexibility"/>
    <n v="8600"/>
    <n v="4797"/>
    <x v="0"/>
    <n v="133"/>
    <s v="CA"/>
    <s v="CAD"/>
    <n v="1324620000"/>
    <n v="1324792800"/>
    <b v="0"/>
    <b v="1"/>
    <s v="theater/plays"/>
    <n v="0.55779069767441858"/>
    <n v="36.067669172932334"/>
    <x v="3"/>
    <s v="plays"/>
    <x v="482"/>
    <d v="2011-12-25T06:00:00"/>
  </r>
  <r>
    <n v="516"/>
    <s v="Morales-Odonnell"/>
    <s v="Exclusive 5thgeneration structure"/>
    <n v="125400"/>
    <n v="53324"/>
    <x v="0"/>
    <n v="846"/>
    <s v="US"/>
    <s v="USD"/>
    <n v="1281070800"/>
    <n v="1284354000"/>
    <b v="0"/>
    <b v="0"/>
    <s v="publishing/nonfiction"/>
    <n v="0.42523125996810207"/>
    <n v="63.030732860520096"/>
    <x v="5"/>
    <s v="nonfiction"/>
    <x v="194"/>
    <d v="2010-09-13T05:00:00"/>
  </r>
  <r>
    <n v="517"/>
    <s v="Ramirez LLC"/>
    <s v="Multi-tiered maximized orchestration"/>
    <n v="5900"/>
    <n v="6608"/>
    <x v="1"/>
    <n v="78"/>
    <s v="US"/>
    <s v="USD"/>
    <n v="1493960400"/>
    <n v="1494392400"/>
    <b v="0"/>
    <b v="0"/>
    <s v="food/food trucks"/>
    <n v="1.1200000000000001"/>
    <n v="84.717948717948715"/>
    <x v="0"/>
    <s v="food trucks"/>
    <x v="483"/>
    <d v="2017-05-10T05:00:00"/>
  </r>
  <r>
    <n v="518"/>
    <s v="Ramirez Group"/>
    <s v="Open-architected uniform instruction set"/>
    <n v="8800"/>
    <n v="622"/>
    <x v="0"/>
    <n v="10"/>
    <s v="US"/>
    <s v="USD"/>
    <n v="1519365600"/>
    <n v="1519538400"/>
    <b v="0"/>
    <b v="1"/>
    <s v="film &amp; video/animation"/>
    <n v="7.0681818181818179E-2"/>
    <n v="62.2"/>
    <x v="4"/>
    <s v="animation"/>
    <x v="484"/>
    <d v="2018-02-25T06:00:00"/>
  </r>
  <r>
    <n v="519"/>
    <s v="Marsh-Coleman"/>
    <s v="Exclusive asymmetric analyzer"/>
    <n v="177700"/>
    <n v="180802"/>
    <x v="1"/>
    <n v="1773"/>
    <s v="US"/>
    <s v="USD"/>
    <n v="1420696800"/>
    <n v="1421906400"/>
    <b v="0"/>
    <b v="1"/>
    <s v="music/rock"/>
    <n v="1.0174563871693867"/>
    <n v="101.97518330513255"/>
    <x v="1"/>
    <s v="rock"/>
    <x v="355"/>
    <d v="2015-01-22T06:00:00"/>
  </r>
  <r>
    <n v="520"/>
    <s v="Frederick, Jenkins and Collins"/>
    <s v="Organic radical collaboration"/>
    <n v="800"/>
    <n v="3406"/>
    <x v="1"/>
    <n v="32"/>
    <s v="US"/>
    <s v="USD"/>
    <n v="1555650000"/>
    <n v="1555909200"/>
    <b v="0"/>
    <b v="0"/>
    <s v="theater/plays"/>
    <n v="4.2575000000000003"/>
    <n v="106.4375"/>
    <x v="3"/>
    <s v="plays"/>
    <x v="485"/>
    <d v="2019-04-22T05:00:00"/>
  </r>
  <r>
    <n v="521"/>
    <s v="Wilson Ltd"/>
    <s v="Function-based multi-state software"/>
    <n v="7600"/>
    <n v="11061"/>
    <x v="1"/>
    <n v="369"/>
    <s v="US"/>
    <s v="USD"/>
    <n v="1471928400"/>
    <n v="1472446800"/>
    <b v="0"/>
    <b v="1"/>
    <s v="film &amp; video/drama"/>
    <n v="1.4553947368421052"/>
    <n v="29.975609756097562"/>
    <x v="4"/>
    <s v="drama"/>
    <x v="486"/>
    <d v="2016-08-29T05:00:00"/>
  </r>
  <r>
    <n v="522"/>
    <s v="Cline, Peterson and Lowery"/>
    <s v="Innovative static budgetary management"/>
    <n v="50500"/>
    <n v="16389"/>
    <x v="0"/>
    <n v="191"/>
    <s v="US"/>
    <s v="USD"/>
    <n v="1341291600"/>
    <n v="1342328400"/>
    <b v="0"/>
    <b v="0"/>
    <s v="film &amp; video/shorts"/>
    <n v="0.32453465346534655"/>
    <n v="85.806282722513089"/>
    <x v="4"/>
    <s v="shorts"/>
    <x v="487"/>
    <d v="2012-07-15T05:00:00"/>
  </r>
  <r>
    <n v="523"/>
    <s v="Underwood, James and Jones"/>
    <s v="Triple-buffered holistic ability"/>
    <n v="900"/>
    <n v="6303"/>
    <x v="1"/>
    <n v="89"/>
    <s v="US"/>
    <s v="USD"/>
    <n v="1267682400"/>
    <n v="1268114400"/>
    <b v="0"/>
    <b v="0"/>
    <s v="film &amp; video/shorts"/>
    <n v="7.003333333333333"/>
    <n v="70.82022471910112"/>
    <x v="4"/>
    <s v="shorts"/>
    <x v="488"/>
    <d v="2010-03-09T06:00:00"/>
  </r>
  <r>
    <n v="524"/>
    <s v="Johnson-Contreras"/>
    <s v="Diverse scalable superstructure"/>
    <n v="96700"/>
    <n v="81136"/>
    <x v="0"/>
    <n v="1979"/>
    <s v="US"/>
    <s v="USD"/>
    <n v="1272258000"/>
    <n v="1273381200"/>
    <b v="0"/>
    <b v="0"/>
    <s v="theater/plays"/>
    <n v="0.83904860392967939"/>
    <n v="40.998484082870135"/>
    <x v="3"/>
    <s v="plays"/>
    <x v="489"/>
    <d v="2010-05-09T05:00:00"/>
  </r>
  <r>
    <n v="525"/>
    <s v="Greene, Lloyd and Sims"/>
    <s v="Balanced leadingedge data-warehouse"/>
    <n v="2100"/>
    <n v="1768"/>
    <x v="0"/>
    <n v="63"/>
    <s v="US"/>
    <s v="USD"/>
    <n v="1290492000"/>
    <n v="1290837600"/>
    <b v="0"/>
    <b v="0"/>
    <s v="technology/wearables"/>
    <n v="0.84190476190476193"/>
    <n v="28.063492063492063"/>
    <x v="2"/>
    <s v="wearables"/>
    <x v="490"/>
    <d v="2010-11-27T06:00:00"/>
  </r>
  <r>
    <n v="526"/>
    <s v="Smith-Sparks"/>
    <s v="Digitized bandwidth-monitored open architecture"/>
    <n v="8300"/>
    <n v="12944"/>
    <x v="1"/>
    <n v="147"/>
    <s v="US"/>
    <s v="USD"/>
    <n v="1451109600"/>
    <n v="1454306400"/>
    <b v="0"/>
    <b v="1"/>
    <s v="theater/plays"/>
    <n v="1.5595180722891566"/>
    <n v="88.054421768707485"/>
    <x v="3"/>
    <s v="plays"/>
    <x v="312"/>
    <d v="2016-02-01T06:00:00"/>
  </r>
  <r>
    <n v="527"/>
    <s v="Rosario-Smith"/>
    <s v="Enterprise-wide intermediate portal"/>
    <n v="189200"/>
    <n v="188480"/>
    <x v="0"/>
    <n v="6080"/>
    <s v="CA"/>
    <s v="CAD"/>
    <n v="1454652000"/>
    <n v="1457762400"/>
    <b v="0"/>
    <b v="0"/>
    <s v="film &amp; video/animation"/>
    <n v="0.99619450317124736"/>
    <n v="31"/>
    <x v="4"/>
    <s v="animation"/>
    <x v="491"/>
    <d v="2016-03-12T06:00:00"/>
  </r>
  <r>
    <n v="528"/>
    <s v="Avila, Ford and Welch"/>
    <s v="Focused leadingedge matrix"/>
    <n v="9000"/>
    <n v="7227"/>
    <x v="0"/>
    <n v="80"/>
    <s v="GB"/>
    <s v="GBP"/>
    <n v="1385186400"/>
    <n v="1389074400"/>
    <b v="0"/>
    <b v="0"/>
    <s v="music/indie rock"/>
    <n v="0.80300000000000005"/>
    <n v="90.337500000000006"/>
    <x v="1"/>
    <s v="indie rock"/>
    <x v="492"/>
    <d v="2014-01-07T06:00:00"/>
  </r>
  <r>
    <n v="529"/>
    <s v="Gallegos Inc"/>
    <s v="Seamless logistical encryption"/>
    <n v="5100"/>
    <n v="574"/>
    <x v="0"/>
    <n v="9"/>
    <s v="US"/>
    <s v="USD"/>
    <n v="1399698000"/>
    <n v="1402117200"/>
    <b v="0"/>
    <b v="0"/>
    <s v="games/video games"/>
    <n v="0.11254901960784314"/>
    <n v="63.777777777777779"/>
    <x v="6"/>
    <s v="video games"/>
    <x v="493"/>
    <d v="2014-06-07T05:00:00"/>
  </r>
  <r>
    <n v="530"/>
    <s v="Morrow, Santiago and Soto"/>
    <s v="Stand-alone human-resource workforce"/>
    <n v="105000"/>
    <n v="96328"/>
    <x v="0"/>
    <n v="1784"/>
    <s v="US"/>
    <s v="USD"/>
    <n v="1283230800"/>
    <n v="1284440400"/>
    <b v="0"/>
    <b v="1"/>
    <s v="publishing/fiction"/>
    <n v="0.91740952380952379"/>
    <n v="53.995515695067262"/>
    <x v="5"/>
    <s v="fiction"/>
    <x v="494"/>
    <d v="2010-09-14T05:00:00"/>
  </r>
  <r>
    <n v="531"/>
    <s v="Berry-Richardson"/>
    <s v="Automated zero tolerance implementation"/>
    <n v="186700"/>
    <n v="178338"/>
    <x v="2"/>
    <n v="3640"/>
    <s v="CH"/>
    <s v="CHF"/>
    <n v="1384149600"/>
    <n v="1388988000"/>
    <b v="0"/>
    <b v="0"/>
    <s v="games/video games"/>
    <n v="0.95521156936261387"/>
    <n v="48.993956043956047"/>
    <x v="6"/>
    <s v="video games"/>
    <x v="495"/>
    <d v="2014-01-06T06:00:00"/>
  </r>
  <r>
    <n v="532"/>
    <s v="Cordova-Torres"/>
    <s v="Pre-emptive grid-enabled contingency"/>
    <n v="1600"/>
    <n v="8046"/>
    <x v="1"/>
    <n v="126"/>
    <s v="CA"/>
    <s v="CAD"/>
    <n v="1516860000"/>
    <n v="1516946400"/>
    <b v="0"/>
    <b v="0"/>
    <s v="theater/plays"/>
    <n v="5.0287499999999996"/>
    <n v="63.857142857142854"/>
    <x v="3"/>
    <s v="plays"/>
    <x v="496"/>
    <d v="2018-01-26T06:00:00"/>
  </r>
  <r>
    <n v="533"/>
    <s v="Holt, Bernard and Johnson"/>
    <s v="Multi-lateral didactic encoding"/>
    <n v="115600"/>
    <n v="184086"/>
    <x v="1"/>
    <n v="2218"/>
    <s v="GB"/>
    <s v="GBP"/>
    <n v="1374642000"/>
    <n v="1377752400"/>
    <b v="0"/>
    <b v="0"/>
    <s v="music/indie rock"/>
    <n v="1.5924394463667819"/>
    <n v="82.996393146979258"/>
    <x v="1"/>
    <s v="indie rock"/>
    <x v="497"/>
    <d v="2013-08-29T05:00:00"/>
  </r>
  <r>
    <n v="534"/>
    <s v="Clark, Mccormick and Mendoza"/>
    <s v="Self-enabling didactic orchestration"/>
    <n v="89100"/>
    <n v="13385"/>
    <x v="0"/>
    <n v="243"/>
    <s v="US"/>
    <s v="USD"/>
    <n v="1534482000"/>
    <n v="1534568400"/>
    <b v="0"/>
    <b v="1"/>
    <s v="film &amp; video/drama"/>
    <n v="0.15022446689113356"/>
    <n v="55.08230452674897"/>
    <x v="4"/>
    <s v="drama"/>
    <x v="498"/>
    <d v="2018-08-18T05:00:00"/>
  </r>
  <r>
    <n v="535"/>
    <s v="Garrison LLC"/>
    <s v="Profit-focused 24/7 data-warehouse"/>
    <n v="2600"/>
    <n v="12533"/>
    <x v="1"/>
    <n v="202"/>
    <s v="IT"/>
    <s v="EUR"/>
    <n v="1528434000"/>
    <n v="1528606800"/>
    <b v="0"/>
    <b v="1"/>
    <s v="theater/plays"/>
    <n v="4.820384615384615"/>
    <n v="62.044554455445542"/>
    <x v="3"/>
    <s v="plays"/>
    <x v="499"/>
    <d v="2018-06-10T05:00:00"/>
  </r>
  <r>
    <n v="536"/>
    <s v="Shannon-Olson"/>
    <s v="Enhanced methodical middleware"/>
    <n v="9800"/>
    <n v="14697"/>
    <x v="1"/>
    <n v="140"/>
    <s v="IT"/>
    <s v="EUR"/>
    <n v="1282626000"/>
    <n v="1284872400"/>
    <b v="0"/>
    <b v="0"/>
    <s v="publishing/fiction"/>
    <n v="1.4996938775510205"/>
    <n v="104.97857142857143"/>
    <x v="5"/>
    <s v="fiction"/>
    <x v="500"/>
    <d v="2010-09-19T05:00:00"/>
  </r>
  <r>
    <n v="537"/>
    <s v="Murillo-Mcfarland"/>
    <s v="Synchronized client-driven projection"/>
    <n v="84400"/>
    <n v="98935"/>
    <x v="1"/>
    <n v="1052"/>
    <s v="DK"/>
    <s v="DKK"/>
    <n v="1535605200"/>
    <n v="1537592400"/>
    <b v="1"/>
    <b v="1"/>
    <s v="film &amp; video/documentary"/>
    <n v="1.1722156398104266"/>
    <n v="94.044676806083643"/>
    <x v="4"/>
    <s v="documentary"/>
    <x v="501"/>
    <d v="2018-09-22T05:00:00"/>
  </r>
  <r>
    <n v="538"/>
    <s v="Young, Gilbert and Escobar"/>
    <s v="Networked didactic time-frame"/>
    <n v="151300"/>
    <n v="57034"/>
    <x v="0"/>
    <n v="1296"/>
    <s v="US"/>
    <s v="USD"/>
    <n v="1379826000"/>
    <n v="1381208400"/>
    <b v="0"/>
    <b v="0"/>
    <s v="games/mobile games"/>
    <n v="0.37695968274950431"/>
    <n v="44.007716049382715"/>
    <x v="6"/>
    <s v="mobile games"/>
    <x v="502"/>
    <d v="2013-10-08T05:00:00"/>
  </r>
  <r>
    <n v="539"/>
    <s v="Thomas, Welch and Santana"/>
    <s v="Assimilated exuding toolset"/>
    <n v="9800"/>
    <n v="7120"/>
    <x v="0"/>
    <n v="77"/>
    <s v="US"/>
    <s v="USD"/>
    <n v="1561957200"/>
    <n v="1562475600"/>
    <b v="0"/>
    <b v="1"/>
    <s v="food/food trucks"/>
    <n v="0.72653061224489801"/>
    <n v="92.467532467532465"/>
    <x v="0"/>
    <s v="food trucks"/>
    <x v="503"/>
    <d v="2019-07-07T05:00:00"/>
  </r>
  <r>
    <n v="540"/>
    <s v="Brown-Pena"/>
    <s v="Front-line client-server secured line"/>
    <n v="5300"/>
    <n v="14097"/>
    <x v="1"/>
    <n v="247"/>
    <s v="US"/>
    <s v="USD"/>
    <n v="1525496400"/>
    <n v="1527397200"/>
    <b v="0"/>
    <b v="0"/>
    <s v="photography/photography books"/>
    <n v="2.6598113207547169"/>
    <n v="57.072874493927124"/>
    <x v="7"/>
    <s v="photography books"/>
    <x v="504"/>
    <d v="2018-05-27T05:00:00"/>
  </r>
  <r>
    <n v="541"/>
    <s v="Holder, Caldwell and Vance"/>
    <s v="Polarized systemic Internet solution"/>
    <n v="178000"/>
    <n v="43086"/>
    <x v="0"/>
    <n v="395"/>
    <s v="IT"/>
    <s v="EUR"/>
    <n v="1433912400"/>
    <n v="1436158800"/>
    <b v="0"/>
    <b v="0"/>
    <s v="games/mobile games"/>
    <n v="0.24205617977528091"/>
    <n v="109.07848101265823"/>
    <x v="6"/>
    <s v="mobile games"/>
    <x v="505"/>
    <d v="2015-07-06T05:00:00"/>
  </r>
  <r>
    <n v="542"/>
    <s v="Harrison-Bridges"/>
    <s v="Profit-focused exuding moderator"/>
    <n v="77000"/>
    <n v="1930"/>
    <x v="0"/>
    <n v="49"/>
    <s v="GB"/>
    <s v="GBP"/>
    <n v="1453442400"/>
    <n v="1456034400"/>
    <b v="0"/>
    <b v="0"/>
    <s v="music/indie rock"/>
    <n v="2.5064935064935064E-2"/>
    <n v="39.387755102040813"/>
    <x v="1"/>
    <s v="indie rock"/>
    <x v="506"/>
    <d v="2016-02-21T06:00:00"/>
  </r>
  <r>
    <n v="543"/>
    <s v="Johnson, Murphy and Peterson"/>
    <s v="Cross-group high-level moderator"/>
    <n v="84900"/>
    <n v="13864"/>
    <x v="0"/>
    <n v="180"/>
    <s v="US"/>
    <s v="USD"/>
    <n v="1378875600"/>
    <n v="1380171600"/>
    <b v="0"/>
    <b v="0"/>
    <s v="games/video games"/>
    <n v="0.1632979976442874"/>
    <n v="77.022222222222226"/>
    <x v="6"/>
    <s v="video games"/>
    <x v="507"/>
    <d v="2013-09-26T05:00:00"/>
  </r>
  <r>
    <n v="544"/>
    <s v="Taylor Inc"/>
    <s v="Public-key 3rdgeneration system engine"/>
    <n v="2800"/>
    <n v="7742"/>
    <x v="1"/>
    <n v="84"/>
    <s v="US"/>
    <s v="USD"/>
    <n v="1452232800"/>
    <n v="1453356000"/>
    <b v="0"/>
    <b v="0"/>
    <s v="music/rock"/>
    <n v="2.7650000000000001"/>
    <n v="92.166666666666671"/>
    <x v="1"/>
    <s v="rock"/>
    <x v="508"/>
    <d v="2016-01-21T06:00:00"/>
  </r>
  <r>
    <n v="545"/>
    <s v="Deleon and Sons"/>
    <s v="Organized value-added access"/>
    <n v="184800"/>
    <n v="164109"/>
    <x v="0"/>
    <n v="2690"/>
    <s v="US"/>
    <s v="USD"/>
    <n v="1577253600"/>
    <n v="1578981600"/>
    <b v="0"/>
    <b v="0"/>
    <s v="theater/plays"/>
    <n v="0.88803571428571426"/>
    <n v="61.007063197026021"/>
    <x v="3"/>
    <s v="plays"/>
    <x v="509"/>
    <d v="2020-01-14T06:00:00"/>
  </r>
  <r>
    <n v="546"/>
    <s v="Benjamin, Paul and Ferguson"/>
    <s v="Cloned global Graphical User Interface"/>
    <n v="4200"/>
    <n v="6870"/>
    <x v="1"/>
    <n v="88"/>
    <s v="US"/>
    <s v="USD"/>
    <n v="1537160400"/>
    <n v="1537419600"/>
    <b v="0"/>
    <b v="1"/>
    <s v="theater/plays"/>
    <n v="1.6357142857142857"/>
    <n v="78.068181818181813"/>
    <x v="3"/>
    <s v="plays"/>
    <x v="510"/>
    <d v="2018-09-20T05:00:00"/>
  </r>
  <r>
    <n v="547"/>
    <s v="Hardin-Dixon"/>
    <s v="Focused solution-oriented matrix"/>
    <n v="1300"/>
    <n v="12597"/>
    <x v="1"/>
    <n v="156"/>
    <s v="US"/>
    <s v="USD"/>
    <n v="1422165600"/>
    <n v="1423202400"/>
    <b v="0"/>
    <b v="0"/>
    <s v="film &amp; video/drama"/>
    <n v="9.69"/>
    <n v="80.75"/>
    <x v="4"/>
    <s v="drama"/>
    <x v="511"/>
    <d v="2015-02-06T06:00:00"/>
  </r>
  <r>
    <n v="548"/>
    <s v="York-Pitts"/>
    <s v="Monitored discrete toolset"/>
    <n v="66100"/>
    <n v="179074"/>
    <x v="1"/>
    <n v="2985"/>
    <s v="US"/>
    <s v="USD"/>
    <n v="1459486800"/>
    <n v="1460610000"/>
    <b v="0"/>
    <b v="0"/>
    <s v="theater/plays"/>
    <n v="2.7091376701966716"/>
    <n v="59.991289782244557"/>
    <x v="3"/>
    <s v="plays"/>
    <x v="512"/>
    <d v="2016-04-14T05:00:00"/>
  </r>
  <r>
    <n v="549"/>
    <s v="Jarvis and Sons"/>
    <s v="Business-focused intermediate system engine"/>
    <n v="29500"/>
    <n v="83843"/>
    <x v="1"/>
    <n v="762"/>
    <s v="US"/>
    <s v="USD"/>
    <n v="1369717200"/>
    <n v="1370494800"/>
    <b v="0"/>
    <b v="0"/>
    <s v="technology/wearables"/>
    <n v="2.8421355932203389"/>
    <n v="110.03018372703411"/>
    <x v="2"/>
    <s v="wearables"/>
    <x v="513"/>
    <d v="2013-06-06T05:00:00"/>
  </r>
  <r>
    <n v="550"/>
    <s v="Morrison-Henderson"/>
    <s v="De-engineered disintermediate encoding"/>
    <n v="100"/>
    <n v="4"/>
    <x v="3"/>
    <n v="1"/>
    <s v="CH"/>
    <s v="CHF"/>
    <n v="1330495200"/>
    <n v="1332306000"/>
    <b v="0"/>
    <b v="0"/>
    <s v="music/indie rock"/>
    <n v="0.04"/>
    <n v="4"/>
    <x v="1"/>
    <s v="indie rock"/>
    <x v="514"/>
    <d v="2012-03-21T05:00:00"/>
  </r>
  <r>
    <n v="551"/>
    <s v="Martin-James"/>
    <s v="Streamlined upward-trending analyzer"/>
    <n v="180100"/>
    <n v="105598"/>
    <x v="0"/>
    <n v="2779"/>
    <s v="AU"/>
    <s v="AUD"/>
    <n v="1419055200"/>
    <n v="1422511200"/>
    <b v="0"/>
    <b v="1"/>
    <s v="technology/web"/>
    <n v="0.58632981676846196"/>
    <n v="37.99856063332134"/>
    <x v="2"/>
    <s v="web"/>
    <x v="515"/>
    <d v="2015-01-29T06:00:00"/>
  </r>
  <r>
    <n v="552"/>
    <s v="Mercer, Solomon and Singleton"/>
    <s v="Distributed human-resource policy"/>
    <n v="9000"/>
    <n v="8866"/>
    <x v="0"/>
    <n v="92"/>
    <s v="US"/>
    <s v="USD"/>
    <n v="1480140000"/>
    <n v="1480312800"/>
    <b v="0"/>
    <b v="0"/>
    <s v="theater/plays"/>
    <n v="0.98511111111111116"/>
    <n v="96.369565217391298"/>
    <x v="3"/>
    <s v="plays"/>
    <x v="516"/>
    <d v="2016-11-28T06:00:00"/>
  </r>
  <r>
    <n v="553"/>
    <s v="Dougherty, Austin and Mills"/>
    <s v="De-engineered 5thgeneration contingency"/>
    <n v="170600"/>
    <n v="75022"/>
    <x v="0"/>
    <n v="1028"/>
    <s v="US"/>
    <s v="USD"/>
    <n v="1293948000"/>
    <n v="1294034400"/>
    <b v="0"/>
    <b v="0"/>
    <s v="music/rock"/>
    <n v="0.43975381008206332"/>
    <n v="72.978599221789878"/>
    <x v="1"/>
    <s v="rock"/>
    <x v="517"/>
    <d v="2011-01-03T06:00:00"/>
  </r>
  <r>
    <n v="554"/>
    <s v="Ritter PLC"/>
    <s v="Multi-channeled upward-trending application"/>
    <n v="9500"/>
    <n v="14408"/>
    <x v="1"/>
    <n v="554"/>
    <s v="CA"/>
    <s v="CAD"/>
    <n v="1482127200"/>
    <n v="1482645600"/>
    <b v="0"/>
    <b v="0"/>
    <s v="music/indie rock"/>
    <n v="1.5166315789473683"/>
    <n v="26.007220216606498"/>
    <x v="1"/>
    <s v="indie rock"/>
    <x v="518"/>
    <d v="2016-12-25T06:00:00"/>
  </r>
  <r>
    <n v="555"/>
    <s v="Anderson Group"/>
    <s v="Organic maximized database"/>
    <n v="6300"/>
    <n v="14089"/>
    <x v="1"/>
    <n v="135"/>
    <s v="DK"/>
    <s v="DKK"/>
    <n v="1396414800"/>
    <n v="1399093200"/>
    <b v="0"/>
    <b v="0"/>
    <s v="music/rock"/>
    <n v="2.2363492063492063"/>
    <n v="104.36296296296297"/>
    <x v="1"/>
    <s v="rock"/>
    <x v="519"/>
    <d v="2014-05-03T05:00:00"/>
  </r>
  <r>
    <n v="556"/>
    <s v="Smith and Sons"/>
    <s v="Grass-roots 24/7 attitude"/>
    <n v="5200"/>
    <n v="12467"/>
    <x v="1"/>
    <n v="122"/>
    <s v="US"/>
    <s v="USD"/>
    <n v="1315285200"/>
    <n v="1315890000"/>
    <b v="0"/>
    <b v="1"/>
    <s v="publishing/translations"/>
    <n v="2.3975"/>
    <n v="102.18852459016394"/>
    <x v="5"/>
    <s v="translations"/>
    <x v="520"/>
    <d v="2011-09-13T05:00:00"/>
  </r>
  <r>
    <n v="557"/>
    <s v="Lam-Hamilton"/>
    <s v="Team-oriented global strategy"/>
    <n v="6000"/>
    <n v="11960"/>
    <x v="1"/>
    <n v="221"/>
    <s v="US"/>
    <s v="USD"/>
    <n v="1443762000"/>
    <n v="1444021200"/>
    <b v="0"/>
    <b v="1"/>
    <s v="film &amp; video/science fiction"/>
    <n v="1.9933333333333334"/>
    <n v="54.117647058823529"/>
    <x v="4"/>
    <s v="science fiction"/>
    <x v="521"/>
    <d v="2015-10-05T05:00:00"/>
  </r>
  <r>
    <n v="558"/>
    <s v="Ho Ltd"/>
    <s v="Enhanced client-driven capacity"/>
    <n v="5800"/>
    <n v="7966"/>
    <x v="1"/>
    <n v="126"/>
    <s v="US"/>
    <s v="USD"/>
    <n v="1456293600"/>
    <n v="1460005200"/>
    <b v="0"/>
    <b v="0"/>
    <s v="theater/plays"/>
    <n v="1.373448275862069"/>
    <n v="63.222222222222221"/>
    <x v="3"/>
    <s v="plays"/>
    <x v="522"/>
    <d v="2016-04-07T05:00:00"/>
  </r>
  <r>
    <n v="559"/>
    <s v="Brown, Estrada and Jensen"/>
    <s v="Exclusive systematic productivity"/>
    <n v="105300"/>
    <n v="106321"/>
    <x v="1"/>
    <n v="1022"/>
    <s v="US"/>
    <s v="USD"/>
    <n v="1470114000"/>
    <n v="1470718800"/>
    <b v="0"/>
    <b v="0"/>
    <s v="theater/plays"/>
    <n v="1.009696106362773"/>
    <n v="104.03228962818004"/>
    <x v="3"/>
    <s v="plays"/>
    <x v="523"/>
    <d v="2016-08-09T05:00:00"/>
  </r>
  <r>
    <n v="560"/>
    <s v="Hunt LLC"/>
    <s v="Re-engineered radical policy"/>
    <n v="20000"/>
    <n v="158832"/>
    <x v="1"/>
    <n v="3177"/>
    <s v="US"/>
    <s v="USD"/>
    <n v="1321596000"/>
    <n v="1325052000"/>
    <b v="0"/>
    <b v="0"/>
    <s v="film &amp; video/animation"/>
    <n v="7.9416000000000002"/>
    <n v="49.994334277620396"/>
    <x v="4"/>
    <s v="animation"/>
    <x v="524"/>
    <d v="2011-12-28T06:00:00"/>
  </r>
  <r>
    <n v="561"/>
    <s v="Fowler-Smith"/>
    <s v="Down-sized logistical adapter"/>
    <n v="3000"/>
    <n v="11091"/>
    <x v="1"/>
    <n v="198"/>
    <s v="CH"/>
    <s v="CHF"/>
    <n v="1318827600"/>
    <n v="1319000400"/>
    <b v="0"/>
    <b v="0"/>
    <s v="theater/plays"/>
    <n v="3.6970000000000001"/>
    <n v="56.015151515151516"/>
    <x v="3"/>
    <s v="plays"/>
    <x v="525"/>
    <d v="2011-10-19T05:00:00"/>
  </r>
  <r>
    <n v="562"/>
    <s v="Blair Inc"/>
    <s v="Configurable bandwidth-monitored throughput"/>
    <n v="9900"/>
    <n v="1269"/>
    <x v="0"/>
    <n v="26"/>
    <s v="CH"/>
    <s v="CHF"/>
    <n v="1552366800"/>
    <n v="1552539600"/>
    <b v="0"/>
    <b v="0"/>
    <s v="music/rock"/>
    <n v="0.12818181818181817"/>
    <n v="48.807692307692307"/>
    <x v="1"/>
    <s v="rock"/>
    <x v="188"/>
    <d v="2019-03-14T05:00:00"/>
  </r>
  <r>
    <n v="563"/>
    <s v="Kelley, Stanton and Sanchez"/>
    <s v="Optional tangible pricing structure"/>
    <n v="3700"/>
    <n v="5107"/>
    <x v="1"/>
    <n v="85"/>
    <s v="AU"/>
    <s v="AUD"/>
    <n v="1542088800"/>
    <n v="1543816800"/>
    <b v="0"/>
    <b v="0"/>
    <s v="film &amp; video/documentary"/>
    <n v="1.3802702702702703"/>
    <n v="60.082352941176474"/>
    <x v="4"/>
    <s v="documentary"/>
    <x v="526"/>
    <d v="2018-12-03T06:00:00"/>
  </r>
  <r>
    <n v="564"/>
    <s v="Hernandez-Macdonald"/>
    <s v="Organic high-level implementation"/>
    <n v="168700"/>
    <n v="141393"/>
    <x v="0"/>
    <n v="1790"/>
    <s v="US"/>
    <s v="USD"/>
    <n v="1426395600"/>
    <n v="1427086800"/>
    <b v="0"/>
    <b v="0"/>
    <s v="theater/plays"/>
    <n v="0.83813278008298753"/>
    <n v="78.990502793296088"/>
    <x v="3"/>
    <s v="plays"/>
    <x v="527"/>
    <d v="2015-03-23T05:00:00"/>
  </r>
  <r>
    <n v="565"/>
    <s v="Joseph LLC"/>
    <s v="Decentralized logistical collaboration"/>
    <n v="94900"/>
    <n v="194166"/>
    <x v="1"/>
    <n v="3596"/>
    <s v="US"/>
    <s v="USD"/>
    <n v="1321336800"/>
    <n v="1323064800"/>
    <b v="0"/>
    <b v="0"/>
    <s v="theater/plays"/>
    <n v="2.0460063224446787"/>
    <n v="53.99499443826474"/>
    <x v="3"/>
    <s v="plays"/>
    <x v="528"/>
    <d v="2011-12-05T06:00:00"/>
  </r>
  <r>
    <n v="566"/>
    <s v="Webb-Smith"/>
    <s v="Advanced content-based installation"/>
    <n v="9300"/>
    <n v="4124"/>
    <x v="0"/>
    <n v="37"/>
    <s v="US"/>
    <s v="USD"/>
    <n v="1456293600"/>
    <n v="1458277200"/>
    <b v="0"/>
    <b v="1"/>
    <s v="music/electric music"/>
    <n v="0.44344086021505374"/>
    <n v="111.45945945945945"/>
    <x v="1"/>
    <s v="electric music"/>
    <x v="522"/>
    <d v="2016-03-18T05:00:00"/>
  </r>
  <r>
    <n v="567"/>
    <s v="Johns PLC"/>
    <s v="Distributed high-level open architecture"/>
    <n v="6800"/>
    <n v="14865"/>
    <x v="1"/>
    <n v="244"/>
    <s v="US"/>
    <s v="USD"/>
    <n v="1404968400"/>
    <n v="1405141200"/>
    <b v="0"/>
    <b v="0"/>
    <s v="music/rock"/>
    <n v="2.1860294117647059"/>
    <n v="60.922131147540981"/>
    <x v="1"/>
    <s v="rock"/>
    <x v="529"/>
    <d v="2014-07-12T05:00:00"/>
  </r>
  <r>
    <n v="568"/>
    <s v="Hardin-Foley"/>
    <s v="Synergized zero tolerance help-desk"/>
    <n v="72400"/>
    <n v="134688"/>
    <x v="1"/>
    <n v="5180"/>
    <s v="US"/>
    <s v="USD"/>
    <n v="1279170000"/>
    <n v="1283058000"/>
    <b v="0"/>
    <b v="0"/>
    <s v="theater/plays"/>
    <n v="1.8603314917127072"/>
    <n v="26.0015444015444"/>
    <x v="3"/>
    <s v="plays"/>
    <x v="530"/>
    <d v="2010-08-29T05:00:00"/>
  </r>
  <r>
    <n v="569"/>
    <s v="Fischer, Fowler and Arnold"/>
    <s v="Extended multi-tasking definition"/>
    <n v="20100"/>
    <n v="47705"/>
    <x v="1"/>
    <n v="589"/>
    <s v="IT"/>
    <s v="EUR"/>
    <n v="1294725600"/>
    <n v="1295762400"/>
    <b v="0"/>
    <b v="0"/>
    <s v="film &amp; video/animation"/>
    <n v="2.3733830845771142"/>
    <n v="80.993208828522924"/>
    <x v="4"/>
    <s v="animation"/>
    <x v="531"/>
    <d v="2011-01-23T06:00:00"/>
  </r>
  <r>
    <n v="570"/>
    <s v="Martinez-Juarez"/>
    <s v="Realigned uniform knowledge user"/>
    <n v="31200"/>
    <n v="95364"/>
    <x v="1"/>
    <n v="2725"/>
    <s v="US"/>
    <s v="USD"/>
    <n v="1419055200"/>
    <n v="1419573600"/>
    <b v="0"/>
    <b v="1"/>
    <s v="music/rock"/>
    <n v="3.0565384615384614"/>
    <n v="34.995963302752294"/>
    <x v="1"/>
    <s v="rock"/>
    <x v="515"/>
    <d v="2014-12-26T06:00:00"/>
  </r>
  <r>
    <n v="571"/>
    <s v="Wilson and Sons"/>
    <s v="Monitored grid-enabled model"/>
    <n v="3500"/>
    <n v="3295"/>
    <x v="0"/>
    <n v="35"/>
    <s v="IT"/>
    <s v="EUR"/>
    <n v="1434690000"/>
    <n v="1438750800"/>
    <b v="0"/>
    <b v="0"/>
    <s v="film &amp; video/shorts"/>
    <n v="0.94142857142857139"/>
    <n v="94.142857142857139"/>
    <x v="4"/>
    <s v="shorts"/>
    <x v="532"/>
    <d v="2015-08-05T05:00:00"/>
  </r>
  <r>
    <n v="572"/>
    <s v="Clements Group"/>
    <s v="Assimilated actuating policy"/>
    <n v="9000"/>
    <n v="4896"/>
    <x v="3"/>
    <n v="94"/>
    <s v="US"/>
    <s v="USD"/>
    <n v="1443416400"/>
    <n v="1444798800"/>
    <b v="0"/>
    <b v="1"/>
    <s v="music/rock"/>
    <n v="0.54400000000000004"/>
    <n v="52.085106382978722"/>
    <x v="1"/>
    <s v="rock"/>
    <x v="533"/>
    <d v="2015-10-14T05:00:00"/>
  </r>
  <r>
    <n v="573"/>
    <s v="Valenzuela-Cook"/>
    <s v="Total incremental productivity"/>
    <n v="6700"/>
    <n v="7496"/>
    <x v="1"/>
    <n v="300"/>
    <s v="US"/>
    <s v="USD"/>
    <n v="1399006800"/>
    <n v="1399179600"/>
    <b v="0"/>
    <b v="0"/>
    <s v="journalism/audio"/>
    <n v="1.1188059701492536"/>
    <n v="24.986666666666668"/>
    <x v="8"/>
    <s v="audio"/>
    <x v="409"/>
    <d v="2014-05-04T05:00:00"/>
  </r>
  <r>
    <n v="574"/>
    <s v="Parker, Haley and Foster"/>
    <s v="Adaptive local task-force"/>
    <n v="2700"/>
    <n v="9967"/>
    <x v="1"/>
    <n v="144"/>
    <s v="US"/>
    <s v="USD"/>
    <n v="1575698400"/>
    <n v="1576562400"/>
    <b v="0"/>
    <b v="1"/>
    <s v="food/food trucks"/>
    <n v="3.6914814814814814"/>
    <n v="69.215277777777771"/>
    <x v="0"/>
    <s v="food trucks"/>
    <x v="534"/>
    <d v="2019-12-17T06:00:00"/>
  </r>
  <r>
    <n v="575"/>
    <s v="Fuentes LLC"/>
    <s v="Universal zero-defect concept"/>
    <n v="83300"/>
    <n v="52421"/>
    <x v="0"/>
    <n v="558"/>
    <s v="US"/>
    <s v="USD"/>
    <n v="1400562000"/>
    <n v="1400821200"/>
    <b v="0"/>
    <b v="1"/>
    <s v="theater/plays"/>
    <n v="0.62930372148859548"/>
    <n v="93.944444444444443"/>
    <x v="3"/>
    <s v="plays"/>
    <x v="53"/>
    <d v="2014-05-23T05:00:00"/>
  </r>
  <r>
    <n v="576"/>
    <s v="Moran and Sons"/>
    <s v="Object-based bottom-line superstructure"/>
    <n v="9700"/>
    <n v="6298"/>
    <x v="0"/>
    <n v="64"/>
    <s v="US"/>
    <s v="USD"/>
    <n v="1509512400"/>
    <n v="1510984800"/>
    <b v="0"/>
    <b v="0"/>
    <s v="theater/plays"/>
    <n v="0.6492783505154639"/>
    <n v="98.40625"/>
    <x v="3"/>
    <s v="plays"/>
    <x v="535"/>
    <d v="2017-11-18T06:00:00"/>
  </r>
  <r>
    <n v="577"/>
    <s v="Stevens Inc"/>
    <s v="Adaptive 24hour projection"/>
    <n v="8200"/>
    <n v="1546"/>
    <x v="3"/>
    <n v="37"/>
    <s v="US"/>
    <s v="USD"/>
    <n v="1299823200"/>
    <n v="1302066000"/>
    <b v="0"/>
    <b v="0"/>
    <s v="music/jazz"/>
    <n v="0.18853658536585366"/>
    <n v="41.783783783783782"/>
    <x v="1"/>
    <s v="jazz"/>
    <x v="536"/>
    <d v="2011-04-06T05:00:00"/>
  </r>
  <r>
    <n v="578"/>
    <s v="Martinez-Johnson"/>
    <s v="Sharable radical toolset"/>
    <n v="96500"/>
    <n v="16168"/>
    <x v="0"/>
    <n v="245"/>
    <s v="US"/>
    <s v="USD"/>
    <n v="1322719200"/>
    <n v="1322978400"/>
    <b v="0"/>
    <b v="0"/>
    <s v="film &amp; video/science fiction"/>
    <n v="0.1675440414507772"/>
    <n v="65.991836734693877"/>
    <x v="4"/>
    <s v="science fiction"/>
    <x v="537"/>
    <d v="2011-12-04T06:00:00"/>
  </r>
  <r>
    <n v="579"/>
    <s v="Franklin Inc"/>
    <s v="Focused multimedia knowledgebase"/>
    <n v="6200"/>
    <n v="6269"/>
    <x v="1"/>
    <n v="87"/>
    <s v="US"/>
    <s v="USD"/>
    <n v="1312693200"/>
    <n v="1313730000"/>
    <b v="0"/>
    <b v="0"/>
    <s v="music/jazz"/>
    <n v="1.0111290322580646"/>
    <n v="72.05747126436782"/>
    <x v="1"/>
    <s v="jazz"/>
    <x v="538"/>
    <d v="2011-08-19T05:00:00"/>
  </r>
  <r>
    <n v="580"/>
    <s v="Perez PLC"/>
    <s v="Seamless 6thgeneration extranet"/>
    <n v="43800"/>
    <n v="149578"/>
    <x v="1"/>
    <n v="3116"/>
    <s v="US"/>
    <s v="USD"/>
    <n v="1393394400"/>
    <n v="1394085600"/>
    <b v="0"/>
    <b v="0"/>
    <s v="theater/plays"/>
    <n v="3.4150228310502282"/>
    <n v="48.003209242618745"/>
    <x v="3"/>
    <s v="plays"/>
    <x v="539"/>
    <d v="2014-03-06T06:00:00"/>
  </r>
  <r>
    <n v="581"/>
    <s v="Sanchez, Cross and Savage"/>
    <s v="Sharable mobile knowledgebase"/>
    <n v="6000"/>
    <n v="3841"/>
    <x v="0"/>
    <n v="71"/>
    <s v="US"/>
    <s v="USD"/>
    <n v="1304053200"/>
    <n v="1305349200"/>
    <b v="0"/>
    <b v="0"/>
    <s v="technology/web"/>
    <n v="0.64016666666666666"/>
    <n v="54.098591549295776"/>
    <x v="2"/>
    <s v="web"/>
    <x v="540"/>
    <d v="2011-05-14T05:00:00"/>
  </r>
  <r>
    <n v="582"/>
    <s v="Pineda Ltd"/>
    <s v="Cross-group global system engine"/>
    <n v="8700"/>
    <n v="4531"/>
    <x v="0"/>
    <n v="42"/>
    <s v="US"/>
    <s v="USD"/>
    <n v="1433912400"/>
    <n v="1434344400"/>
    <b v="0"/>
    <b v="1"/>
    <s v="games/video games"/>
    <n v="0.5208045977011494"/>
    <n v="107.88095238095238"/>
    <x v="6"/>
    <s v="video games"/>
    <x v="505"/>
    <d v="2015-06-15T05:00:00"/>
  </r>
  <r>
    <n v="583"/>
    <s v="Powell and Sons"/>
    <s v="Centralized clear-thinking conglomeration"/>
    <n v="18900"/>
    <n v="60934"/>
    <x v="1"/>
    <n v="909"/>
    <s v="US"/>
    <s v="USD"/>
    <n v="1329717600"/>
    <n v="1331186400"/>
    <b v="0"/>
    <b v="0"/>
    <s v="film &amp; video/documentary"/>
    <n v="3.2240211640211642"/>
    <n v="67.034103410341032"/>
    <x v="4"/>
    <s v="documentary"/>
    <x v="541"/>
    <d v="2012-03-08T06:00:00"/>
  </r>
  <r>
    <n v="584"/>
    <s v="Nunez-Richards"/>
    <s v="De-engineered cohesive system engine"/>
    <n v="86400"/>
    <n v="103255"/>
    <x v="1"/>
    <n v="1613"/>
    <s v="US"/>
    <s v="USD"/>
    <n v="1335330000"/>
    <n v="1336539600"/>
    <b v="0"/>
    <b v="0"/>
    <s v="technology/web"/>
    <n v="1.1950810185185186"/>
    <n v="64.01425914445133"/>
    <x v="2"/>
    <s v="web"/>
    <x v="542"/>
    <d v="2012-05-09T05:00:00"/>
  </r>
  <r>
    <n v="585"/>
    <s v="Pugh LLC"/>
    <s v="Reactive analyzing function"/>
    <n v="8900"/>
    <n v="13065"/>
    <x v="1"/>
    <n v="136"/>
    <s v="US"/>
    <s v="USD"/>
    <n v="1268888400"/>
    <n v="1269752400"/>
    <b v="0"/>
    <b v="0"/>
    <s v="publishing/translations"/>
    <n v="1.4679775280898877"/>
    <n v="96.066176470588232"/>
    <x v="5"/>
    <s v="translations"/>
    <x v="543"/>
    <d v="2010-03-28T05:00:00"/>
  </r>
  <r>
    <n v="586"/>
    <s v="Rowe-Wong"/>
    <s v="Robust hybrid budgetary management"/>
    <n v="700"/>
    <n v="6654"/>
    <x v="1"/>
    <n v="130"/>
    <s v="US"/>
    <s v="USD"/>
    <n v="1289973600"/>
    <n v="1291615200"/>
    <b v="0"/>
    <b v="0"/>
    <s v="music/rock"/>
    <n v="9.5057142857142853"/>
    <n v="51.184615384615384"/>
    <x v="1"/>
    <s v="rock"/>
    <x v="544"/>
    <d v="2010-12-06T06:00:00"/>
  </r>
  <r>
    <n v="587"/>
    <s v="Williams-Santos"/>
    <s v="Open-source analyzing monitoring"/>
    <n v="9400"/>
    <n v="6852"/>
    <x v="0"/>
    <n v="156"/>
    <s v="CA"/>
    <s v="CAD"/>
    <n v="1547877600"/>
    <n v="1552366800"/>
    <b v="0"/>
    <b v="1"/>
    <s v="food/food trucks"/>
    <n v="0.72893617021276591"/>
    <n v="43.92307692307692"/>
    <x v="0"/>
    <s v="food trucks"/>
    <x v="35"/>
    <d v="2019-03-12T05:00:00"/>
  </r>
  <r>
    <n v="588"/>
    <s v="Weber Inc"/>
    <s v="Up-sized discrete firmware"/>
    <n v="157600"/>
    <n v="124517"/>
    <x v="0"/>
    <n v="1368"/>
    <s v="GB"/>
    <s v="GBP"/>
    <n v="1269493200"/>
    <n v="1272171600"/>
    <b v="0"/>
    <b v="0"/>
    <s v="theater/plays"/>
    <n v="0.7900824873096447"/>
    <n v="91.021198830409361"/>
    <x v="3"/>
    <s v="plays"/>
    <x v="152"/>
    <d v="2010-04-25T05:00:00"/>
  </r>
  <r>
    <n v="589"/>
    <s v="Avery, Brown and Parker"/>
    <s v="Exclusive intangible extranet"/>
    <n v="7900"/>
    <n v="5113"/>
    <x v="0"/>
    <n v="102"/>
    <s v="US"/>
    <s v="USD"/>
    <n v="1436072400"/>
    <n v="1436677200"/>
    <b v="0"/>
    <b v="0"/>
    <s v="film &amp; video/documentary"/>
    <n v="0.64721518987341775"/>
    <n v="50.127450980392155"/>
    <x v="4"/>
    <s v="documentary"/>
    <x v="545"/>
    <d v="2015-07-12T05:00:00"/>
  </r>
  <r>
    <n v="590"/>
    <s v="Cox Group"/>
    <s v="Synergized analyzing process improvement"/>
    <n v="7100"/>
    <n v="5824"/>
    <x v="0"/>
    <n v="86"/>
    <s v="AU"/>
    <s v="AUD"/>
    <n v="1419141600"/>
    <n v="1420092000"/>
    <b v="0"/>
    <b v="0"/>
    <s v="publishing/radio &amp; podcasts"/>
    <n v="0.82028169014084507"/>
    <n v="67.720930232558146"/>
    <x v="5"/>
    <s v="radio &amp; podcasts"/>
    <x v="546"/>
    <d v="2015-01-01T06:00:00"/>
  </r>
  <r>
    <n v="591"/>
    <s v="Jensen LLC"/>
    <s v="Realigned dedicated system engine"/>
    <n v="600"/>
    <n v="6226"/>
    <x v="1"/>
    <n v="102"/>
    <s v="US"/>
    <s v="USD"/>
    <n v="1279083600"/>
    <n v="1279947600"/>
    <b v="0"/>
    <b v="0"/>
    <s v="games/video games"/>
    <n v="10.376666666666667"/>
    <n v="61.03921568627451"/>
    <x v="6"/>
    <s v="video games"/>
    <x v="547"/>
    <d v="2010-07-24T05:00:00"/>
  </r>
  <r>
    <n v="592"/>
    <s v="Brown Inc"/>
    <s v="Object-based bandwidth-monitored concept"/>
    <n v="156800"/>
    <n v="20243"/>
    <x v="0"/>
    <n v="253"/>
    <s v="US"/>
    <s v="USD"/>
    <n v="1401426000"/>
    <n v="1402203600"/>
    <b v="0"/>
    <b v="0"/>
    <s v="theater/plays"/>
    <n v="0.12910076530612244"/>
    <n v="80.011857707509876"/>
    <x v="3"/>
    <s v="plays"/>
    <x v="548"/>
    <d v="2014-06-08T05:00:00"/>
  </r>
  <r>
    <n v="593"/>
    <s v="Hale-Hayes"/>
    <s v="Ameliorated client-driven open system"/>
    <n v="121600"/>
    <n v="188288"/>
    <x v="1"/>
    <n v="4006"/>
    <s v="US"/>
    <s v="USD"/>
    <n v="1395810000"/>
    <n v="1396933200"/>
    <b v="0"/>
    <b v="0"/>
    <s v="film &amp; video/animation"/>
    <n v="1.5484210526315789"/>
    <n v="47.001497753369947"/>
    <x v="4"/>
    <s v="animation"/>
    <x v="549"/>
    <d v="2014-04-08T05:00:00"/>
  </r>
  <r>
    <n v="594"/>
    <s v="Mcbride PLC"/>
    <s v="Upgradable leadingedge Local Area Network"/>
    <n v="157300"/>
    <n v="11167"/>
    <x v="0"/>
    <n v="157"/>
    <s v="US"/>
    <s v="USD"/>
    <n v="1467003600"/>
    <n v="1467262800"/>
    <b v="0"/>
    <b v="1"/>
    <s v="theater/plays"/>
    <n v="7.0991735537190084E-2"/>
    <n v="71.127388535031841"/>
    <x v="3"/>
    <s v="plays"/>
    <x v="550"/>
    <d v="2016-06-30T05:00:00"/>
  </r>
  <r>
    <n v="595"/>
    <s v="Harris-Jennings"/>
    <s v="Customizable intermediate data-warehouse"/>
    <n v="70300"/>
    <n v="146595"/>
    <x v="1"/>
    <n v="1629"/>
    <s v="US"/>
    <s v="USD"/>
    <n v="1268715600"/>
    <n v="1270530000"/>
    <b v="0"/>
    <b v="1"/>
    <s v="theater/plays"/>
    <n v="2.0852773826458035"/>
    <n v="89.99079189686924"/>
    <x v="3"/>
    <s v="plays"/>
    <x v="551"/>
    <d v="2010-04-06T05:00:00"/>
  </r>
  <r>
    <n v="596"/>
    <s v="Becker-Scott"/>
    <s v="Managed optimizing archive"/>
    <n v="7900"/>
    <n v="7875"/>
    <x v="0"/>
    <n v="183"/>
    <s v="US"/>
    <s v="USD"/>
    <n v="1457157600"/>
    <n v="1457762400"/>
    <b v="0"/>
    <b v="1"/>
    <s v="film &amp; video/drama"/>
    <n v="0.99683544303797467"/>
    <n v="43.032786885245905"/>
    <x v="4"/>
    <s v="drama"/>
    <x v="552"/>
    <d v="2016-03-12T06:00:00"/>
  </r>
  <r>
    <n v="597"/>
    <s v="Todd, Freeman and Henry"/>
    <s v="Diverse systematic projection"/>
    <n v="73800"/>
    <n v="148779"/>
    <x v="1"/>
    <n v="2188"/>
    <s v="US"/>
    <s v="USD"/>
    <n v="1573970400"/>
    <n v="1575525600"/>
    <b v="0"/>
    <b v="0"/>
    <s v="theater/plays"/>
    <n v="2.0159756097560977"/>
    <n v="67.997714808043881"/>
    <x v="3"/>
    <s v="plays"/>
    <x v="462"/>
    <d v="2019-12-05T06:00:00"/>
  </r>
  <r>
    <n v="598"/>
    <s v="Martinez, Garza and Young"/>
    <s v="Up-sized web-enabled info-mediaries"/>
    <n v="108500"/>
    <n v="175868"/>
    <x v="1"/>
    <n v="2409"/>
    <s v="IT"/>
    <s v="EUR"/>
    <n v="1276578000"/>
    <n v="1279083600"/>
    <b v="0"/>
    <b v="0"/>
    <s v="music/rock"/>
    <n v="1.6209032258064515"/>
    <n v="73.004566210045667"/>
    <x v="1"/>
    <s v="rock"/>
    <x v="553"/>
    <d v="2010-07-14T05:00:00"/>
  </r>
  <r>
    <n v="599"/>
    <s v="Smith-Ramos"/>
    <s v="Persevering optimizing Graphical User Interface"/>
    <n v="140300"/>
    <n v="5112"/>
    <x v="0"/>
    <n v="82"/>
    <s v="DK"/>
    <s v="DKK"/>
    <n v="1423720800"/>
    <n v="1424412000"/>
    <b v="0"/>
    <b v="0"/>
    <s v="film &amp; video/documentary"/>
    <n v="3.6436208125445471E-2"/>
    <n v="62.341463414634148"/>
    <x v="4"/>
    <s v="documentary"/>
    <x v="554"/>
    <d v="2015-02-20T06:00:00"/>
  </r>
  <r>
    <n v="600"/>
    <s v="Brown-George"/>
    <s v="Cross-platform tertiary array"/>
    <n v="100"/>
    <n v="5"/>
    <x v="0"/>
    <n v="1"/>
    <s v="GB"/>
    <s v="GBP"/>
    <n v="1375160400"/>
    <n v="1376197200"/>
    <b v="0"/>
    <b v="0"/>
    <s v="food/food trucks"/>
    <n v="0.05"/>
    <n v="5"/>
    <x v="0"/>
    <s v="food trucks"/>
    <x v="555"/>
    <d v="2013-08-11T05:00:00"/>
  </r>
  <r>
    <n v="601"/>
    <s v="Waters and Sons"/>
    <s v="Inverse neutral structure"/>
    <n v="6300"/>
    <n v="13018"/>
    <x v="1"/>
    <n v="194"/>
    <s v="US"/>
    <s v="USD"/>
    <n v="1401426000"/>
    <n v="1402894800"/>
    <b v="1"/>
    <b v="0"/>
    <s v="technology/wearables"/>
    <n v="2.0663492063492064"/>
    <n v="67.103092783505161"/>
    <x v="2"/>
    <s v="wearables"/>
    <x v="548"/>
    <d v="2014-06-16T05:00:00"/>
  </r>
  <r>
    <n v="602"/>
    <s v="Brown Ltd"/>
    <s v="Quality-focused system-worthy support"/>
    <n v="71100"/>
    <n v="91176"/>
    <x v="1"/>
    <n v="1140"/>
    <s v="US"/>
    <s v="USD"/>
    <n v="1433480400"/>
    <n v="1434430800"/>
    <b v="0"/>
    <b v="0"/>
    <s v="theater/plays"/>
    <n v="1.2823628691983122"/>
    <n v="79.978947368421046"/>
    <x v="3"/>
    <s v="plays"/>
    <x v="62"/>
    <d v="2015-06-16T05:00:00"/>
  </r>
  <r>
    <n v="603"/>
    <s v="Christian, Yates and Greer"/>
    <s v="Vision-oriented 5thgeneration array"/>
    <n v="5300"/>
    <n v="6342"/>
    <x v="1"/>
    <n v="102"/>
    <s v="US"/>
    <s v="USD"/>
    <n v="1555563600"/>
    <n v="1557896400"/>
    <b v="0"/>
    <b v="0"/>
    <s v="theater/plays"/>
    <n v="1.1966037735849056"/>
    <n v="62.176470588235297"/>
    <x v="3"/>
    <s v="plays"/>
    <x v="556"/>
    <d v="2019-05-15T05:00:00"/>
  </r>
  <r>
    <n v="604"/>
    <s v="Cole, Hernandez and Rodriguez"/>
    <s v="Cross-platform logistical circuit"/>
    <n v="88700"/>
    <n v="151438"/>
    <x v="1"/>
    <n v="2857"/>
    <s v="US"/>
    <s v="USD"/>
    <n v="1295676000"/>
    <n v="1297490400"/>
    <b v="0"/>
    <b v="0"/>
    <s v="theater/plays"/>
    <n v="1.7073055242390078"/>
    <n v="53.005950297514879"/>
    <x v="3"/>
    <s v="plays"/>
    <x v="557"/>
    <d v="2011-02-12T06:00:00"/>
  </r>
  <r>
    <n v="605"/>
    <s v="Ortiz, Valenzuela and Collins"/>
    <s v="Profound solution-oriented matrix"/>
    <n v="3300"/>
    <n v="6178"/>
    <x v="1"/>
    <n v="107"/>
    <s v="US"/>
    <s v="USD"/>
    <n v="1443848400"/>
    <n v="1447394400"/>
    <b v="0"/>
    <b v="0"/>
    <s v="publishing/nonfiction"/>
    <n v="1.8721212121212121"/>
    <n v="57.738317757009348"/>
    <x v="5"/>
    <s v="nonfiction"/>
    <x v="27"/>
    <d v="2015-11-13T06:00:00"/>
  </r>
  <r>
    <n v="606"/>
    <s v="Valencia PLC"/>
    <s v="Extended asynchronous initiative"/>
    <n v="3400"/>
    <n v="6405"/>
    <x v="1"/>
    <n v="160"/>
    <s v="GB"/>
    <s v="GBP"/>
    <n v="1457330400"/>
    <n v="1458277200"/>
    <b v="0"/>
    <b v="0"/>
    <s v="music/rock"/>
    <n v="1.8838235294117647"/>
    <n v="40.03125"/>
    <x v="1"/>
    <s v="rock"/>
    <x v="558"/>
    <d v="2016-03-18T05:00:00"/>
  </r>
  <r>
    <n v="607"/>
    <s v="Gordon, Mendez and Johnson"/>
    <s v="Fundamental needs-based frame"/>
    <n v="137600"/>
    <n v="180667"/>
    <x v="1"/>
    <n v="2230"/>
    <s v="US"/>
    <s v="USD"/>
    <n v="1395550800"/>
    <n v="1395723600"/>
    <b v="0"/>
    <b v="0"/>
    <s v="food/food trucks"/>
    <n v="1.3129869186046512"/>
    <n v="81.016591928251117"/>
    <x v="0"/>
    <s v="food trucks"/>
    <x v="559"/>
    <d v="2014-03-25T05:00:00"/>
  </r>
  <r>
    <n v="608"/>
    <s v="Johnson Group"/>
    <s v="Compatible full-range leverage"/>
    <n v="3900"/>
    <n v="11075"/>
    <x v="1"/>
    <n v="316"/>
    <s v="US"/>
    <s v="USD"/>
    <n v="1551852000"/>
    <n v="1552197600"/>
    <b v="0"/>
    <b v="1"/>
    <s v="music/jazz"/>
    <n v="2.8397435897435899"/>
    <n v="35.047468354430379"/>
    <x v="1"/>
    <s v="jazz"/>
    <x v="426"/>
    <d v="2019-03-10T06:00:00"/>
  </r>
  <r>
    <n v="609"/>
    <s v="Rose-Fuller"/>
    <s v="Upgradable holistic system engine"/>
    <n v="10000"/>
    <n v="12042"/>
    <x v="1"/>
    <n v="117"/>
    <s v="US"/>
    <s v="USD"/>
    <n v="1547618400"/>
    <n v="1549087200"/>
    <b v="0"/>
    <b v="0"/>
    <s v="film &amp; video/science fiction"/>
    <n v="1.2041999999999999"/>
    <n v="102.92307692307692"/>
    <x v="4"/>
    <s v="science fiction"/>
    <x v="560"/>
    <d v="2019-02-02T06:00:00"/>
  </r>
  <r>
    <n v="610"/>
    <s v="Hughes, Mendez and Patterson"/>
    <s v="Stand-alone multi-state data-warehouse"/>
    <n v="42800"/>
    <n v="179356"/>
    <x v="1"/>
    <n v="6406"/>
    <s v="US"/>
    <s v="USD"/>
    <n v="1355637600"/>
    <n v="1356847200"/>
    <b v="0"/>
    <b v="0"/>
    <s v="theater/plays"/>
    <n v="4.1905607476635511"/>
    <n v="27.998126756166094"/>
    <x v="3"/>
    <s v="plays"/>
    <x v="561"/>
    <d v="2012-12-30T06:00:00"/>
  </r>
  <r>
    <n v="611"/>
    <s v="Brady, Cortez and Rodriguez"/>
    <s v="Multi-lateral maximized core"/>
    <n v="8200"/>
    <n v="1136"/>
    <x v="3"/>
    <n v="15"/>
    <s v="US"/>
    <s v="USD"/>
    <n v="1374728400"/>
    <n v="1375765200"/>
    <b v="0"/>
    <b v="0"/>
    <s v="theater/plays"/>
    <n v="0.13853658536585367"/>
    <n v="75.733333333333334"/>
    <x v="3"/>
    <s v="plays"/>
    <x v="562"/>
    <d v="2013-08-06T05:00:00"/>
  </r>
  <r>
    <n v="612"/>
    <s v="Wang, Nguyen and Horton"/>
    <s v="Innovative holistic hub"/>
    <n v="6200"/>
    <n v="8645"/>
    <x v="1"/>
    <n v="192"/>
    <s v="US"/>
    <s v="USD"/>
    <n v="1287810000"/>
    <n v="1289800800"/>
    <b v="0"/>
    <b v="0"/>
    <s v="music/electric music"/>
    <n v="1.3943548387096774"/>
    <n v="45.026041666666664"/>
    <x v="1"/>
    <s v="electric music"/>
    <x v="563"/>
    <d v="2010-11-15T06:00:00"/>
  </r>
  <r>
    <n v="613"/>
    <s v="Santos, Williams and Brown"/>
    <s v="Reverse-engineered 24/7 methodology"/>
    <n v="1100"/>
    <n v="1914"/>
    <x v="1"/>
    <n v="26"/>
    <s v="CA"/>
    <s v="CAD"/>
    <n v="1503723600"/>
    <n v="1504501200"/>
    <b v="0"/>
    <b v="0"/>
    <s v="theater/plays"/>
    <n v="1.74"/>
    <n v="73.615384615384613"/>
    <x v="3"/>
    <s v="plays"/>
    <x v="564"/>
    <d v="2017-09-04T05:00:00"/>
  </r>
  <r>
    <n v="614"/>
    <s v="Barnett and Sons"/>
    <s v="Business-focused dynamic info-mediaries"/>
    <n v="26500"/>
    <n v="41205"/>
    <x v="1"/>
    <n v="723"/>
    <s v="US"/>
    <s v="USD"/>
    <n v="1484114400"/>
    <n v="1485669600"/>
    <b v="0"/>
    <b v="0"/>
    <s v="theater/plays"/>
    <n v="1.5549056603773586"/>
    <n v="56.991701244813278"/>
    <x v="3"/>
    <s v="plays"/>
    <x v="565"/>
    <d v="2017-01-29T06:00:00"/>
  </r>
  <r>
    <n v="615"/>
    <s v="Petersen-Rodriguez"/>
    <s v="Digitized clear-thinking installation"/>
    <n v="8500"/>
    <n v="14488"/>
    <x v="1"/>
    <n v="170"/>
    <s v="IT"/>
    <s v="EUR"/>
    <n v="1461906000"/>
    <n v="1462770000"/>
    <b v="0"/>
    <b v="0"/>
    <s v="theater/plays"/>
    <n v="1.7044705882352942"/>
    <n v="85.223529411764702"/>
    <x v="3"/>
    <s v="plays"/>
    <x v="566"/>
    <d v="2016-05-09T05:00:00"/>
  </r>
  <r>
    <n v="616"/>
    <s v="Burnett-Mora"/>
    <s v="Quality-focused 24/7 superstructure"/>
    <n v="6400"/>
    <n v="12129"/>
    <x v="1"/>
    <n v="238"/>
    <s v="GB"/>
    <s v="GBP"/>
    <n v="1379653200"/>
    <n v="1379739600"/>
    <b v="0"/>
    <b v="1"/>
    <s v="music/indie rock"/>
    <n v="1.8951562500000001"/>
    <n v="50.962184873949582"/>
    <x v="1"/>
    <s v="indie rock"/>
    <x v="567"/>
    <d v="2013-09-21T05:00:00"/>
  </r>
  <r>
    <n v="617"/>
    <s v="King LLC"/>
    <s v="Multi-channeled local intranet"/>
    <n v="1400"/>
    <n v="3496"/>
    <x v="1"/>
    <n v="55"/>
    <s v="US"/>
    <s v="USD"/>
    <n v="1401858000"/>
    <n v="1402722000"/>
    <b v="0"/>
    <b v="0"/>
    <s v="theater/plays"/>
    <n v="2.4971428571428573"/>
    <n v="63.563636363636363"/>
    <x v="3"/>
    <s v="plays"/>
    <x v="568"/>
    <d v="2014-06-14T05:00:00"/>
  </r>
  <r>
    <n v="618"/>
    <s v="Miller Ltd"/>
    <s v="Open-architected mobile emulation"/>
    <n v="198600"/>
    <n v="97037"/>
    <x v="0"/>
    <n v="1198"/>
    <s v="US"/>
    <s v="USD"/>
    <n v="1367470800"/>
    <n v="1369285200"/>
    <b v="0"/>
    <b v="0"/>
    <s v="publishing/nonfiction"/>
    <n v="0.48860523665659616"/>
    <n v="80.999165275459092"/>
    <x v="5"/>
    <s v="nonfiction"/>
    <x v="569"/>
    <d v="2013-05-23T05:00:00"/>
  </r>
  <r>
    <n v="619"/>
    <s v="Case LLC"/>
    <s v="Ameliorated foreground methodology"/>
    <n v="195900"/>
    <n v="55757"/>
    <x v="0"/>
    <n v="648"/>
    <s v="US"/>
    <s v="USD"/>
    <n v="1304658000"/>
    <n v="1304744400"/>
    <b v="1"/>
    <b v="1"/>
    <s v="theater/plays"/>
    <n v="0.28461970393057684"/>
    <n v="86.044753086419746"/>
    <x v="3"/>
    <s v="plays"/>
    <x v="570"/>
    <d v="2011-05-07T05:00:00"/>
  </r>
  <r>
    <n v="620"/>
    <s v="Swanson, Wilson and Baker"/>
    <s v="Synergized well-modulated project"/>
    <n v="4300"/>
    <n v="11525"/>
    <x v="1"/>
    <n v="128"/>
    <s v="AU"/>
    <s v="AUD"/>
    <n v="1467954000"/>
    <n v="1468299600"/>
    <b v="0"/>
    <b v="0"/>
    <s v="photography/photography books"/>
    <n v="2.6802325581395348"/>
    <n v="90.0390625"/>
    <x v="7"/>
    <s v="photography books"/>
    <x v="571"/>
    <d v="2016-07-12T05:00:00"/>
  </r>
  <r>
    <n v="621"/>
    <s v="Dean, Fox and Phillips"/>
    <s v="Extended context-sensitive forecast"/>
    <n v="25600"/>
    <n v="158669"/>
    <x v="1"/>
    <n v="2144"/>
    <s v="US"/>
    <s v="USD"/>
    <n v="1473742800"/>
    <n v="1474174800"/>
    <b v="0"/>
    <b v="0"/>
    <s v="theater/plays"/>
    <n v="6.1980078125000002"/>
    <n v="74.006063432835816"/>
    <x v="3"/>
    <s v="plays"/>
    <x v="572"/>
    <d v="2016-09-18T05:00:00"/>
  </r>
  <r>
    <n v="622"/>
    <s v="Smith-Smith"/>
    <s v="Total leadingedge neural-net"/>
    <n v="189000"/>
    <n v="5916"/>
    <x v="0"/>
    <n v="64"/>
    <s v="US"/>
    <s v="USD"/>
    <n v="1523768400"/>
    <n v="1526014800"/>
    <b v="0"/>
    <b v="0"/>
    <s v="music/indie rock"/>
    <n v="3.1301587301587303E-2"/>
    <n v="92.4375"/>
    <x v="1"/>
    <s v="indie rock"/>
    <x v="573"/>
    <d v="2018-05-11T05:00:00"/>
  </r>
  <r>
    <n v="623"/>
    <s v="Smith, Scott and Rodriguez"/>
    <s v="Organic actuating protocol"/>
    <n v="94300"/>
    <n v="150806"/>
    <x v="1"/>
    <n v="2693"/>
    <s v="GB"/>
    <s v="GBP"/>
    <n v="1437022800"/>
    <n v="1437454800"/>
    <b v="0"/>
    <b v="0"/>
    <s v="theater/plays"/>
    <n v="1.5992152704135738"/>
    <n v="55.999257333828446"/>
    <x v="3"/>
    <s v="plays"/>
    <x v="574"/>
    <d v="2015-07-21T05:00:00"/>
  </r>
  <r>
    <n v="624"/>
    <s v="White, Robertson and Roberts"/>
    <s v="Down-sized national software"/>
    <n v="5100"/>
    <n v="14249"/>
    <x v="1"/>
    <n v="432"/>
    <s v="US"/>
    <s v="USD"/>
    <n v="1422165600"/>
    <n v="1422684000"/>
    <b v="0"/>
    <b v="0"/>
    <s v="photography/photography books"/>
    <n v="2.793921568627451"/>
    <n v="32.983796296296298"/>
    <x v="7"/>
    <s v="photography books"/>
    <x v="511"/>
    <d v="2015-01-31T06:00:00"/>
  </r>
  <r>
    <n v="625"/>
    <s v="Martinez Inc"/>
    <s v="Organic upward-trending Graphical User Interface"/>
    <n v="7500"/>
    <n v="5803"/>
    <x v="0"/>
    <n v="62"/>
    <s v="US"/>
    <s v="USD"/>
    <n v="1580104800"/>
    <n v="1581314400"/>
    <b v="0"/>
    <b v="0"/>
    <s v="theater/plays"/>
    <n v="0.77373333333333338"/>
    <n v="93.596774193548384"/>
    <x v="3"/>
    <s v="plays"/>
    <x v="575"/>
    <d v="2020-02-10T06:00:00"/>
  </r>
  <r>
    <n v="626"/>
    <s v="Tucker, Mccoy and Marquez"/>
    <s v="Synergistic tertiary budgetary management"/>
    <n v="6400"/>
    <n v="13205"/>
    <x v="1"/>
    <n v="189"/>
    <s v="US"/>
    <s v="USD"/>
    <n v="1285650000"/>
    <n v="1286427600"/>
    <b v="0"/>
    <b v="1"/>
    <s v="theater/plays"/>
    <n v="2.0632812500000002"/>
    <n v="69.867724867724874"/>
    <x v="3"/>
    <s v="plays"/>
    <x v="576"/>
    <d v="2010-10-07T05:00:00"/>
  </r>
  <r>
    <n v="627"/>
    <s v="Martin, Lee and Armstrong"/>
    <s v="Open-architected incremental ability"/>
    <n v="1600"/>
    <n v="11108"/>
    <x v="1"/>
    <n v="154"/>
    <s v="GB"/>
    <s v="GBP"/>
    <n v="1276664400"/>
    <n v="1278738000"/>
    <b v="1"/>
    <b v="0"/>
    <s v="food/food trucks"/>
    <n v="6.9424999999999999"/>
    <n v="72.129870129870127"/>
    <x v="0"/>
    <s v="food trucks"/>
    <x v="577"/>
    <d v="2010-07-10T05:00:00"/>
  </r>
  <r>
    <n v="628"/>
    <s v="Dunn, Moreno and Green"/>
    <s v="Intuitive object-oriented task-force"/>
    <n v="1900"/>
    <n v="2884"/>
    <x v="1"/>
    <n v="96"/>
    <s v="US"/>
    <s v="USD"/>
    <n v="1286168400"/>
    <n v="1286427600"/>
    <b v="0"/>
    <b v="0"/>
    <s v="music/indie rock"/>
    <n v="1.5178947368421052"/>
    <n v="30.041666666666668"/>
    <x v="1"/>
    <s v="indie rock"/>
    <x v="578"/>
    <d v="2010-10-07T05:00:00"/>
  </r>
  <r>
    <n v="629"/>
    <s v="Jackson, Martinez and Ray"/>
    <s v="Multi-tiered executive toolset"/>
    <n v="85900"/>
    <n v="55476"/>
    <x v="0"/>
    <n v="750"/>
    <s v="US"/>
    <s v="USD"/>
    <n v="1467781200"/>
    <n v="1467954000"/>
    <b v="0"/>
    <b v="1"/>
    <s v="theater/plays"/>
    <n v="0.64582072176949945"/>
    <n v="73.968000000000004"/>
    <x v="3"/>
    <s v="plays"/>
    <x v="579"/>
    <d v="2016-07-08T05:00:00"/>
  </r>
  <r>
    <n v="630"/>
    <s v="Patterson-Johnson"/>
    <s v="Grass-roots directional workforce"/>
    <n v="9500"/>
    <n v="5973"/>
    <x v="3"/>
    <n v="87"/>
    <s v="US"/>
    <s v="USD"/>
    <n v="1556686800"/>
    <n v="1557637200"/>
    <b v="0"/>
    <b v="1"/>
    <s v="theater/plays"/>
    <n v="0.62873684210526315"/>
    <n v="68.65517241379311"/>
    <x v="3"/>
    <s v="plays"/>
    <x v="580"/>
    <d v="2019-05-12T05:00:00"/>
  </r>
  <r>
    <n v="631"/>
    <s v="Carlson-Hernandez"/>
    <s v="Quality-focused real-time solution"/>
    <n v="59200"/>
    <n v="183756"/>
    <x v="1"/>
    <n v="3063"/>
    <s v="US"/>
    <s v="USD"/>
    <n v="1553576400"/>
    <n v="1553922000"/>
    <b v="0"/>
    <b v="0"/>
    <s v="theater/plays"/>
    <n v="3.1039864864864866"/>
    <n v="59.992164544564154"/>
    <x v="3"/>
    <s v="plays"/>
    <x v="581"/>
    <d v="2019-03-30T05:00:00"/>
  </r>
  <r>
    <n v="632"/>
    <s v="Parker PLC"/>
    <s v="Reduced interactive matrix"/>
    <n v="72100"/>
    <n v="30902"/>
    <x v="2"/>
    <n v="278"/>
    <s v="US"/>
    <s v="USD"/>
    <n v="1414904400"/>
    <n v="1416463200"/>
    <b v="0"/>
    <b v="0"/>
    <s v="theater/plays"/>
    <n v="0.42859916782246882"/>
    <n v="111.15827338129496"/>
    <x v="3"/>
    <s v="plays"/>
    <x v="582"/>
    <d v="2014-11-20T06:00:00"/>
  </r>
  <r>
    <n v="633"/>
    <s v="Yu and Sons"/>
    <s v="Adaptive context-sensitive architecture"/>
    <n v="6700"/>
    <n v="5569"/>
    <x v="0"/>
    <n v="105"/>
    <s v="US"/>
    <s v="USD"/>
    <n v="1446876000"/>
    <n v="1447221600"/>
    <b v="0"/>
    <b v="0"/>
    <s v="film &amp; video/animation"/>
    <n v="0.83119402985074631"/>
    <n v="53.038095238095238"/>
    <x v="4"/>
    <s v="animation"/>
    <x v="336"/>
    <d v="2015-11-11T06:00:00"/>
  </r>
  <r>
    <n v="634"/>
    <s v="Taylor, Johnson and Hernandez"/>
    <s v="Polarized incremental portal"/>
    <n v="118200"/>
    <n v="92824"/>
    <x v="3"/>
    <n v="1658"/>
    <s v="US"/>
    <s v="USD"/>
    <n v="1490418000"/>
    <n v="1491627600"/>
    <b v="0"/>
    <b v="0"/>
    <s v="film &amp; video/television"/>
    <n v="0.78531302876480547"/>
    <n v="55.985524728588658"/>
    <x v="4"/>
    <s v="television"/>
    <x v="583"/>
    <d v="2017-04-08T05:00:00"/>
  </r>
  <r>
    <n v="635"/>
    <s v="Mack Ltd"/>
    <s v="Reactive regional access"/>
    <n v="139000"/>
    <n v="158590"/>
    <x v="1"/>
    <n v="2266"/>
    <s v="US"/>
    <s v="USD"/>
    <n v="1360389600"/>
    <n v="1363150800"/>
    <b v="0"/>
    <b v="0"/>
    <s v="film &amp; video/television"/>
    <n v="1.1409352517985611"/>
    <n v="69.986760812003524"/>
    <x v="4"/>
    <s v="television"/>
    <x v="584"/>
    <d v="2013-03-13T05:00:00"/>
  </r>
  <r>
    <n v="636"/>
    <s v="Lamb-Sanders"/>
    <s v="Stand-alone reciprocal frame"/>
    <n v="197700"/>
    <n v="127591"/>
    <x v="0"/>
    <n v="2604"/>
    <s v="DK"/>
    <s v="DKK"/>
    <n v="1326866400"/>
    <n v="1330754400"/>
    <b v="0"/>
    <b v="1"/>
    <s v="film &amp; video/animation"/>
    <n v="0.64537683358624176"/>
    <n v="48.998079877112133"/>
    <x v="4"/>
    <s v="animation"/>
    <x v="585"/>
    <d v="2012-03-03T06:00:00"/>
  </r>
  <r>
    <n v="637"/>
    <s v="Williams-Ramirez"/>
    <s v="Open-architected 24/7 throughput"/>
    <n v="8500"/>
    <n v="6750"/>
    <x v="0"/>
    <n v="65"/>
    <s v="US"/>
    <s v="USD"/>
    <n v="1479103200"/>
    <n v="1479794400"/>
    <b v="0"/>
    <b v="0"/>
    <s v="theater/plays"/>
    <n v="0.79411764705882348"/>
    <n v="103.84615384615384"/>
    <x v="3"/>
    <s v="plays"/>
    <x v="586"/>
    <d v="2016-11-22T06:00:00"/>
  </r>
  <r>
    <n v="638"/>
    <s v="Weaver Ltd"/>
    <s v="Monitored 24/7 approach"/>
    <n v="81600"/>
    <n v="9318"/>
    <x v="0"/>
    <n v="94"/>
    <s v="US"/>
    <s v="USD"/>
    <n v="1280206800"/>
    <n v="1281243600"/>
    <b v="0"/>
    <b v="1"/>
    <s v="theater/plays"/>
    <n v="0.11419117647058824"/>
    <n v="99.127659574468083"/>
    <x v="3"/>
    <s v="plays"/>
    <x v="587"/>
    <d v="2010-08-08T05:00:00"/>
  </r>
  <r>
    <n v="639"/>
    <s v="Barnes-Williams"/>
    <s v="Upgradable explicit forecast"/>
    <n v="8600"/>
    <n v="4832"/>
    <x v="2"/>
    <n v="45"/>
    <s v="US"/>
    <s v="USD"/>
    <n v="1532754000"/>
    <n v="1532754000"/>
    <b v="0"/>
    <b v="1"/>
    <s v="film &amp; video/drama"/>
    <n v="0.56186046511627907"/>
    <n v="107.37777777777778"/>
    <x v="4"/>
    <s v="drama"/>
    <x v="588"/>
    <d v="2018-07-28T05:00:00"/>
  </r>
  <r>
    <n v="640"/>
    <s v="Richardson, Woodward and Hansen"/>
    <s v="Pre-emptive context-sensitive support"/>
    <n v="119800"/>
    <n v="19769"/>
    <x v="0"/>
    <n v="257"/>
    <s v="US"/>
    <s v="USD"/>
    <n v="1453096800"/>
    <n v="1453356000"/>
    <b v="0"/>
    <b v="0"/>
    <s v="theater/plays"/>
    <n v="0.16501669449081802"/>
    <n v="76.922178988326849"/>
    <x v="3"/>
    <s v="plays"/>
    <x v="589"/>
    <d v="2016-01-21T06:00:00"/>
  </r>
  <r>
    <n v="641"/>
    <s v="Hunt, Barker and Baker"/>
    <s v="Business-focused leadingedge instruction set"/>
    <n v="9400"/>
    <n v="11277"/>
    <x v="1"/>
    <n v="194"/>
    <s v="CH"/>
    <s v="CHF"/>
    <n v="1487570400"/>
    <n v="1489986000"/>
    <b v="0"/>
    <b v="0"/>
    <s v="theater/plays"/>
    <n v="1.1996808510638297"/>
    <n v="58.128865979381445"/>
    <x v="3"/>
    <s v="plays"/>
    <x v="590"/>
    <d v="2017-03-20T05:00:00"/>
  </r>
  <r>
    <n v="642"/>
    <s v="Ramos, Moreno and Lewis"/>
    <s v="Extended multi-state knowledge user"/>
    <n v="9200"/>
    <n v="13382"/>
    <x v="1"/>
    <n v="129"/>
    <s v="CA"/>
    <s v="CAD"/>
    <n v="1545026400"/>
    <n v="1545804000"/>
    <b v="0"/>
    <b v="0"/>
    <s v="technology/wearables"/>
    <n v="1.4545652173913044"/>
    <n v="103.73643410852713"/>
    <x v="2"/>
    <s v="wearables"/>
    <x v="591"/>
    <d v="2018-12-26T06:00:00"/>
  </r>
  <r>
    <n v="643"/>
    <s v="Harris Inc"/>
    <s v="Future-proofed modular groupware"/>
    <n v="14900"/>
    <n v="32986"/>
    <x v="1"/>
    <n v="375"/>
    <s v="US"/>
    <s v="USD"/>
    <n v="1488348000"/>
    <n v="1489899600"/>
    <b v="0"/>
    <b v="0"/>
    <s v="theater/plays"/>
    <n v="2.2138255033557046"/>
    <n v="87.962666666666664"/>
    <x v="3"/>
    <s v="plays"/>
    <x v="592"/>
    <d v="2017-03-19T05:00:00"/>
  </r>
  <r>
    <n v="644"/>
    <s v="Peters-Nelson"/>
    <s v="Distributed real-time algorithm"/>
    <n v="169400"/>
    <n v="81984"/>
    <x v="0"/>
    <n v="2928"/>
    <s v="CA"/>
    <s v="CAD"/>
    <n v="1545112800"/>
    <n v="1546495200"/>
    <b v="0"/>
    <b v="0"/>
    <s v="theater/plays"/>
    <n v="0.48396694214876035"/>
    <n v="28"/>
    <x v="3"/>
    <s v="plays"/>
    <x v="593"/>
    <d v="2019-01-03T06:00:00"/>
  </r>
  <r>
    <n v="645"/>
    <s v="Ferguson, Murphy and Bright"/>
    <s v="Multi-lateral heuristic throughput"/>
    <n v="192100"/>
    <n v="178483"/>
    <x v="0"/>
    <n v="4697"/>
    <s v="US"/>
    <s v="USD"/>
    <n v="1537938000"/>
    <n v="1539752400"/>
    <b v="0"/>
    <b v="1"/>
    <s v="music/rock"/>
    <n v="0.92911504424778757"/>
    <n v="37.999361294443261"/>
    <x v="1"/>
    <s v="rock"/>
    <x v="594"/>
    <d v="2018-10-17T05:00:00"/>
  </r>
  <r>
    <n v="646"/>
    <s v="Robinson Group"/>
    <s v="Switchable reciprocal middleware"/>
    <n v="98700"/>
    <n v="87448"/>
    <x v="0"/>
    <n v="2915"/>
    <s v="US"/>
    <s v="USD"/>
    <n v="1363150800"/>
    <n v="1364101200"/>
    <b v="0"/>
    <b v="0"/>
    <s v="games/video games"/>
    <n v="0.88599797365754818"/>
    <n v="29.999313893653515"/>
    <x v="6"/>
    <s v="video games"/>
    <x v="595"/>
    <d v="2013-03-24T05:00:00"/>
  </r>
  <r>
    <n v="647"/>
    <s v="Jordan-Wolfe"/>
    <s v="Inverse multimedia Graphic Interface"/>
    <n v="4500"/>
    <n v="1863"/>
    <x v="0"/>
    <n v="18"/>
    <s v="US"/>
    <s v="USD"/>
    <n v="1523250000"/>
    <n v="1525323600"/>
    <b v="0"/>
    <b v="0"/>
    <s v="publishing/translations"/>
    <n v="0.41399999999999998"/>
    <n v="103.5"/>
    <x v="5"/>
    <s v="translations"/>
    <x v="596"/>
    <d v="2018-05-03T05:00:00"/>
  </r>
  <r>
    <n v="648"/>
    <s v="Vargas-Cox"/>
    <s v="Vision-oriented local contingency"/>
    <n v="98600"/>
    <n v="62174"/>
    <x v="3"/>
    <n v="723"/>
    <s v="US"/>
    <s v="USD"/>
    <n v="1499317200"/>
    <n v="1500872400"/>
    <b v="1"/>
    <b v="0"/>
    <s v="food/food trucks"/>
    <n v="0.63056795131845844"/>
    <n v="85.994467496542185"/>
    <x v="0"/>
    <s v="food trucks"/>
    <x v="597"/>
    <d v="2017-07-24T05:00:00"/>
  </r>
  <r>
    <n v="649"/>
    <s v="Yang and Sons"/>
    <s v="Reactive 6thgeneration hub"/>
    <n v="121700"/>
    <n v="59003"/>
    <x v="0"/>
    <n v="602"/>
    <s v="CH"/>
    <s v="CHF"/>
    <n v="1287550800"/>
    <n v="1288501200"/>
    <b v="1"/>
    <b v="1"/>
    <s v="theater/plays"/>
    <n v="0.48482333607230893"/>
    <n v="98.011627906976742"/>
    <x v="3"/>
    <s v="plays"/>
    <x v="598"/>
    <d v="2010-10-31T05:00:00"/>
  </r>
  <r>
    <n v="650"/>
    <s v="Wilson, Wilson and Mathis"/>
    <s v="Optional asymmetric success"/>
    <n v="100"/>
    <n v="2"/>
    <x v="0"/>
    <n v="1"/>
    <s v="US"/>
    <s v="USD"/>
    <n v="1404795600"/>
    <n v="1407128400"/>
    <b v="0"/>
    <b v="0"/>
    <s v="music/jazz"/>
    <n v="0.02"/>
    <n v="2"/>
    <x v="1"/>
    <s v="jazz"/>
    <x v="599"/>
    <d v="2014-08-04T05:00:00"/>
  </r>
  <r>
    <n v="651"/>
    <s v="Wang, Koch and Weaver"/>
    <s v="Digitized analyzing capacity"/>
    <n v="196700"/>
    <n v="174039"/>
    <x v="0"/>
    <n v="3868"/>
    <s v="IT"/>
    <s v="EUR"/>
    <n v="1393048800"/>
    <n v="1394344800"/>
    <b v="0"/>
    <b v="0"/>
    <s v="film &amp; video/shorts"/>
    <n v="0.88479410269445857"/>
    <n v="44.994570837642193"/>
    <x v="4"/>
    <s v="shorts"/>
    <x v="600"/>
    <d v="2014-03-09T06:00:00"/>
  </r>
  <r>
    <n v="652"/>
    <s v="Cisneros Ltd"/>
    <s v="Vision-oriented regional hub"/>
    <n v="10000"/>
    <n v="12684"/>
    <x v="1"/>
    <n v="409"/>
    <s v="US"/>
    <s v="USD"/>
    <n v="1470373200"/>
    <n v="1474088400"/>
    <b v="0"/>
    <b v="0"/>
    <s v="technology/web"/>
    <n v="1.2684"/>
    <n v="31.012224938875306"/>
    <x v="2"/>
    <s v="web"/>
    <x v="601"/>
    <d v="2016-09-17T05:00:00"/>
  </r>
  <r>
    <n v="653"/>
    <s v="Williams-Jones"/>
    <s v="Monitored incremental info-mediaries"/>
    <n v="600"/>
    <n v="14033"/>
    <x v="1"/>
    <n v="234"/>
    <s v="US"/>
    <s v="USD"/>
    <n v="1460091600"/>
    <n v="1460264400"/>
    <b v="0"/>
    <b v="0"/>
    <s v="technology/web"/>
    <n v="23.388333333333332"/>
    <n v="59.970085470085472"/>
    <x v="2"/>
    <s v="web"/>
    <x v="602"/>
    <d v="2016-04-10T05:00:00"/>
  </r>
  <r>
    <n v="654"/>
    <s v="Roberts, Hinton and Williams"/>
    <s v="Programmable static middleware"/>
    <n v="35000"/>
    <n v="177936"/>
    <x v="1"/>
    <n v="3016"/>
    <s v="US"/>
    <s v="USD"/>
    <n v="1440392400"/>
    <n v="1440824400"/>
    <b v="0"/>
    <b v="0"/>
    <s v="music/metal"/>
    <n v="5.0838857142857146"/>
    <n v="58.9973474801061"/>
    <x v="1"/>
    <s v="metal"/>
    <x v="335"/>
    <d v="2015-08-29T05:00:00"/>
  </r>
  <r>
    <n v="655"/>
    <s v="Gonzalez, Williams and Benson"/>
    <s v="Multi-layered bottom-line encryption"/>
    <n v="6900"/>
    <n v="13212"/>
    <x v="1"/>
    <n v="264"/>
    <s v="US"/>
    <s v="USD"/>
    <n v="1488434400"/>
    <n v="1489554000"/>
    <b v="1"/>
    <b v="0"/>
    <s v="photography/photography books"/>
    <n v="1.9147826086956521"/>
    <n v="50.045454545454547"/>
    <x v="7"/>
    <s v="photography books"/>
    <x v="603"/>
    <d v="2017-03-15T05:00:00"/>
  </r>
  <r>
    <n v="656"/>
    <s v="Hobbs, Brown and Lee"/>
    <s v="Vision-oriented systematic Graphical User Interface"/>
    <n v="118400"/>
    <n v="49879"/>
    <x v="0"/>
    <n v="504"/>
    <s v="AU"/>
    <s v="AUD"/>
    <n v="1514440800"/>
    <n v="1514872800"/>
    <b v="0"/>
    <b v="0"/>
    <s v="food/food trucks"/>
    <n v="0.42127533783783783"/>
    <n v="98.966269841269835"/>
    <x v="0"/>
    <s v="food trucks"/>
    <x v="604"/>
    <d v="2018-01-02T06:00:00"/>
  </r>
  <r>
    <n v="657"/>
    <s v="Russo, Kim and Mccoy"/>
    <s v="Balanced optimal hardware"/>
    <n v="10000"/>
    <n v="824"/>
    <x v="0"/>
    <n v="14"/>
    <s v="US"/>
    <s v="USD"/>
    <n v="1514354400"/>
    <n v="1515736800"/>
    <b v="0"/>
    <b v="0"/>
    <s v="film &amp; video/science fiction"/>
    <n v="8.2400000000000001E-2"/>
    <n v="58.857142857142854"/>
    <x v="4"/>
    <s v="science fiction"/>
    <x v="605"/>
    <d v="2018-01-12T06:00:00"/>
  </r>
  <r>
    <n v="658"/>
    <s v="Howell, Myers and Olson"/>
    <s v="Self-enabling mission-critical success"/>
    <n v="52600"/>
    <n v="31594"/>
    <x v="3"/>
    <n v="390"/>
    <s v="US"/>
    <s v="USD"/>
    <n v="1440910800"/>
    <n v="1442898000"/>
    <b v="0"/>
    <b v="0"/>
    <s v="music/rock"/>
    <n v="0.60064638783269964"/>
    <n v="81.010256410256417"/>
    <x v="1"/>
    <s v="rock"/>
    <x v="606"/>
    <d v="2015-09-22T05:00:00"/>
  </r>
  <r>
    <n v="659"/>
    <s v="Bailey and Sons"/>
    <s v="Grass-roots dynamic emulation"/>
    <n v="120700"/>
    <n v="57010"/>
    <x v="0"/>
    <n v="750"/>
    <s v="GB"/>
    <s v="GBP"/>
    <n v="1296108000"/>
    <n v="1296194400"/>
    <b v="0"/>
    <b v="0"/>
    <s v="film &amp; video/documentary"/>
    <n v="0.47232808616404309"/>
    <n v="76.013333333333335"/>
    <x v="4"/>
    <s v="documentary"/>
    <x v="65"/>
    <d v="2011-01-28T06:00:00"/>
  </r>
  <r>
    <n v="660"/>
    <s v="Jensen-Brown"/>
    <s v="Fundamental disintermediate matrix"/>
    <n v="9100"/>
    <n v="7438"/>
    <x v="0"/>
    <n v="77"/>
    <s v="US"/>
    <s v="USD"/>
    <n v="1440133200"/>
    <n v="1440910800"/>
    <b v="1"/>
    <b v="0"/>
    <s v="theater/plays"/>
    <n v="0.81736263736263737"/>
    <n v="96.597402597402592"/>
    <x v="3"/>
    <s v="plays"/>
    <x v="607"/>
    <d v="2015-08-30T05:00:00"/>
  </r>
  <r>
    <n v="661"/>
    <s v="Smith Group"/>
    <s v="Right-sized secondary challenge"/>
    <n v="106800"/>
    <n v="57872"/>
    <x v="0"/>
    <n v="752"/>
    <s v="DK"/>
    <s v="DKK"/>
    <n v="1332910800"/>
    <n v="1335502800"/>
    <b v="0"/>
    <b v="0"/>
    <s v="music/jazz"/>
    <n v="0.54187265917603"/>
    <n v="76.957446808510639"/>
    <x v="1"/>
    <s v="jazz"/>
    <x v="608"/>
    <d v="2012-04-27T05:00:00"/>
  </r>
  <r>
    <n v="662"/>
    <s v="Murphy-Farrell"/>
    <s v="Implemented exuding software"/>
    <n v="9100"/>
    <n v="8906"/>
    <x v="0"/>
    <n v="131"/>
    <s v="US"/>
    <s v="USD"/>
    <n v="1544335200"/>
    <n v="1544680800"/>
    <b v="0"/>
    <b v="0"/>
    <s v="theater/plays"/>
    <n v="0.97868131868131869"/>
    <n v="67.984732824427482"/>
    <x v="3"/>
    <s v="plays"/>
    <x v="609"/>
    <d v="2018-12-13T06:00:00"/>
  </r>
  <r>
    <n v="663"/>
    <s v="Everett-Wolfe"/>
    <s v="Total optimizing software"/>
    <n v="10000"/>
    <n v="7724"/>
    <x v="0"/>
    <n v="87"/>
    <s v="US"/>
    <s v="USD"/>
    <n v="1286427600"/>
    <n v="1288414800"/>
    <b v="0"/>
    <b v="0"/>
    <s v="theater/plays"/>
    <n v="0.77239999999999998"/>
    <n v="88.781609195402297"/>
    <x v="3"/>
    <s v="plays"/>
    <x v="610"/>
    <d v="2010-10-30T05:00:00"/>
  </r>
  <r>
    <n v="664"/>
    <s v="Young PLC"/>
    <s v="Optional maximized attitude"/>
    <n v="79400"/>
    <n v="26571"/>
    <x v="0"/>
    <n v="1063"/>
    <s v="US"/>
    <s v="USD"/>
    <n v="1329717600"/>
    <n v="1330581600"/>
    <b v="0"/>
    <b v="0"/>
    <s v="music/jazz"/>
    <n v="0.33464735516372796"/>
    <n v="24.99623706491063"/>
    <x v="1"/>
    <s v="jazz"/>
    <x v="541"/>
    <d v="2012-03-01T06:00:00"/>
  </r>
  <r>
    <n v="665"/>
    <s v="Park-Goodman"/>
    <s v="Customer-focused impactful extranet"/>
    <n v="5100"/>
    <n v="12219"/>
    <x v="1"/>
    <n v="272"/>
    <s v="US"/>
    <s v="USD"/>
    <n v="1310187600"/>
    <n v="1311397200"/>
    <b v="0"/>
    <b v="1"/>
    <s v="film &amp; video/documentary"/>
    <n v="2.3958823529411766"/>
    <n v="44.922794117647058"/>
    <x v="4"/>
    <s v="documentary"/>
    <x v="611"/>
    <d v="2011-07-23T05:00:00"/>
  </r>
  <r>
    <n v="666"/>
    <s v="York, Barr and Grant"/>
    <s v="Cloned bottom-line success"/>
    <n v="3100"/>
    <n v="1985"/>
    <x v="3"/>
    <n v="25"/>
    <s v="US"/>
    <s v="USD"/>
    <n v="1377838800"/>
    <n v="1378357200"/>
    <b v="0"/>
    <b v="1"/>
    <s v="theater/plays"/>
    <n v="0.64032258064516134"/>
    <n v="79.400000000000006"/>
    <x v="3"/>
    <s v="plays"/>
    <x v="612"/>
    <d v="2013-09-05T05:00:00"/>
  </r>
  <r>
    <n v="667"/>
    <s v="Little Ltd"/>
    <s v="Decentralized bandwidth-monitored ability"/>
    <n v="6900"/>
    <n v="12155"/>
    <x v="1"/>
    <n v="419"/>
    <s v="US"/>
    <s v="USD"/>
    <n v="1410325200"/>
    <n v="1411102800"/>
    <b v="0"/>
    <b v="0"/>
    <s v="journalism/audio"/>
    <n v="1.7615942028985507"/>
    <n v="29.009546539379475"/>
    <x v="8"/>
    <s v="audio"/>
    <x v="613"/>
    <d v="2014-09-19T05:00:00"/>
  </r>
  <r>
    <n v="668"/>
    <s v="Brown and Sons"/>
    <s v="Programmable leadingedge budgetary management"/>
    <n v="27500"/>
    <n v="5593"/>
    <x v="0"/>
    <n v="76"/>
    <s v="US"/>
    <s v="USD"/>
    <n v="1343797200"/>
    <n v="1344834000"/>
    <b v="0"/>
    <b v="0"/>
    <s v="theater/plays"/>
    <n v="0.20338181818181819"/>
    <n v="73.59210526315789"/>
    <x v="3"/>
    <s v="plays"/>
    <x v="614"/>
    <d v="2012-08-13T05:00:00"/>
  </r>
  <r>
    <n v="669"/>
    <s v="Payne, Garrett and Thomas"/>
    <s v="Upgradable bi-directional concept"/>
    <n v="48800"/>
    <n v="175020"/>
    <x v="1"/>
    <n v="1621"/>
    <s v="IT"/>
    <s v="EUR"/>
    <n v="1498453200"/>
    <n v="1499230800"/>
    <b v="0"/>
    <b v="0"/>
    <s v="theater/plays"/>
    <n v="3.5864754098360656"/>
    <n v="107.97038864898211"/>
    <x v="3"/>
    <s v="plays"/>
    <x v="615"/>
    <d v="2017-07-05T05:00:00"/>
  </r>
  <r>
    <n v="670"/>
    <s v="Robinson Group"/>
    <s v="Re-contextualized homogeneous flexibility"/>
    <n v="16200"/>
    <n v="75955"/>
    <x v="1"/>
    <n v="1101"/>
    <s v="US"/>
    <s v="USD"/>
    <n v="1456380000"/>
    <n v="1457416800"/>
    <b v="0"/>
    <b v="0"/>
    <s v="music/indie rock"/>
    <n v="4.6885802469135802"/>
    <n v="68.987284287011803"/>
    <x v="1"/>
    <s v="indie rock"/>
    <x v="90"/>
    <d v="2016-03-08T06:00:00"/>
  </r>
  <r>
    <n v="671"/>
    <s v="Robinson-Kelly"/>
    <s v="Monitored bi-directional standardization"/>
    <n v="97600"/>
    <n v="119127"/>
    <x v="1"/>
    <n v="1073"/>
    <s v="US"/>
    <s v="USD"/>
    <n v="1280552400"/>
    <n v="1280898000"/>
    <b v="0"/>
    <b v="1"/>
    <s v="theater/plays"/>
    <n v="1.220563524590164"/>
    <n v="111.02236719478098"/>
    <x v="3"/>
    <s v="plays"/>
    <x v="616"/>
    <d v="2010-08-04T05:00:00"/>
  </r>
  <r>
    <n v="672"/>
    <s v="Kelly-Colon"/>
    <s v="Stand-alone grid-enabled leverage"/>
    <n v="197900"/>
    <n v="110689"/>
    <x v="0"/>
    <n v="4428"/>
    <s v="AU"/>
    <s v="AUD"/>
    <n v="1521608400"/>
    <n v="1522472400"/>
    <b v="0"/>
    <b v="0"/>
    <s v="theater/plays"/>
    <n v="0.55931783729156137"/>
    <n v="24.997515808491418"/>
    <x v="3"/>
    <s v="plays"/>
    <x v="617"/>
    <d v="2018-03-31T05:00:00"/>
  </r>
  <r>
    <n v="673"/>
    <s v="Turner, Scott and Gentry"/>
    <s v="Assimilated regional groupware"/>
    <n v="5600"/>
    <n v="2445"/>
    <x v="0"/>
    <n v="58"/>
    <s v="IT"/>
    <s v="EUR"/>
    <n v="1460696400"/>
    <n v="1462510800"/>
    <b v="0"/>
    <b v="0"/>
    <s v="music/indie rock"/>
    <n v="0.43660714285714286"/>
    <n v="42.155172413793103"/>
    <x v="1"/>
    <s v="indie rock"/>
    <x v="618"/>
    <d v="2016-05-06T05:00:00"/>
  </r>
  <r>
    <n v="674"/>
    <s v="Sanchez Ltd"/>
    <s v="Up-sized 24hour instruction set"/>
    <n v="170700"/>
    <n v="57250"/>
    <x v="3"/>
    <n v="1218"/>
    <s v="US"/>
    <s v="USD"/>
    <n v="1313730000"/>
    <n v="1317790800"/>
    <b v="0"/>
    <b v="0"/>
    <s v="photography/photography books"/>
    <n v="0.33538371411833628"/>
    <n v="47.003284072249592"/>
    <x v="7"/>
    <s v="photography books"/>
    <x v="619"/>
    <d v="2011-10-05T05:00:00"/>
  </r>
  <r>
    <n v="675"/>
    <s v="Giles-Smith"/>
    <s v="Right-sized web-enabled intranet"/>
    <n v="9700"/>
    <n v="11929"/>
    <x v="1"/>
    <n v="331"/>
    <s v="US"/>
    <s v="USD"/>
    <n v="1568178000"/>
    <n v="1568782800"/>
    <b v="0"/>
    <b v="0"/>
    <s v="journalism/audio"/>
    <n v="1.2297938144329896"/>
    <n v="36.0392749244713"/>
    <x v="8"/>
    <s v="audio"/>
    <x v="620"/>
    <d v="2019-09-18T05:00:00"/>
  </r>
  <r>
    <n v="676"/>
    <s v="Thompson-Moreno"/>
    <s v="Expanded needs-based orchestration"/>
    <n v="62300"/>
    <n v="118214"/>
    <x v="1"/>
    <n v="1170"/>
    <s v="US"/>
    <s v="USD"/>
    <n v="1348635600"/>
    <n v="1349413200"/>
    <b v="0"/>
    <b v="0"/>
    <s v="photography/photography books"/>
    <n v="1.8974959871589085"/>
    <n v="101.03760683760684"/>
    <x v="7"/>
    <s v="photography books"/>
    <x v="621"/>
    <d v="2012-10-05T05:00:00"/>
  </r>
  <r>
    <n v="677"/>
    <s v="Murphy-Fox"/>
    <s v="Organic system-worthy orchestration"/>
    <n v="5300"/>
    <n v="4432"/>
    <x v="0"/>
    <n v="111"/>
    <s v="US"/>
    <s v="USD"/>
    <n v="1468126800"/>
    <n v="1472446800"/>
    <b v="0"/>
    <b v="0"/>
    <s v="publishing/fiction"/>
    <n v="0.83622641509433959"/>
    <n v="39.927927927927925"/>
    <x v="5"/>
    <s v="fiction"/>
    <x v="622"/>
    <d v="2016-08-29T05:00:00"/>
  </r>
  <r>
    <n v="678"/>
    <s v="Rodriguez-Patterson"/>
    <s v="Inverse static standardization"/>
    <n v="99500"/>
    <n v="17879"/>
    <x v="3"/>
    <n v="215"/>
    <s v="US"/>
    <s v="USD"/>
    <n v="1547877600"/>
    <n v="1548050400"/>
    <b v="0"/>
    <b v="0"/>
    <s v="film &amp; video/drama"/>
    <n v="0.17968844221105529"/>
    <n v="83.158139534883716"/>
    <x v="4"/>
    <s v="drama"/>
    <x v="35"/>
    <d v="2019-01-21T06:00:00"/>
  </r>
  <r>
    <n v="679"/>
    <s v="Davis Ltd"/>
    <s v="Synchronized motivating solution"/>
    <n v="1400"/>
    <n v="14511"/>
    <x v="1"/>
    <n v="363"/>
    <s v="US"/>
    <s v="USD"/>
    <n v="1571374800"/>
    <n v="1571806800"/>
    <b v="0"/>
    <b v="1"/>
    <s v="food/food trucks"/>
    <n v="10.365"/>
    <n v="39.97520661157025"/>
    <x v="0"/>
    <s v="food trucks"/>
    <x v="623"/>
    <d v="2019-10-23T05:00:00"/>
  </r>
  <r>
    <n v="680"/>
    <s v="Nelson-Valdez"/>
    <s v="Open-source 4thgeneration open system"/>
    <n v="145600"/>
    <n v="141822"/>
    <x v="0"/>
    <n v="2955"/>
    <s v="US"/>
    <s v="USD"/>
    <n v="1576303200"/>
    <n v="1576476000"/>
    <b v="0"/>
    <b v="1"/>
    <s v="games/mobile games"/>
    <n v="0.97405219780219776"/>
    <n v="47.993908629441627"/>
    <x v="6"/>
    <s v="mobile games"/>
    <x v="624"/>
    <d v="2019-12-16T06:00:00"/>
  </r>
  <r>
    <n v="681"/>
    <s v="Kelly PLC"/>
    <s v="Decentralized context-sensitive superstructure"/>
    <n v="184100"/>
    <n v="159037"/>
    <x v="0"/>
    <n v="1657"/>
    <s v="US"/>
    <s v="USD"/>
    <n v="1324447200"/>
    <n v="1324965600"/>
    <b v="0"/>
    <b v="0"/>
    <s v="theater/plays"/>
    <n v="0.86386203150461705"/>
    <n v="95.978877489438744"/>
    <x v="3"/>
    <s v="plays"/>
    <x v="625"/>
    <d v="2011-12-27T06:00:00"/>
  </r>
  <r>
    <n v="682"/>
    <s v="Nguyen and Sons"/>
    <s v="Compatible 5thgeneration concept"/>
    <n v="5400"/>
    <n v="8109"/>
    <x v="1"/>
    <n v="103"/>
    <s v="US"/>
    <s v="USD"/>
    <n v="1386741600"/>
    <n v="1387519200"/>
    <b v="0"/>
    <b v="0"/>
    <s v="theater/plays"/>
    <n v="1.5016666666666667"/>
    <n v="78.728155339805824"/>
    <x v="3"/>
    <s v="plays"/>
    <x v="626"/>
    <d v="2013-12-20T06:00:00"/>
  </r>
  <r>
    <n v="683"/>
    <s v="Jones PLC"/>
    <s v="Virtual systemic intranet"/>
    <n v="2300"/>
    <n v="8244"/>
    <x v="1"/>
    <n v="147"/>
    <s v="US"/>
    <s v="USD"/>
    <n v="1537074000"/>
    <n v="1537246800"/>
    <b v="0"/>
    <b v="0"/>
    <s v="theater/plays"/>
    <n v="3.5843478260869563"/>
    <n v="56.081632653061227"/>
    <x v="3"/>
    <s v="plays"/>
    <x v="627"/>
    <d v="2018-09-18T05:00:00"/>
  </r>
  <r>
    <n v="684"/>
    <s v="Gilmore LLC"/>
    <s v="Optimized systemic algorithm"/>
    <n v="1400"/>
    <n v="7600"/>
    <x v="1"/>
    <n v="110"/>
    <s v="CA"/>
    <s v="CAD"/>
    <n v="1277787600"/>
    <n v="1279515600"/>
    <b v="0"/>
    <b v="0"/>
    <s v="publishing/nonfiction"/>
    <n v="5.4285714285714288"/>
    <n v="69.090909090909093"/>
    <x v="5"/>
    <s v="nonfiction"/>
    <x v="628"/>
    <d v="2010-07-19T05:00:00"/>
  </r>
  <r>
    <n v="685"/>
    <s v="Lee-Cobb"/>
    <s v="Customizable homogeneous firmware"/>
    <n v="140000"/>
    <n v="94501"/>
    <x v="0"/>
    <n v="926"/>
    <s v="CA"/>
    <s v="CAD"/>
    <n v="1440306000"/>
    <n v="1442379600"/>
    <b v="0"/>
    <b v="0"/>
    <s v="theater/plays"/>
    <n v="0.67500714285714281"/>
    <n v="102.05291576673866"/>
    <x v="3"/>
    <s v="plays"/>
    <x v="629"/>
    <d v="2015-09-16T05:00:00"/>
  </r>
  <r>
    <n v="686"/>
    <s v="Jones, Wiley and Robbins"/>
    <s v="Front-line cohesive extranet"/>
    <n v="7500"/>
    <n v="14381"/>
    <x v="1"/>
    <n v="134"/>
    <s v="US"/>
    <s v="USD"/>
    <n v="1522126800"/>
    <n v="1523077200"/>
    <b v="0"/>
    <b v="0"/>
    <s v="technology/wearables"/>
    <n v="1.9174666666666667"/>
    <n v="107.32089552238806"/>
    <x v="2"/>
    <s v="wearables"/>
    <x v="630"/>
    <d v="2018-04-07T05:00:00"/>
  </r>
  <r>
    <n v="687"/>
    <s v="Martin, Gates and Holt"/>
    <s v="Distributed holistic neural-net"/>
    <n v="1500"/>
    <n v="13980"/>
    <x v="1"/>
    <n v="269"/>
    <s v="US"/>
    <s v="USD"/>
    <n v="1489298400"/>
    <n v="1489554000"/>
    <b v="0"/>
    <b v="0"/>
    <s v="theater/plays"/>
    <n v="9.32"/>
    <n v="51.970260223048328"/>
    <x v="3"/>
    <s v="plays"/>
    <x v="631"/>
    <d v="2017-03-15T05:00:00"/>
  </r>
  <r>
    <n v="688"/>
    <s v="Bowen, Davies and Burns"/>
    <s v="Devolved client-server monitoring"/>
    <n v="2900"/>
    <n v="12449"/>
    <x v="1"/>
    <n v="175"/>
    <s v="US"/>
    <s v="USD"/>
    <n v="1547100000"/>
    <n v="1548482400"/>
    <b v="0"/>
    <b v="1"/>
    <s v="film &amp; video/television"/>
    <n v="4.2927586206896553"/>
    <n v="71.137142857142862"/>
    <x v="4"/>
    <s v="television"/>
    <x v="632"/>
    <d v="2019-01-26T06:00:00"/>
  </r>
  <r>
    <n v="689"/>
    <s v="Nguyen Inc"/>
    <s v="Seamless directional capacity"/>
    <n v="7300"/>
    <n v="7348"/>
    <x v="1"/>
    <n v="69"/>
    <s v="US"/>
    <s v="USD"/>
    <n v="1383022800"/>
    <n v="1384063200"/>
    <b v="0"/>
    <b v="0"/>
    <s v="technology/web"/>
    <n v="1.0065753424657535"/>
    <n v="106.49275362318841"/>
    <x v="2"/>
    <s v="web"/>
    <x v="633"/>
    <d v="2013-11-10T06:00:00"/>
  </r>
  <r>
    <n v="690"/>
    <s v="Walsh-Watts"/>
    <s v="Polarized actuating implementation"/>
    <n v="3600"/>
    <n v="8158"/>
    <x v="1"/>
    <n v="190"/>
    <s v="US"/>
    <s v="USD"/>
    <n v="1322373600"/>
    <n v="1322892000"/>
    <b v="0"/>
    <b v="1"/>
    <s v="film &amp; video/documentary"/>
    <n v="2.266111111111111"/>
    <n v="42.93684210526316"/>
    <x v="4"/>
    <s v="documentary"/>
    <x v="634"/>
    <d v="2011-12-03T06:00:00"/>
  </r>
  <r>
    <n v="691"/>
    <s v="Ray, Li and Li"/>
    <s v="Front-line disintermediate hub"/>
    <n v="5000"/>
    <n v="7119"/>
    <x v="1"/>
    <n v="237"/>
    <s v="US"/>
    <s v="USD"/>
    <n v="1349240400"/>
    <n v="1350709200"/>
    <b v="1"/>
    <b v="1"/>
    <s v="film &amp; video/documentary"/>
    <n v="1.4238"/>
    <n v="30.037974683544302"/>
    <x v="4"/>
    <s v="documentary"/>
    <x v="635"/>
    <d v="2012-10-20T05:00:00"/>
  </r>
  <r>
    <n v="692"/>
    <s v="Murray Ltd"/>
    <s v="Decentralized 4thgeneration challenge"/>
    <n v="6000"/>
    <n v="5438"/>
    <x v="0"/>
    <n v="77"/>
    <s v="GB"/>
    <s v="GBP"/>
    <n v="1562648400"/>
    <n v="1564203600"/>
    <b v="0"/>
    <b v="0"/>
    <s v="music/rock"/>
    <n v="0.90633333333333332"/>
    <n v="70.623376623376629"/>
    <x v="1"/>
    <s v="rock"/>
    <x v="636"/>
    <d v="2019-07-27T05:00:00"/>
  </r>
  <r>
    <n v="693"/>
    <s v="Bradford-Silva"/>
    <s v="Reverse-engineered composite hierarchy"/>
    <n v="180400"/>
    <n v="115396"/>
    <x v="0"/>
    <n v="1748"/>
    <s v="US"/>
    <s v="USD"/>
    <n v="1508216400"/>
    <n v="1509685200"/>
    <b v="0"/>
    <b v="0"/>
    <s v="theater/plays"/>
    <n v="0.63966740576496672"/>
    <n v="66.016018306636155"/>
    <x v="3"/>
    <s v="plays"/>
    <x v="637"/>
    <d v="2017-11-03T05:00:00"/>
  </r>
  <r>
    <n v="694"/>
    <s v="Mora-Bradley"/>
    <s v="Programmable tangible ability"/>
    <n v="9100"/>
    <n v="7656"/>
    <x v="0"/>
    <n v="79"/>
    <s v="US"/>
    <s v="USD"/>
    <n v="1511762400"/>
    <n v="1514959200"/>
    <b v="0"/>
    <b v="0"/>
    <s v="theater/plays"/>
    <n v="0.84131868131868137"/>
    <n v="96.911392405063296"/>
    <x v="3"/>
    <s v="plays"/>
    <x v="638"/>
    <d v="2018-01-03T06:00:00"/>
  </r>
  <r>
    <n v="695"/>
    <s v="Cardenas, Thompson and Carey"/>
    <s v="Configurable full-range emulation"/>
    <n v="9200"/>
    <n v="12322"/>
    <x v="1"/>
    <n v="196"/>
    <s v="IT"/>
    <s v="EUR"/>
    <n v="1447480800"/>
    <n v="1448863200"/>
    <b v="1"/>
    <b v="0"/>
    <s v="music/rock"/>
    <n v="1.3393478260869565"/>
    <n v="62.867346938775512"/>
    <x v="1"/>
    <s v="rock"/>
    <x v="639"/>
    <d v="2015-11-30T06:00:00"/>
  </r>
  <r>
    <n v="696"/>
    <s v="Lopez, Reid and Johnson"/>
    <s v="Total real-time hardware"/>
    <n v="164100"/>
    <n v="96888"/>
    <x v="0"/>
    <n v="889"/>
    <s v="US"/>
    <s v="USD"/>
    <n v="1429506000"/>
    <n v="1429592400"/>
    <b v="0"/>
    <b v="1"/>
    <s v="theater/plays"/>
    <n v="0.59042047531992692"/>
    <n v="108.98537682789652"/>
    <x v="3"/>
    <s v="plays"/>
    <x v="640"/>
    <d v="2015-04-21T05:00:00"/>
  </r>
  <r>
    <n v="697"/>
    <s v="Fox-Williams"/>
    <s v="Profound system-worthy functionalities"/>
    <n v="128900"/>
    <n v="196960"/>
    <x v="1"/>
    <n v="7295"/>
    <s v="US"/>
    <s v="USD"/>
    <n v="1522472400"/>
    <n v="1522645200"/>
    <b v="0"/>
    <b v="0"/>
    <s v="music/electric music"/>
    <n v="1.5280062063615205"/>
    <n v="26.999314599040439"/>
    <x v="1"/>
    <s v="electric music"/>
    <x v="641"/>
    <d v="2018-04-02T05:00:00"/>
  </r>
  <r>
    <n v="698"/>
    <s v="Taylor, Wood and Taylor"/>
    <s v="Cloned hybrid focus group"/>
    <n v="42100"/>
    <n v="188057"/>
    <x v="1"/>
    <n v="2893"/>
    <s v="CA"/>
    <s v="CAD"/>
    <n v="1322114400"/>
    <n v="1323324000"/>
    <b v="0"/>
    <b v="0"/>
    <s v="technology/wearables"/>
    <n v="4.466912114014252"/>
    <n v="65.004147943311438"/>
    <x v="2"/>
    <s v="wearables"/>
    <x v="642"/>
    <d v="2011-12-08T06:00:00"/>
  </r>
  <r>
    <n v="699"/>
    <s v="King Inc"/>
    <s v="Ergonomic dedicated focus group"/>
    <n v="7400"/>
    <n v="6245"/>
    <x v="0"/>
    <n v="56"/>
    <s v="US"/>
    <s v="USD"/>
    <n v="1561438800"/>
    <n v="1561525200"/>
    <b v="0"/>
    <b v="0"/>
    <s v="film &amp; video/drama"/>
    <n v="0.8439189189189189"/>
    <n v="111.51785714285714"/>
    <x v="4"/>
    <s v="drama"/>
    <x v="230"/>
    <d v="2019-06-26T05:00:00"/>
  </r>
  <r>
    <n v="700"/>
    <s v="Cole, Petty and Cameron"/>
    <s v="Realigned zero administration paradigm"/>
    <n v="100"/>
    <n v="3"/>
    <x v="0"/>
    <n v="1"/>
    <s v="US"/>
    <s v="USD"/>
    <n v="1264399200"/>
    <n v="1265695200"/>
    <b v="0"/>
    <b v="0"/>
    <s v="technology/wearables"/>
    <n v="0.03"/>
    <n v="3"/>
    <x v="2"/>
    <s v="wearables"/>
    <x v="67"/>
    <d v="2010-02-09T06:00:00"/>
  </r>
  <r>
    <n v="701"/>
    <s v="Mcclain LLC"/>
    <s v="Open-source multi-tasking methodology"/>
    <n v="52000"/>
    <n v="91014"/>
    <x v="1"/>
    <n v="820"/>
    <s v="US"/>
    <s v="USD"/>
    <n v="1301202000"/>
    <n v="1301806800"/>
    <b v="1"/>
    <b v="0"/>
    <s v="theater/plays"/>
    <n v="1.7502692307692307"/>
    <n v="110.99268292682927"/>
    <x v="3"/>
    <s v="plays"/>
    <x v="643"/>
    <d v="2011-04-03T05:00:00"/>
  </r>
  <r>
    <n v="702"/>
    <s v="Sims-Gross"/>
    <s v="Object-based attitude-oriented analyzer"/>
    <n v="8700"/>
    <n v="4710"/>
    <x v="0"/>
    <n v="83"/>
    <s v="US"/>
    <s v="USD"/>
    <n v="1374469200"/>
    <n v="1374901200"/>
    <b v="0"/>
    <b v="0"/>
    <s v="technology/wearables"/>
    <n v="0.54137931034482756"/>
    <n v="56.746987951807228"/>
    <x v="2"/>
    <s v="wearables"/>
    <x v="644"/>
    <d v="2013-07-27T05:00:00"/>
  </r>
  <r>
    <n v="703"/>
    <s v="Perez Group"/>
    <s v="Cross-platform tertiary hub"/>
    <n v="63400"/>
    <n v="197728"/>
    <x v="1"/>
    <n v="2038"/>
    <s v="US"/>
    <s v="USD"/>
    <n v="1334984400"/>
    <n v="1336453200"/>
    <b v="1"/>
    <b v="1"/>
    <s v="publishing/translations"/>
    <n v="3.1187381703470032"/>
    <n v="97.020608439646708"/>
    <x v="5"/>
    <s v="translations"/>
    <x v="645"/>
    <d v="2012-05-08T05:00:00"/>
  </r>
  <r>
    <n v="704"/>
    <s v="Haynes-Williams"/>
    <s v="Seamless clear-thinking artificial intelligence"/>
    <n v="8700"/>
    <n v="10682"/>
    <x v="1"/>
    <n v="116"/>
    <s v="US"/>
    <s v="USD"/>
    <n v="1467608400"/>
    <n v="1468904400"/>
    <b v="0"/>
    <b v="0"/>
    <s v="film &amp; video/animation"/>
    <n v="1.2278160919540231"/>
    <n v="92.08620689655173"/>
    <x v="4"/>
    <s v="animation"/>
    <x v="646"/>
    <d v="2016-07-19T05:00:00"/>
  </r>
  <r>
    <n v="705"/>
    <s v="Ford LLC"/>
    <s v="Centralized tangible success"/>
    <n v="169700"/>
    <n v="168048"/>
    <x v="0"/>
    <n v="2025"/>
    <s v="GB"/>
    <s v="GBP"/>
    <n v="1386741600"/>
    <n v="1387087200"/>
    <b v="0"/>
    <b v="0"/>
    <s v="publishing/nonfiction"/>
    <n v="0.99026517383618151"/>
    <n v="82.986666666666665"/>
    <x v="5"/>
    <s v="nonfiction"/>
    <x v="626"/>
    <d v="2013-12-15T06:00:00"/>
  </r>
  <r>
    <n v="706"/>
    <s v="Moreno Ltd"/>
    <s v="Customer-focused multimedia methodology"/>
    <n v="108400"/>
    <n v="138586"/>
    <x v="1"/>
    <n v="1345"/>
    <s v="AU"/>
    <s v="AUD"/>
    <n v="1546754400"/>
    <n v="1547445600"/>
    <b v="0"/>
    <b v="1"/>
    <s v="technology/web"/>
    <n v="1.278468634686347"/>
    <n v="103.03791821561339"/>
    <x v="2"/>
    <s v="web"/>
    <x v="647"/>
    <d v="2019-01-14T06:00:00"/>
  </r>
  <r>
    <n v="707"/>
    <s v="Moore, Cook and Wright"/>
    <s v="Visionary maximized Local Area Network"/>
    <n v="7300"/>
    <n v="11579"/>
    <x v="1"/>
    <n v="168"/>
    <s v="US"/>
    <s v="USD"/>
    <n v="1544248800"/>
    <n v="1547359200"/>
    <b v="0"/>
    <b v="0"/>
    <s v="film &amp; video/drama"/>
    <n v="1.5861643835616439"/>
    <n v="68.922619047619051"/>
    <x v="4"/>
    <s v="drama"/>
    <x v="159"/>
    <d v="2019-01-13T06:00:00"/>
  </r>
  <r>
    <n v="708"/>
    <s v="Ortega LLC"/>
    <s v="Secured bifurcated intranet"/>
    <n v="1700"/>
    <n v="12020"/>
    <x v="1"/>
    <n v="137"/>
    <s v="CH"/>
    <s v="CHF"/>
    <n v="1495429200"/>
    <n v="1496293200"/>
    <b v="0"/>
    <b v="0"/>
    <s v="theater/plays"/>
    <n v="7.0705882352941174"/>
    <n v="87.737226277372258"/>
    <x v="3"/>
    <s v="plays"/>
    <x v="648"/>
    <d v="2017-06-01T05:00:00"/>
  </r>
  <r>
    <n v="709"/>
    <s v="Silva, Walker and Martin"/>
    <s v="Grass-roots 4thgeneration product"/>
    <n v="9800"/>
    <n v="13954"/>
    <x v="1"/>
    <n v="186"/>
    <s v="IT"/>
    <s v="EUR"/>
    <n v="1334811600"/>
    <n v="1335416400"/>
    <b v="0"/>
    <b v="0"/>
    <s v="theater/plays"/>
    <n v="1.4238775510204082"/>
    <n v="75.021505376344081"/>
    <x v="3"/>
    <s v="plays"/>
    <x v="267"/>
    <d v="2012-04-26T05:00:00"/>
  </r>
  <r>
    <n v="710"/>
    <s v="Huynh, Gallegos and Mills"/>
    <s v="Reduced next generation info-mediaries"/>
    <n v="4300"/>
    <n v="6358"/>
    <x v="1"/>
    <n v="125"/>
    <s v="US"/>
    <s v="USD"/>
    <n v="1531544400"/>
    <n v="1532149200"/>
    <b v="0"/>
    <b v="1"/>
    <s v="theater/plays"/>
    <n v="1.4786046511627906"/>
    <n v="50.863999999999997"/>
    <x v="3"/>
    <s v="plays"/>
    <x v="649"/>
    <d v="2018-07-21T05:00:00"/>
  </r>
  <r>
    <n v="711"/>
    <s v="Anderson LLC"/>
    <s v="Customizable full-range artificial intelligence"/>
    <n v="6200"/>
    <n v="1260"/>
    <x v="0"/>
    <n v="14"/>
    <s v="IT"/>
    <s v="EUR"/>
    <n v="1453615200"/>
    <n v="1453788000"/>
    <b v="1"/>
    <b v="1"/>
    <s v="theater/plays"/>
    <n v="0.20322580645161289"/>
    <n v="90"/>
    <x v="3"/>
    <s v="plays"/>
    <x v="248"/>
    <d v="2016-01-26T06:00:00"/>
  </r>
  <r>
    <n v="712"/>
    <s v="Garza-Bryant"/>
    <s v="Programmable leadingedge contingency"/>
    <n v="800"/>
    <n v="14725"/>
    <x v="1"/>
    <n v="202"/>
    <s v="US"/>
    <s v="USD"/>
    <n v="1467954000"/>
    <n v="1471496400"/>
    <b v="0"/>
    <b v="0"/>
    <s v="theater/plays"/>
    <n v="18.40625"/>
    <n v="72.896039603960389"/>
    <x v="3"/>
    <s v="plays"/>
    <x v="571"/>
    <d v="2016-08-18T05:00:00"/>
  </r>
  <r>
    <n v="713"/>
    <s v="Mays LLC"/>
    <s v="Multi-layered global groupware"/>
    <n v="6900"/>
    <n v="11174"/>
    <x v="1"/>
    <n v="103"/>
    <s v="US"/>
    <s v="USD"/>
    <n v="1471842000"/>
    <n v="1472878800"/>
    <b v="0"/>
    <b v="0"/>
    <s v="publishing/radio &amp; podcasts"/>
    <n v="1.6194202898550725"/>
    <n v="108.48543689320388"/>
    <x v="5"/>
    <s v="radio &amp; podcasts"/>
    <x v="650"/>
    <d v="2016-09-03T05:00:00"/>
  </r>
  <r>
    <n v="714"/>
    <s v="Evans-Jones"/>
    <s v="Switchable methodical superstructure"/>
    <n v="38500"/>
    <n v="182036"/>
    <x v="1"/>
    <n v="1785"/>
    <s v="US"/>
    <s v="USD"/>
    <n v="1408424400"/>
    <n v="1408510800"/>
    <b v="0"/>
    <b v="0"/>
    <s v="music/rock"/>
    <n v="4.7282077922077921"/>
    <n v="101.98095238095237"/>
    <x v="1"/>
    <s v="rock"/>
    <x v="1"/>
    <d v="2014-08-20T05:00:00"/>
  </r>
  <r>
    <n v="715"/>
    <s v="Fischer, Torres and Walker"/>
    <s v="Expanded even-keeled portal"/>
    <n v="118000"/>
    <n v="28870"/>
    <x v="0"/>
    <n v="656"/>
    <s v="US"/>
    <s v="USD"/>
    <n v="1281157200"/>
    <n v="1281589200"/>
    <b v="0"/>
    <b v="0"/>
    <s v="games/mobile games"/>
    <n v="0.24466101694915254"/>
    <n v="44.009146341463413"/>
    <x v="6"/>
    <s v="mobile games"/>
    <x v="651"/>
    <d v="2010-08-12T05:00:00"/>
  </r>
  <r>
    <n v="716"/>
    <s v="Tapia, Kramer and Hicks"/>
    <s v="Advanced modular moderator"/>
    <n v="2000"/>
    <n v="10353"/>
    <x v="1"/>
    <n v="157"/>
    <s v="US"/>
    <s v="USD"/>
    <n v="1373432400"/>
    <n v="1375851600"/>
    <b v="0"/>
    <b v="1"/>
    <s v="theater/plays"/>
    <n v="5.1764999999999999"/>
    <n v="65.942675159235662"/>
    <x v="3"/>
    <s v="plays"/>
    <x v="652"/>
    <d v="2013-08-07T05:00:00"/>
  </r>
  <r>
    <n v="717"/>
    <s v="Barnes, Wilcox and Riley"/>
    <s v="Reverse-engineered well-modulated ability"/>
    <n v="5600"/>
    <n v="13868"/>
    <x v="1"/>
    <n v="555"/>
    <s v="US"/>
    <s v="USD"/>
    <n v="1313989200"/>
    <n v="1315803600"/>
    <b v="0"/>
    <b v="0"/>
    <s v="film &amp; video/documentary"/>
    <n v="2.4764285714285714"/>
    <n v="24.987387387387386"/>
    <x v="4"/>
    <s v="documentary"/>
    <x v="653"/>
    <d v="2011-09-12T05:00:00"/>
  </r>
  <r>
    <n v="718"/>
    <s v="Reyes PLC"/>
    <s v="Expanded optimal pricing structure"/>
    <n v="8300"/>
    <n v="8317"/>
    <x v="1"/>
    <n v="297"/>
    <s v="US"/>
    <s v="USD"/>
    <n v="1371445200"/>
    <n v="1373691600"/>
    <b v="0"/>
    <b v="0"/>
    <s v="technology/wearables"/>
    <n v="1.0020481927710843"/>
    <n v="28.003367003367003"/>
    <x v="2"/>
    <s v="wearables"/>
    <x v="654"/>
    <d v="2013-07-13T05:00:00"/>
  </r>
  <r>
    <n v="719"/>
    <s v="Pace, Simpson and Watkins"/>
    <s v="Down-sized uniform ability"/>
    <n v="6900"/>
    <n v="10557"/>
    <x v="1"/>
    <n v="123"/>
    <s v="US"/>
    <s v="USD"/>
    <n v="1338267600"/>
    <n v="1339218000"/>
    <b v="0"/>
    <b v="0"/>
    <s v="publishing/fiction"/>
    <n v="1.53"/>
    <n v="85.829268292682926"/>
    <x v="5"/>
    <s v="fiction"/>
    <x v="655"/>
    <d v="2012-06-09T05:00:00"/>
  </r>
  <r>
    <n v="720"/>
    <s v="Valenzuela, Davidson and Castro"/>
    <s v="Multi-layered upward-trending conglomeration"/>
    <n v="8700"/>
    <n v="3227"/>
    <x v="3"/>
    <n v="38"/>
    <s v="DK"/>
    <s v="DKK"/>
    <n v="1519192800"/>
    <n v="1520402400"/>
    <b v="0"/>
    <b v="1"/>
    <s v="theater/plays"/>
    <n v="0.37091954022988505"/>
    <n v="84.921052631578945"/>
    <x v="3"/>
    <s v="plays"/>
    <x v="656"/>
    <d v="2018-03-07T06:00:00"/>
  </r>
  <r>
    <n v="721"/>
    <s v="Dominguez-Owens"/>
    <s v="Open-architected systematic intranet"/>
    <n v="123600"/>
    <n v="5429"/>
    <x v="3"/>
    <n v="60"/>
    <s v="US"/>
    <s v="USD"/>
    <n v="1522818000"/>
    <n v="1523336400"/>
    <b v="0"/>
    <b v="0"/>
    <s v="music/rock"/>
    <n v="4.3923948220064728E-2"/>
    <n v="90.483333333333334"/>
    <x v="1"/>
    <s v="rock"/>
    <x v="657"/>
    <d v="2018-04-10T05:00:00"/>
  </r>
  <r>
    <n v="722"/>
    <s v="Thomas-Simmons"/>
    <s v="Proactive 24hour frame"/>
    <n v="48500"/>
    <n v="75906"/>
    <x v="1"/>
    <n v="3036"/>
    <s v="US"/>
    <s v="USD"/>
    <n v="1509948000"/>
    <n v="1512280800"/>
    <b v="0"/>
    <b v="0"/>
    <s v="film &amp; video/documentary"/>
    <n v="1.5650721649484536"/>
    <n v="25.00197628458498"/>
    <x v="4"/>
    <s v="documentary"/>
    <x v="265"/>
    <d v="2017-12-03T06:00:00"/>
  </r>
  <r>
    <n v="723"/>
    <s v="Beck-Knight"/>
    <s v="Exclusive fresh-thinking model"/>
    <n v="4900"/>
    <n v="13250"/>
    <x v="1"/>
    <n v="144"/>
    <s v="AU"/>
    <s v="AUD"/>
    <n v="1456898400"/>
    <n v="1458709200"/>
    <b v="0"/>
    <b v="0"/>
    <s v="theater/plays"/>
    <n v="2.704081632653061"/>
    <n v="92.013888888888886"/>
    <x v="3"/>
    <s v="plays"/>
    <x v="658"/>
    <d v="2016-03-23T05:00:00"/>
  </r>
  <r>
    <n v="724"/>
    <s v="Mccoy Ltd"/>
    <s v="Business-focused encompassing intranet"/>
    <n v="8400"/>
    <n v="11261"/>
    <x v="1"/>
    <n v="121"/>
    <s v="GB"/>
    <s v="GBP"/>
    <n v="1413954000"/>
    <n v="1414126800"/>
    <b v="0"/>
    <b v="1"/>
    <s v="theater/plays"/>
    <n v="1.3405952380952382"/>
    <n v="93.066115702479337"/>
    <x v="3"/>
    <s v="plays"/>
    <x v="659"/>
    <d v="2014-10-24T05:00:00"/>
  </r>
  <r>
    <n v="725"/>
    <s v="Dawson-Tyler"/>
    <s v="Optional 6thgeneration access"/>
    <n v="193200"/>
    <n v="97369"/>
    <x v="0"/>
    <n v="1596"/>
    <s v="US"/>
    <s v="USD"/>
    <n v="1416031200"/>
    <n v="1416204000"/>
    <b v="0"/>
    <b v="0"/>
    <s v="games/mobile games"/>
    <n v="0.50398033126293995"/>
    <n v="61.008145363408524"/>
    <x v="6"/>
    <s v="mobile games"/>
    <x v="660"/>
    <d v="2014-11-17T06:00:00"/>
  </r>
  <r>
    <n v="726"/>
    <s v="Johns-Thomas"/>
    <s v="Realigned web-enabled functionalities"/>
    <n v="54300"/>
    <n v="48227"/>
    <x v="3"/>
    <n v="524"/>
    <s v="US"/>
    <s v="USD"/>
    <n v="1287982800"/>
    <n v="1288501200"/>
    <b v="0"/>
    <b v="1"/>
    <s v="theater/plays"/>
    <n v="0.88815837937384901"/>
    <n v="92.036259541984734"/>
    <x v="3"/>
    <s v="plays"/>
    <x v="661"/>
    <d v="2010-10-31T05:00:00"/>
  </r>
  <r>
    <n v="727"/>
    <s v="Quinn, Cruz and Schmidt"/>
    <s v="Enterprise-wide multimedia software"/>
    <n v="8900"/>
    <n v="14685"/>
    <x v="1"/>
    <n v="181"/>
    <s v="US"/>
    <s v="USD"/>
    <n v="1547964000"/>
    <n v="1552971600"/>
    <b v="0"/>
    <b v="0"/>
    <s v="technology/web"/>
    <n v="1.65"/>
    <n v="81.132596685082873"/>
    <x v="2"/>
    <s v="web"/>
    <x v="4"/>
    <d v="2019-03-19T05:00:00"/>
  </r>
  <r>
    <n v="728"/>
    <s v="Stewart Inc"/>
    <s v="Versatile mission-critical knowledgebase"/>
    <n v="4200"/>
    <n v="735"/>
    <x v="0"/>
    <n v="10"/>
    <s v="US"/>
    <s v="USD"/>
    <n v="1464152400"/>
    <n v="1465102800"/>
    <b v="0"/>
    <b v="0"/>
    <s v="theater/plays"/>
    <n v="0.17499999999999999"/>
    <n v="73.5"/>
    <x v="3"/>
    <s v="plays"/>
    <x v="662"/>
    <d v="2016-06-05T05:00:00"/>
  </r>
  <r>
    <n v="729"/>
    <s v="Moore Group"/>
    <s v="Multi-lateral object-oriented open system"/>
    <n v="5600"/>
    <n v="10397"/>
    <x v="1"/>
    <n v="122"/>
    <s v="US"/>
    <s v="USD"/>
    <n v="1359957600"/>
    <n v="1360130400"/>
    <b v="0"/>
    <b v="0"/>
    <s v="film &amp; video/drama"/>
    <n v="1.8566071428571429"/>
    <n v="85.221311475409834"/>
    <x v="4"/>
    <s v="drama"/>
    <x v="663"/>
    <d v="2013-02-06T06:00:00"/>
  </r>
  <r>
    <n v="730"/>
    <s v="Carson PLC"/>
    <s v="Visionary system-worthy attitude"/>
    <n v="28800"/>
    <n v="118847"/>
    <x v="1"/>
    <n v="1071"/>
    <s v="CA"/>
    <s v="CAD"/>
    <n v="1432357200"/>
    <n v="1432875600"/>
    <b v="0"/>
    <b v="0"/>
    <s v="technology/wearables"/>
    <n v="4.1266319444444441"/>
    <n v="110.96825396825396"/>
    <x v="2"/>
    <s v="wearables"/>
    <x v="664"/>
    <d v="2015-05-29T05:00:00"/>
  </r>
  <r>
    <n v="731"/>
    <s v="Cruz, Hall and Mason"/>
    <s v="Synergized content-based hierarchy"/>
    <n v="8000"/>
    <n v="7220"/>
    <x v="3"/>
    <n v="219"/>
    <s v="US"/>
    <s v="USD"/>
    <n v="1500786000"/>
    <n v="1500872400"/>
    <b v="0"/>
    <b v="0"/>
    <s v="technology/web"/>
    <n v="0.90249999999999997"/>
    <n v="32.968036529680369"/>
    <x v="2"/>
    <s v="web"/>
    <x v="665"/>
    <d v="2017-07-24T05:00:00"/>
  </r>
  <r>
    <n v="732"/>
    <s v="Glass, Baker and Jones"/>
    <s v="Business-focused 24hour access"/>
    <n v="117000"/>
    <n v="107622"/>
    <x v="0"/>
    <n v="1121"/>
    <s v="US"/>
    <s v="USD"/>
    <n v="1490158800"/>
    <n v="1492146000"/>
    <b v="0"/>
    <b v="1"/>
    <s v="music/rock"/>
    <n v="0.91984615384615387"/>
    <n v="96.005352363960753"/>
    <x v="1"/>
    <s v="rock"/>
    <x v="666"/>
    <d v="2017-04-14T05:00:00"/>
  </r>
  <r>
    <n v="733"/>
    <s v="Marquez-Kerr"/>
    <s v="Automated hybrid orchestration"/>
    <n v="15800"/>
    <n v="83267"/>
    <x v="1"/>
    <n v="980"/>
    <s v="US"/>
    <s v="USD"/>
    <n v="1406178000"/>
    <n v="1407301200"/>
    <b v="0"/>
    <b v="0"/>
    <s v="music/metal"/>
    <n v="5.2700632911392402"/>
    <n v="84.96632653061225"/>
    <x v="1"/>
    <s v="metal"/>
    <x v="43"/>
    <d v="2014-08-06T05:00:00"/>
  </r>
  <r>
    <n v="734"/>
    <s v="Stone PLC"/>
    <s v="Exclusive 5thgeneration leverage"/>
    <n v="4200"/>
    <n v="13404"/>
    <x v="1"/>
    <n v="536"/>
    <s v="US"/>
    <s v="USD"/>
    <n v="1485583200"/>
    <n v="1486620000"/>
    <b v="0"/>
    <b v="1"/>
    <s v="theater/plays"/>
    <n v="3.1914285714285713"/>
    <n v="25.007462686567163"/>
    <x v="3"/>
    <s v="plays"/>
    <x v="667"/>
    <d v="2017-02-09T06:00:00"/>
  </r>
  <r>
    <n v="735"/>
    <s v="Caldwell PLC"/>
    <s v="Grass-roots zero administration alliance"/>
    <n v="37100"/>
    <n v="131404"/>
    <x v="1"/>
    <n v="1991"/>
    <s v="US"/>
    <s v="USD"/>
    <n v="1459314000"/>
    <n v="1459918800"/>
    <b v="0"/>
    <b v="0"/>
    <s v="photography/photography books"/>
    <n v="3.5418867924528303"/>
    <n v="65.998995479658461"/>
    <x v="7"/>
    <s v="photography books"/>
    <x v="668"/>
    <d v="2016-04-06T05:00:00"/>
  </r>
  <r>
    <n v="736"/>
    <s v="Silva-Hawkins"/>
    <s v="Proactive heuristic orchestration"/>
    <n v="7700"/>
    <n v="2533"/>
    <x v="3"/>
    <n v="29"/>
    <s v="US"/>
    <s v="USD"/>
    <n v="1424412000"/>
    <n v="1424757600"/>
    <b v="0"/>
    <b v="0"/>
    <s v="publishing/nonfiction"/>
    <n v="0.32896103896103895"/>
    <n v="87.34482758620689"/>
    <x v="5"/>
    <s v="nonfiction"/>
    <x v="669"/>
    <d v="2015-02-24T06:00:00"/>
  </r>
  <r>
    <n v="737"/>
    <s v="Gardner Inc"/>
    <s v="Function-based systematic Graphical User Interface"/>
    <n v="3700"/>
    <n v="5028"/>
    <x v="1"/>
    <n v="180"/>
    <s v="US"/>
    <s v="USD"/>
    <n v="1478844000"/>
    <n v="1479880800"/>
    <b v="0"/>
    <b v="0"/>
    <s v="music/indie rock"/>
    <n v="1.358918918918919"/>
    <n v="27.933333333333334"/>
    <x v="1"/>
    <s v="indie rock"/>
    <x v="670"/>
    <d v="2016-11-23T06:00:00"/>
  </r>
  <r>
    <n v="738"/>
    <s v="Garcia Group"/>
    <s v="Extended zero administration software"/>
    <n v="74700"/>
    <n v="1557"/>
    <x v="0"/>
    <n v="15"/>
    <s v="US"/>
    <s v="USD"/>
    <n v="1416117600"/>
    <n v="1418018400"/>
    <b v="0"/>
    <b v="1"/>
    <s v="theater/plays"/>
    <n v="2.0843373493975904E-2"/>
    <n v="103.8"/>
    <x v="3"/>
    <s v="plays"/>
    <x v="671"/>
    <d v="2014-12-08T06:00:00"/>
  </r>
  <r>
    <n v="739"/>
    <s v="Meyer-Avila"/>
    <s v="Multi-tiered discrete support"/>
    <n v="10000"/>
    <n v="6100"/>
    <x v="0"/>
    <n v="191"/>
    <s v="US"/>
    <s v="USD"/>
    <n v="1340946000"/>
    <n v="1341032400"/>
    <b v="0"/>
    <b v="0"/>
    <s v="music/indie rock"/>
    <n v="0.61"/>
    <n v="31.937172774869111"/>
    <x v="1"/>
    <s v="indie rock"/>
    <x v="672"/>
    <d v="2012-06-30T05:00:00"/>
  </r>
  <r>
    <n v="740"/>
    <s v="Nelson, Smith and Graham"/>
    <s v="Phased system-worthy conglomeration"/>
    <n v="5300"/>
    <n v="1592"/>
    <x v="0"/>
    <n v="16"/>
    <s v="US"/>
    <s v="USD"/>
    <n v="1486101600"/>
    <n v="1486360800"/>
    <b v="0"/>
    <b v="0"/>
    <s v="theater/plays"/>
    <n v="0.30037735849056602"/>
    <n v="99.5"/>
    <x v="3"/>
    <s v="plays"/>
    <x v="673"/>
    <d v="2017-02-06T06:00:00"/>
  </r>
  <r>
    <n v="741"/>
    <s v="Garcia Ltd"/>
    <s v="Balanced mobile alliance"/>
    <n v="1200"/>
    <n v="14150"/>
    <x v="1"/>
    <n v="130"/>
    <s v="US"/>
    <s v="USD"/>
    <n v="1274590800"/>
    <n v="1274677200"/>
    <b v="0"/>
    <b v="0"/>
    <s v="theater/plays"/>
    <n v="11.791666666666666"/>
    <n v="108.84615384615384"/>
    <x v="3"/>
    <s v="plays"/>
    <x v="674"/>
    <d v="2010-05-24T05:00:00"/>
  </r>
  <r>
    <n v="742"/>
    <s v="West-Stevens"/>
    <s v="Reactive solution-oriented groupware"/>
    <n v="1200"/>
    <n v="13513"/>
    <x v="1"/>
    <n v="122"/>
    <s v="US"/>
    <s v="USD"/>
    <n v="1263880800"/>
    <n v="1267509600"/>
    <b v="0"/>
    <b v="0"/>
    <s v="music/electric music"/>
    <n v="11.260833333333334"/>
    <n v="110.76229508196721"/>
    <x v="1"/>
    <s v="electric music"/>
    <x v="675"/>
    <d v="2010-03-02T06:00:00"/>
  </r>
  <r>
    <n v="743"/>
    <s v="Clark-Conrad"/>
    <s v="Exclusive bandwidth-monitored orchestration"/>
    <n v="3900"/>
    <n v="504"/>
    <x v="0"/>
    <n v="17"/>
    <s v="US"/>
    <s v="USD"/>
    <n v="1445403600"/>
    <n v="1445922000"/>
    <b v="0"/>
    <b v="1"/>
    <s v="theater/plays"/>
    <n v="0.12923076923076923"/>
    <n v="29.647058823529413"/>
    <x v="3"/>
    <s v="plays"/>
    <x v="676"/>
    <d v="2015-10-27T05:00:00"/>
  </r>
  <r>
    <n v="744"/>
    <s v="Fitzgerald Group"/>
    <s v="Intuitive exuding initiative"/>
    <n v="2000"/>
    <n v="14240"/>
    <x v="1"/>
    <n v="140"/>
    <s v="US"/>
    <s v="USD"/>
    <n v="1533877200"/>
    <n v="1534050000"/>
    <b v="0"/>
    <b v="1"/>
    <s v="theater/plays"/>
    <n v="7.12"/>
    <n v="101.71428571428571"/>
    <x v="3"/>
    <s v="plays"/>
    <x v="342"/>
    <d v="2018-08-12T05:00:00"/>
  </r>
  <r>
    <n v="745"/>
    <s v="Hill, Mccann and Moore"/>
    <s v="Streamlined needs-based knowledge user"/>
    <n v="6900"/>
    <n v="2091"/>
    <x v="0"/>
    <n v="34"/>
    <s v="US"/>
    <s v="USD"/>
    <n v="1275195600"/>
    <n v="1277528400"/>
    <b v="0"/>
    <b v="0"/>
    <s v="technology/wearables"/>
    <n v="0.30304347826086958"/>
    <n v="61.5"/>
    <x v="2"/>
    <s v="wearables"/>
    <x v="677"/>
    <d v="2010-06-26T05:00:00"/>
  </r>
  <r>
    <n v="746"/>
    <s v="Edwards LLC"/>
    <s v="Automated system-worthy structure"/>
    <n v="55800"/>
    <n v="118580"/>
    <x v="1"/>
    <n v="3388"/>
    <s v="US"/>
    <s v="USD"/>
    <n v="1318136400"/>
    <n v="1318568400"/>
    <b v="0"/>
    <b v="0"/>
    <s v="technology/web"/>
    <n v="2.1250896057347672"/>
    <n v="35"/>
    <x v="2"/>
    <s v="web"/>
    <x v="678"/>
    <d v="2011-10-14T05:00:00"/>
  </r>
  <r>
    <n v="747"/>
    <s v="Greer and Sons"/>
    <s v="Secured clear-thinking intranet"/>
    <n v="4900"/>
    <n v="11214"/>
    <x v="1"/>
    <n v="280"/>
    <s v="US"/>
    <s v="USD"/>
    <n v="1283403600"/>
    <n v="1284354000"/>
    <b v="0"/>
    <b v="0"/>
    <s v="theater/plays"/>
    <n v="2.2885714285714287"/>
    <n v="40.049999999999997"/>
    <x v="3"/>
    <s v="plays"/>
    <x v="679"/>
    <d v="2010-09-13T05:00:00"/>
  </r>
  <r>
    <n v="748"/>
    <s v="Martinez PLC"/>
    <s v="Cloned actuating architecture"/>
    <n v="194900"/>
    <n v="68137"/>
    <x v="3"/>
    <n v="614"/>
    <s v="US"/>
    <s v="USD"/>
    <n v="1267423200"/>
    <n v="1269579600"/>
    <b v="0"/>
    <b v="1"/>
    <s v="film &amp; video/animation"/>
    <n v="0.34959979476654696"/>
    <n v="110.97231270358306"/>
    <x v="4"/>
    <s v="animation"/>
    <x v="680"/>
    <d v="2010-03-26T05:00:00"/>
  </r>
  <r>
    <n v="749"/>
    <s v="Hunter-Logan"/>
    <s v="Down-sized needs-based task-force"/>
    <n v="8600"/>
    <n v="13527"/>
    <x v="1"/>
    <n v="366"/>
    <s v="IT"/>
    <s v="EUR"/>
    <n v="1412744400"/>
    <n v="1413781200"/>
    <b v="0"/>
    <b v="1"/>
    <s v="technology/wearables"/>
    <n v="1.5729069767441861"/>
    <n v="36.959016393442624"/>
    <x v="2"/>
    <s v="wearables"/>
    <x v="681"/>
    <d v="2014-10-20T05:00:00"/>
  </r>
  <r>
    <n v="750"/>
    <s v="Ramos and Sons"/>
    <s v="Extended responsive Internet solution"/>
    <n v="100"/>
    <n v="1"/>
    <x v="0"/>
    <n v="1"/>
    <s v="GB"/>
    <s v="GBP"/>
    <n v="1277960400"/>
    <n v="1280120400"/>
    <b v="0"/>
    <b v="0"/>
    <s v="music/electric music"/>
    <n v="0.01"/>
    <n v="1"/>
    <x v="1"/>
    <s v="electric music"/>
    <x v="682"/>
    <d v="2010-07-26T05:00:00"/>
  </r>
  <r>
    <n v="751"/>
    <s v="Lane-Barber"/>
    <s v="Universal value-added moderator"/>
    <n v="3600"/>
    <n v="8363"/>
    <x v="1"/>
    <n v="270"/>
    <s v="US"/>
    <s v="USD"/>
    <n v="1458190800"/>
    <n v="1459486800"/>
    <b v="1"/>
    <b v="1"/>
    <s v="publishing/nonfiction"/>
    <n v="2.3230555555555554"/>
    <n v="30.974074074074075"/>
    <x v="5"/>
    <s v="nonfiction"/>
    <x v="683"/>
    <d v="2016-04-01T05:00:00"/>
  </r>
  <r>
    <n v="752"/>
    <s v="Lowery Group"/>
    <s v="Sharable motivating emulation"/>
    <n v="5800"/>
    <n v="5362"/>
    <x v="3"/>
    <n v="114"/>
    <s v="US"/>
    <s v="USD"/>
    <n v="1280984400"/>
    <n v="1282539600"/>
    <b v="0"/>
    <b v="1"/>
    <s v="theater/plays"/>
    <n v="0.92448275862068963"/>
    <n v="47.035087719298247"/>
    <x v="3"/>
    <s v="plays"/>
    <x v="684"/>
    <d v="2010-08-23T05:00:00"/>
  </r>
  <r>
    <n v="753"/>
    <s v="Guerrero-Griffin"/>
    <s v="Networked web-enabled product"/>
    <n v="4700"/>
    <n v="12065"/>
    <x v="1"/>
    <n v="137"/>
    <s v="US"/>
    <s v="USD"/>
    <n v="1274590800"/>
    <n v="1275886800"/>
    <b v="0"/>
    <b v="0"/>
    <s v="photography/photography books"/>
    <n v="2.5670212765957445"/>
    <n v="88.065693430656935"/>
    <x v="7"/>
    <s v="photography books"/>
    <x v="674"/>
    <d v="2010-06-07T05:00:00"/>
  </r>
  <r>
    <n v="754"/>
    <s v="Perez, Reed and Lee"/>
    <s v="Advanced dedicated encoding"/>
    <n v="70400"/>
    <n v="118603"/>
    <x v="1"/>
    <n v="3205"/>
    <s v="US"/>
    <s v="USD"/>
    <n v="1351400400"/>
    <n v="1355983200"/>
    <b v="0"/>
    <b v="0"/>
    <s v="theater/plays"/>
    <n v="1.6847017045454546"/>
    <n v="37.005616224648989"/>
    <x v="3"/>
    <s v="plays"/>
    <x v="685"/>
    <d v="2012-12-20T06:00:00"/>
  </r>
  <r>
    <n v="755"/>
    <s v="Chen, Pollard and Clarke"/>
    <s v="Stand-alone multi-state project"/>
    <n v="4500"/>
    <n v="7496"/>
    <x v="1"/>
    <n v="288"/>
    <s v="DK"/>
    <s v="DKK"/>
    <n v="1514354400"/>
    <n v="1515391200"/>
    <b v="0"/>
    <b v="1"/>
    <s v="theater/plays"/>
    <n v="1.6657777777777778"/>
    <n v="26.027777777777779"/>
    <x v="3"/>
    <s v="plays"/>
    <x v="605"/>
    <d v="2018-01-08T06:00:00"/>
  </r>
  <r>
    <n v="756"/>
    <s v="Serrano, Gallagher and Griffith"/>
    <s v="Customizable bi-directional monitoring"/>
    <n v="1300"/>
    <n v="10037"/>
    <x v="1"/>
    <n v="148"/>
    <s v="US"/>
    <s v="USD"/>
    <n v="1421733600"/>
    <n v="1422252000"/>
    <b v="0"/>
    <b v="0"/>
    <s v="theater/plays"/>
    <n v="7.7207692307692311"/>
    <n v="67.817567567567565"/>
    <x v="3"/>
    <s v="plays"/>
    <x v="686"/>
    <d v="2015-01-26T06:00:00"/>
  </r>
  <r>
    <n v="757"/>
    <s v="Callahan-Gilbert"/>
    <s v="Profit-focused motivating function"/>
    <n v="1400"/>
    <n v="5696"/>
    <x v="1"/>
    <n v="114"/>
    <s v="US"/>
    <s v="USD"/>
    <n v="1305176400"/>
    <n v="1305522000"/>
    <b v="0"/>
    <b v="0"/>
    <s v="film &amp; video/drama"/>
    <n v="4.0685714285714285"/>
    <n v="49.964912280701753"/>
    <x v="4"/>
    <s v="drama"/>
    <x v="687"/>
    <d v="2011-05-16T05:00:00"/>
  </r>
  <r>
    <n v="758"/>
    <s v="Logan-Miranda"/>
    <s v="Proactive systemic firmware"/>
    <n v="29600"/>
    <n v="167005"/>
    <x v="1"/>
    <n v="1518"/>
    <s v="CA"/>
    <s v="CAD"/>
    <n v="1414126800"/>
    <n v="1414904400"/>
    <b v="0"/>
    <b v="0"/>
    <s v="music/rock"/>
    <n v="5.6420608108108112"/>
    <n v="110.01646903820817"/>
    <x v="1"/>
    <s v="rock"/>
    <x v="688"/>
    <d v="2014-11-02T05:00:00"/>
  </r>
  <r>
    <n v="759"/>
    <s v="Rodriguez PLC"/>
    <s v="Grass-roots upward-trending installation"/>
    <n v="167500"/>
    <n v="114615"/>
    <x v="0"/>
    <n v="1274"/>
    <s v="US"/>
    <s v="USD"/>
    <n v="1517810400"/>
    <n v="1520402400"/>
    <b v="0"/>
    <b v="0"/>
    <s v="music/electric music"/>
    <n v="0.6842686567164179"/>
    <n v="89.964678178963894"/>
    <x v="1"/>
    <s v="electric music"/>
    <x v="689"/>
    <d v="2018-03-07T06:00:00"/>
  </r>
  <r>
    <n v="760"/>
    <s v="Smith-Kennedy"/>
    <s v="Virtual heuristic hub"/>
    <n v="48300"/>
    <n v="16592"/>
    <x v="0"/>
    <n v="210"/>
    <s v="IT"/>
    <s v="EUR"/>
    <n v="1564635600"/>
    <n v="1567141200"/>
    <b v="0"/>
    <b v="1"/>
    <s v="games/video games"/>
    <n v="0.34351966873706002"/>
    <n v="79.009523809523813"/>
    <x v="6"/>
    <s v="video games"/>
    <x v="690"/>
    <d v="2019-08-30T05:00:00"/>
  </r>
  <r>
    <n v="761"/>
    <s v="Mitchell-Lee"/>
    <s v="Customizable leadingedge model"/>
    <n v="2200"/>
    <n v="14420"/>
    <x v="1"/>
    <n v="166"/>
    <s v="US"/>
    <s v="USD"/>
    <n v="1500699600"/>
    <n v="1501131600"/>
    <b v="0"/>
    <b v="0"/>
    <s v="music/rock"/>
    <n v="6.5545454545454547"/>
    <n v="86.867469879518069"/>
    <x v="1"/>
    <s v="rock"/>
    <x v="691"/>
    <d v="2017-07-27T05:00:00"/>
  </r>
  <r>
    <n v="762"/>
    <s v="Davis Ltd"/>
    <s v="Upgradable uniform service-desk"/>
    <n v="3500"/>
    <n v="6204"/>
    <x v="1"/>
    <n v="100"/>
    <s v="AU"/>
    <s v="AUD"/>
    <n v="1354082400"/>
    <n v="1355032800"/>
    <b v="0"/>
    <b v="0"/>
    <s v="music/jazz"/>
    <n v="1.7725714285714285"/>
    <n v="62.04"/>
    <x v="1"/>
    <s v="jazz"/>
    <x v="692"/>
    <d v="2012-12-09T06:00:00"/>
  </r>
  <r>
    <n v="763"/>
    <s v="Rowland PLC"/>
    <s v="Inverse client-driven product"/>
    <n v="5600"/>
    <n v="6338"/>
    <x v="1"/>
    <n v="235"/>
    <s v="US"/>
    <s v="USD"/>
    <n v="1336453200"/>
    <n v="1339477200"/>
    <b v="0"/>
    <b v="1"/>
    <s v="theater/plays"/>
    <n v="1.1317857142857144"/>
    <n v="26.970212765957445"/>
    <x v="3"/>
    <s v="plays"/>
    <x v="693"/>
    <d v="2012-06-12T05:00:00"/>
  </r>
  <r>
    <n v="764"/>
    <s v="Shaffer-Mason"/>
    <s v="Managed bandwidth-monitored system engine"/>
    <n v="1100"/>
    <n v="8010"/>
    <x v="1"/>
    <n v="148"/>
    <s v="US"/>
    <s v="USD"/>
    <n v="1305262800"/>
    <n v="1305954000"/>
    <b v="0"/>
    <b v="0"/>
    <s v="music/rock"/>
    <n v="7.2818181818181822"/>
    <n v="54.121621621621621"/>
    <x v="1"/>
    <s v="rock"/>
    <x v="694"/>
    <d v="2011-05-21T05:00:00"/>
  </r>
  <r>
    <n v="765"/>
    <s v="Matthews LLC"/>
    <s v="Advanced transitional help-desk"/>
    <n v="3900"/>
    <n v="8125"/>
    <x v="1"/>
    <n v="198"/>
    <s v="US"/>
    <s v="USD"/>
    <n v="1492232400"/>
    <n v="1494392400"/>
    <b v="1"/>
    <b v="1"/>
    <s v="music/indie rock"/>
    <n v="2.0833333333333335"/>
    <n v="41.035353535353536"/>
    <x v="1"/>
    <s v="indie rock"/>
    <x v="695"/>
    <d v="2017-05-10T05:00:00"/>
  </r>
  <r>
    <n v="766"/>
    <s v="Montgomery-Castro"/>
    <s v="De-engineered disintermediate encryption"/>
    <n v="43800"/>
    <n v="13653"/>
    <x v="0"/>
    <n v="248"/>
    <s v="AU"/>
    <s v="AUD"/>
    <n v="1537333200"/>
    <n v="1537419600"/>
    <b v="0"/>
    <b v="0"/>
    <s v="film &amp; video/science fiction"/>
    <n v="0.31171232876712329"/>
    <n v="55.052419354838712"/>
    <x v="4"/>
    <s v="science fiction"/>
    <x v="123"/>
    <d v="2018-09-20T05:00:00"/>
  </r>
  <r>
    <n v="767"/>
    <s v="Hale, Pearson and Jenkins"/>
    <s v="Upgradable attitude-oriented project"/>
    <n v="97200"/>
    <n v="55372"/>
    <x v="0"/>
    <n v="513"/>
    <s v="US"/>
    <s v="USD"/>
    <n v="1444107600"/>
    <n v="1447999200"/>
    <b v="0"/>
    <b v="0"/>
    <s v="publishing/translations"/>
    <n v="0.56967078189300413"/>
    <n v="107.93762183235867"/>
    <x v="5"/>
    <s v="translations"/>
    <x v="696"/>
    <d v="2015-11-20T06:00:00"/>
  </r>
  <r>
    <n v="768"/>
    <s v="Ramirez-Calderon"/>
    <s v="Fundamental zero tolerance alliance"/>
    <n v="4800"/>
    <n v="11088"/>
    <x v="1"/>
    <n v="150"/>
    <s v="US"/>
    <s v="USD"/>
    <n v="1386741600"/>
    <n v="1388037600"/>
    <b v="0"/>
    <b v="0"/>
    <s v="theater/plays"/>
    <n v="2.31"/>
    <n v="73.92"/>
    <x v="3"/>
    <s v="plays"/>
    <x v="626"/>
    <d v="2013-12-26T06:00:00"/>
  </r>
  <r>
    <n v="769"/>
    <s v="Johnson-Morales"/>
    <s v="Devolved 24hour forecast"/>
    <n v="125600"/>
    <n v="109106"/>
    <x v="0"/>
    <n v="3410"/>
    <s v="US"/>
    <s v="USD"/>
    <n v="1376542800"/>
    <n v="1378789200"/>
    <b v="0"/>
    <b v="0"/>
    <s v="games/video games"/>
    <n v="0.86867834394904464"/>
    <n v="31.995894428152493"/>
    <x v="6"/>
    <s v="video games"/>
    <x v="697"/>
    <d v="2013-09-10T05:00:00"/>
  </r>
  <r>
    <n v="770"/>
    <s v="Mathis-Rodriguez"/>
    <s v="User-centric attitude-oriented intranet"/>
    <n v="4300"/>
    <n v="11642"/>
    <x v="1"/>
    <n v="216"/>
    <s v="IT"/>
    <s v="EUR"/>
    <n v="1397451600"/>
    <n v="1398056400"/>
    <b v="0"/>
    <b v="1"/>
    <s v="theater/plays"/>
    <n v="2.7074418604651163"/>
    <n v="53.898148148148145"/>
    <x v="3"/>
    <s v="plays"/>
    <x v="698"/>
    <d v="2014-04-21T05:00:00"/>
  </r>
  <r>
    <n v="771"/>
    <s v="Smith, Mack and Williams"/>
    <s v="Self-enabling 5thgeneration paradigm"/>
    <n v="5600"/>
    <n v="2769"/>
    <x v="3"/>
    <n v="26"/>
    <s v="US"/>
    <s v="USD"/>
    <n v="1548482400"/>
    <n v="1550815200"/>
    <b v="0"/>
    <b v="0"/>
    <s v="theater/plays"/>
    <n v="0.49446428571428569"/>
    <n v="106.5"/>
    <x v="3"/>
    <s v="plays"/>
    <x v="699"/>
    <d v="2019-02-22T06:00:00"/>
  </r>
  <r>
    <n v="772"/>
    <s v="Johnson-Pace"/>
    <s v="Persistent 3rdgeneration moratorium"/>
    <n v="149600"/>
    <n v="169586"/>
    <x v="1"/>
    <n v="5139"/>
    <s v="US"/>
    <s v="USD"/>
    <n v="1549692000"/>
    <n v="1550037600"/>
    <b v="0"/>
    <b v="0"/>
    <s v="music/indie rock"/>
    <n v="1.1335962566844919"/>
    <n v="32.999805409612762"/>
    <x v="1"/>
    <s v="indie rock"/>
    <x v="700"/>
    <d v="2019-02-13T06:00:00"/>
  </r>
  <r>
    <n v="773"/>
    <s v="Meza, Kirby and Patel"/>
    <s v="Cross-platform empowering project"/>
    <n v="53100"/>
    <n v="101185"/>
    <x v="1"/>
    <n v="2353"/>
    <s v="US"/>
    <s v="USD"/>
    <n v="1492059600"/>
    <n v="1492923600"/>
    <b v="0"/>
    <b v="0"/>
    <s v="theater/plays"/>
    <n v="1.9055555555555554"/>
    <n v="43.00254993625159"/>
    <x v="3"/>
    <s v="plays"/>
    <x v="701"/>
    <d v="2017-04-23T05:00:00"/>
  </r>
  <r>
    <n v="774"/>
    <s v="Gonzalez-Snow"/>
    <s v="Polarized user-facing interface"/>
    <n v="5000"/>
    <n v="6775"/>
    <x v="1"/>
    <n v="78"/>
    <s v="IT"/>
    <s v="EUR"/>
    <n v="1463979600"/>
    <n v="1467522000"/>
    <b v="0"/>
    <b v="0"/>
    <s v="technology/web"/>
    <n v="1.355"/>
    <n v="86.858974358974365"/>
    <x v="2"/>
    <s v="web"/>
    <x v="702"/>
    <d v="2016-07-03T05:00:00"/>
  </r>
  <r>
    <n v="775"/>
    <s v="Murphy LLC"/>
    <s v="Customer-focused non-volatile framework"/>
    <n v="9400"/>
    <n v="968"/>
    <x v="0"/>
    <n v="10"/>
    <s v="US"/>
    <s v="USD"/>
    <n v="1415253600"/>
    <n v="1416117600"/>
    <b v="0"/>
    <b v="0"/>
    <s v="music/rock"/>
    <n v="0.10297872340425532"/>
    <n v="96.8"/>
    <x v="1"/>
    <s v="rock"/>
    <x v="703"/>
    <d v="2014-11-16T06:00:00"/>
  </r>
  <r>
    <n v="776"/>
    <s v="Taylor-Rowe"/>
    <s v="Synchronized multimedia frame"/>
    <n v="110800"/>
    <n v="72623"/>
    <x v="0"/>
    <n v="2201"/>
    <s v="US"/>
    <s v="USD"/>
    <n v="1562216400"/>
    <n v="1563771600"/>
    <b v="0"/>
    <b v="0"/>
    <s v="theater/plays"/>
    <n v="0.65544223826714798"/>
    <n v="32.995456610631528"/>
    <x v="3"/>
    <s v="plays"/>
    <x v="704"/>
    <d v="2019-07-22T05:00:00"/>
  </r>
  <r>
    <n v="777"/>
    <s v="Henderson Ltd"/>
    <s v="Open-architected stable algorithm"/>
    <n v="93800"/>
    <n v="45987"/>
    <x v="0"/>
    <n v="676"/>
    <s v="US"/>
    <s v="USD"/>
    <n v="1316754000"/>
    <n v="1319259600"/>
    <b v="0"/>
    <b v="0"/>
    <s v="theater/plays"/>
    <n v="0.49026652452025588"/>
    <n v="68.028106508875737"/>
    <x v="3"/>
    <s v="plays"/>
    <x v="431"/>
    <d v="2011-10-22T05:00:00"/>
  </r>
  <r>
    <n v="778"/>
    <s v="Moss-Guzman"/>
    <s v="Cross-platform optimizing website"/>
    <n v="1300"/>
    <n v="10243"/>
    <x v="1"/>
    <n v="174"/>
    <s v="CH"/>
    <s v="CHF"/>
    <n v="1313211600"/>
    <n v="1313643600"/>
    <b v="0"/>
    <b v="0"/>
    <s v="film &amp; video/animation"/>
    <n v="7.8792307692307695"/>
    <n v="58.867816091954026"/>
    <x v="4"/>
    <s v="animation"/>
    <x v="705"/>
    <d v="2011-08-18T05:00:00"/>
  </r>
  <r>
    <n v="779"/>
    <s v="Webb Group"/>
    <s v="Public-key actuating projection"/>
    <n v="108700"/>
    <n v="87293"/>
    <x v="0"/>
    <n v="831"/>
    <s v="US"/>
    <s v="USD"/>
    <n v="1439528400"/>
    <n v="1440306000"/>
    <b v="0"/>
    <b v="1"/>
    <s v="theater/plays"/>
    <n v="0.80306347746090156"/>
    <n v="105.04572803850782"/>
    <x v="3"/>
    <s v="plays"/>
    <x v="706"/>
    <d v="2015-08-23T05:00:00"/>
  </r>
  <r>
    <n v="780"/>
    <s v="Brooks-Rodriguez"/>
    <s v="Implemented intangible instruction set"/>
    <n v="5100"/>
    <n v="5421"/>
    <x v="1"/>
    <n v="164"/>
    <s v="US"/>
    <s v="USD"/>
    <n v="1469163600"/>
    <n v="1470805200"/>
    <b v="0"/>
    <b v="1"/>
    <s v="film &amp; video/drama"/>
    <n v="1.0629411764705883"/>
    <n v="33.054878048780488"/>
    <x v="4"/>
    <s v="drama"/>
    <x v="707"/>
    <d v="2016-08-10T05:00:00"/>
  </r>
  <r>
    <n v="781"/>
    <s v="Thomas Ltd"/>
    <s v="Cross-group interactive architecture"/>
    <n v="8700"/>
    <n v="4414"/>
    <x v="3"/>
    <n v="56"/>
    <s v="CH"/>
    <s v="CHF"/>
    <n v="1288501200"/>
    <n v="1292911200"/>
    <b v="0"/>
    <b v="0"/>
    <s v="theater/plays"/>
    <n v="0.50735632183908042"/>
    <n v="78.821428571428569"/>
    <x v="3"/>
    <s v="plays"/>
    <x v="708"/>
    <d v="2010-12-21T06:00:00"/>
  </r>
  <r>
    <n v="782"/>
    <s v="Williams and Sons"/>
    <s v="Centralized asymmetric framework"/>
    <n v="5100"/>
    <n v="10981"/>
    <x v="1"/>
    <n v="161"/>
    <s v="US"/>
    <s v="USD"/>
    <n v="1298959200"/>
    <n v="1301374800"/>
    <b v="0"/>
    <b v="1"/>
    <s v="film &amp; video/animation"/>
    <n v="2.153137254901961"/>
    <n v="68.204968944099377"/>
    <x v="4"/>
    <s v="animation"/>
    <x v="709"/>
    <d v="2011-03-29T05:00:00"/>
  </r>
  <r>
    <n v="783"/>
    <s v="Vega, Chan and Carney"/>
    <s v="Down-sized systematic utilization"/>
    <n v="7400"/>
    <n v="10451"/>
    <x v="1"/>
    <n v="138"/>
    <s v="US"/>
    <s v="USD"/>
    <n v="1387260000"/>
    <n v="1387864800"/>
    <b v="0"/>
    <b v="0"/>
    <s v="music/rock"/>
    <n v="1.4122972972972974"/>
    <n v="75.731884057971016"/>
    <x v="1"/>
    <s v="rock"/>
    <x v="710"/>
    <d v="2013-12-24T06:00:00"/>
  </r>
  <r>
    <n v="784"/>
    <s v="Byrd Group"/>
    <s v="Profound fault-tolerant model"/>
    <n v="88900"/>
    <n v="102535"/>
    <x v="1"/>
    <n v="3308"/>
    <s v="US"/>
    <s v="USD"/>
    <n v="1457244000"/>
    <n v="1458190800"/>
    <b v="0"/>
    <b v="0"/>
    <s v="technology/web"/>
    <n v="1.1533745781777278"/>
    <n v="30.996070133010882"/>
    <x v="2"/>
    <s v="web"/>
    <x v="711"/>
    <d v="2016-03-17T05:00:00"/>
  </r>
  <r>
    <n v="785"/>
    <s v="Peterson, Fletcher and Sanchez"/>
    <s v="Multi-channeled bi-directional moratorium"/>
    <n v="6700"/>
    <n v="12939"/>
    <x v="1"/>
    <n v="127"/>
    <s v="AU"/>
    <s v="AUD"/>
    <n v="1556341200"/>
    <n v="1559278800"/>
    <b v="0"/>
    <b v="1"/>
    <s v="film &amp; video/animation"/>
    <n v="1.9311940298507462"/>
    <n v="101.88188976377953"/>
    <x v="4"/>
    <s v="animation"/>
    <x v="157"/>
    <d v="2019-05-31T05:00:00"/>
  </r>
  <r>
    <n v="786"/>
    <s v="Smith-Brown"/>
    <s v="Object-based content-based ability"/>
    <n v="1500"/>
    <n v="10946"/>
    <x v="1"/>
    <n v="207"/>
    <s v="IT"/>
    <s v="EUR"/>
    <n v="1522126800"/>
    <n v="1522731600"/>
    <b v="0"/>
    <b v="1"/>
    <s v="music/jazz"/>
    <n v="7.2973333333333334"/>
    <n v="52.879227053140099"/>
    <x v="1"/>
    <s v="jazz"/>
    <x v="630"/>
    <d v="2018-04-03T05:00:00"/>
  </r>
  <r>
    <n v="787"/>
    <s v="Vance-Glover"/>
    <s v="Progressive coherent secured line"/>
    <n v="61200"/>
    <n v="60994"/>
    <x v="0"/>
    <n v="859"/>
    <s v="CA"/>
    <s v="CAD"/>
    <n v="1305954000"/>
    <n v="1306731600"/>
    <b v="0"/>
    <b v="0"/>
    <s v="music/rock"/>
    <n v="0.99663398692810456"/>
    <n v="71.005820721769496"/>
    <x v="1"/>
    <s v="rock"/>
    <x v="712"/>
    <d v="2011-05-30T05:00:00"/>
  </r>
  <r>
    <n v="788"/>
    <s v="Joyce PLC"/>
    <s v="Synchronized directional capability"/>
    <n v="3600"/>
    <n v="3174"/>
    <x v="2"/>
    <n v="31"/>
    <s v="US"/>
    <s v="USD"/>
    <n v="1350709200"/>
    <n v="1352527200"/>
    <b v="0"/>
    <b v="0"/>
    <s v="film &amp; video/animation"/>
    <n v="0.88166666666666671"/>
    <n v="102.38709677419355"/>
    <x v="4"/>
    <s v="animation"/>
    <x v="93"/>
    <d v="2012-11-10T06:00:00"/>
  </r>
  <r>
    <n v="789"/>
    <s v="Kennedy-Miller"/>
    <s v="Cross-platform composite migration"/>
    <n v="9000"/>
    <n v="3351"/>
    <x v="0"/>
    <n v="45"/>
    <s v="US"/>
    <s v="USD"/>
    <n v="1401166800"/>
    <n v="1404363600"/>
    <b v="0"/>
    <b v="0"/>
    <s v="theater/plays"/>
    <n v="0.37233333333333335"/>
    <n v="74.466666666666669"/>
    <x v="3"/>
    <s v="plays"/>
    <x v="713"/>
    <d v="2014-07-03T05:00:00"/>
  </r>
  <r>
    <n v="790"/>
    <s v="White-Obrien"/>
    <s v="Operative local pricing structure"/>
    <n v="185900"/>
    <n v="56774"/>
    <x v="3"/>
    <n v="1113"/>
    <s v="US"/>
    <s v="USD"/>
    <n v="1266127200"/>
    <n v="1266645600"/>
    <b v="0"/>
    <b v="0"/>
    <s v="theater/plays"/>
    <n v="0.30540075309306081"/>
    <n v="51.009883198562441"/>
    <x v="3"/>
    <s v="plays"/>
    <x v="714"/>
    <d v="2010-02-20T06:00:00"/>
  </r>
  <r>
    <n v="791"/>
    <s v="Stafford, Hess and Raymond"/>
    <s v="Optional web-enabled extranet"/>
    <n v="2100"/>
    <n v="540"/>
    <x v="0"/>
    <n v="6"/>
    <s v="US"/>
    <s v="USD"/>
    <n v="1481436000"/>
    <n v="1482818400"/>
    <b v="0"/>
    <b v="0"/>
    <s v="food/food trucks"/>
    <n v="0.25714285714285712"/>
    <n v="90"/>
    <x v="0"/>
    <s v="food trucks"/>
    <x v="715"/>
    <d v="2016-12-27T06:00:00"/>
  </r>
  <r>
    <n v="792"/>
    <s v="Jordan, Schneider and Hall"/>
    <s v="Reduced 6thgeneration intranet"/>
    <n v="2000"/>
    <n v="680"/>
    <x v="0"/>
    <n v="7"/>
    <s v="US"/>
    <s v="USD"/>
    <n v="1372222800"/>
    <n v="1374642000"/>
    <b v="0"/>
    <b v="1"/>
    <s v="theater/plays"/>
    <n v="0.34"/>
    <n v="97.142857142857139"/>
    <x v="3"/>
    <s v="plays"/>
    <x v="716"/>
    <d v="2013-07-24T05:00:00"/>
  </r>
  <r>
    <n v="793"/>
    <s v="Rodriguez, Cox and Rodriguez"/>
    <s v="Networked disintermediate leverage"/>
    <n v="1100"/>
    <n v="13045"/>
    <x v="1"/>
    <n v="181"/>
    <s v="CH"/>
    <s v="CHF"/>
    <n v="1372136400"/>
    <n v="1372482000"/>
    <b v="0"/>
    <b v="0"/>
    <s v="publishing/nonfiction"/>
    <n v="11.859090909090909"/>
    <n v="72.071823204419886"/>
    <x v="5"/>
    <s v="nonfiction"/>
    <x v="448"/>
    <d v="2013-06-29T05:00:00"/>
  </r>
  <r>
    <n v="794"/>
    <s v="Welch Inc"/>
    <s v="Optional optimal website"/>
    <n v="6600"/>
    <n v="8276"/>
    <x v="1"/>
    <n v="110"/>
    <s v="US"/>
    <s v="USD"/>
    <n v="1513922400"/>
    <n v="1514959200"/>
    <b v="0"/>
    <b v="0"/>
    <s v="music/rock"/>
    <n v="1.2539393939393939"/>
    <n v="75.236363636363635"/>
    <x v="1"/>
    <s v="rock"/>
    <x v="717"/>
    <d v="2018-01-03T06:00:00"/>
  </r>
  <r>
    <n v="795"/>
    <s v="Vasquez Inc"/>
    <s v="Stand-alone asynchronous functionalities"/>
    <n v="7100"/>
    <n v="1022"/>
    <x v="0"/>
    <n v="31"/>
    <s v="US"/>
    <s v="USD"/>
    <n v="1477976400"/>
    <n v="1478235600"/>
    <b v="0"/>
    <b v="0"/>
    <s v="film &amp; video/drama"/>
    <n v="0.14394366197183098"/>
    <n v="32.967741935483872"/>
    <x v="4"/>
    <s v="drama"/>
    <x v="718"/>
    <d v="2016-11-04T05:00:00"/>
  </r>
  <r>
    <n v="796"/>
    <s v="Freeman-Ferguson"/>
    <s v="Profound full-range open system"/>
    <n v="7800"/>
    <n v="4275"/>
    <x v="0"/>
    <n v="78"/>
    <s v="US"/>
    <s v="USD"/>
    <n v="1407474000"/>
    <n v="1408078800"/>
    <b v="0"/>
    <b v="1"/>
    <s v="games/mobile games"/>
    <n v="0.54807692307692313"/>
    <n v="54.807692307692307"/>
    <x v="6"/>
    <s v="mobile games"/>
    <x v="719"/>
    <d v="2014-08-15T05:00:00"/>
  </r>
  <r>
    <n v="797"/>
    <s v="Houston, Moore and Rogers"/>
    <s v="Optional tangible utilization"/>
    <n v="7600"/>
    <n v="8332"/>
    <x v="1"/>
    <n v="185"/>
    <s v="US"/>
    <s v="USD"/>
    <n v="1546149600"/>
    <n v="1548136800"/>
    <b v="0"/>
    <b v="0"/>
    <s v="technology/web"/>
    <n v="1.0963157894736841"/>
    <n v="45.037837837837834"/>
    <x v="2"/>
    <s v="web"/>
    <x v="720"/>
    <d v="2019-01-22T06:00:00"/>
  </r>
  <r>
    <n v="798"/>
    <s v="Small-Fuentes"/>
    <s v="Seamless maximized product"/>
    <n v="3400"/>
    <n v="6408"/>
    <x v="1"/>
    <n v="121"/>
    <s v="US"/>
    <s v="USD"/>
    <n v="1338440400"/>
    <n v="1340859600"/>
    <b v="0"/>
    <b v="1"/>
    <s v="theater/plays"/>
    <n v="1.8847058823529412"/>
    <n v="52.958677685950413"/>
    <x v="3"/>
    <s v="plays"/>
    <x v="721"/>
    <d v="2012-06-28T05:00:00"/>
  </r>
  <r>
    <n v="799"/>
    <s v="Reid-Day"/>
    <s v="Devolved tertiary time-frame"/>
    <n v="84500"/>
    <n v="73522"/>
    <x v="0"/>
    <n v="1225"/>
    <s v="GB"/>
    <s v="GBP"/>
    <n v="1454133600"/>
    <n v="1454479200"/>
    <b v="0"/>
    <b v="0"/>
    <s v="theater/plays"/>
    <n v="0.87008284023668636"/>
    <n v="60.017959183673469"/>
    <x v="3"/>
    <s v="plays"/>
    <x v="722"/>
    <d v="2016-02-03T06:00:00"/>
  </r>
  <r>
    <n v="800"/>
    <s v="Wallace LLC"/>
    <s v="Centralized regional function"/>
    <n v="100"/>
    <n v="1"/>
    <x v="0"/>
    <n v="1"/>
    <s v="CH"/>
    <s v="CHF"/>
    <n v="1434085200"/>
    <n v="1434430800"/>
    <b v="0"/>
    <b v="0"/>
    <s v="music/rock"/>
    <n v="0.01"/>
    <n v="1"/>
    <x v="1"/>
    <s v="rock"/>
    <x v="139"/>
    <d v="2015-06-16T05:00:00"/>
  </r>
  <r>
    <n v="801"/>
    <s v="Olson-Bishop"/>
    <s v="User-friendly high-level initiative"/>
    <n v="2300"/>
    <n v="4667"/>
    <x v="1"/>
    <n v="106"/>
    <s v="US"/>
    <s v="USD"/>
    <n v="1577772000"/>
    <n v="1579672800"/>
    <b v="0"/>
    <b v="1"/>
    <s v="photography/photography books"/>
    <n v="2.0291304347826089"/>
    <n v="44.028301886792455"/>
    <x v="7"/>
    <s v="photography books"/>
    <x v="723"/>
    <d v="2020-01-22T06:00:00"/>
  </r>
  <r>
    <n v="802"/>
    <s v="Rodriguez, Anderson and Porter"/>
    <s v="Reverse-engineered zero-defect infrastructure"/>
    <n v="6200"/>
    <n v="12216"/>
    <x v="1"/>
    <n v="142"/>
    <s v="US"/>
    <s v="USD"/>
    <n v="1562216400"/>
    <n v="1562389200"/>
    <b v="0"/>
    <b v="0"/>
    <s v="photography/photography books"/>
    <n v="1.9703225806451612"/>
    <n v="86.028169014084511"/>
    <x v="7"/>
    <s v="photography books"/>
    <x v="704"/>
    <d v="2019-07-06T05:00:00"/>
  </r>
  <r>
    <n v="803"/>
    <s v="Perez, Brown and Meyers"/>
    <s v="Stand-alone background customer loyalty"/>
    <n v="6100"/>
    <n v="6527"/>
    <x v="1"/>
    <n v="233"/>
    <s v="US"/>
    <s v="USD"/>
    <n v="1548568800"/>
    <n v="1551506400"/>
    <b v="0"/>
    <b v="0"/>
    <s v="theater/plays"/>
    <n v="1.07"/>
    <n v="28.012875536480685"/>
    <x v="3"/>
    <s v="plays"/>
    <x v="724"/>
    <d v="2019-03-02T06:00:00"/>
  </r>
  <r>
    <n v="804"/>
    <s v="English-Mccullough"/>
    <s v="Business-focused discrete software"/>
    <n v="2600"/>
    <n v="6987"/>
    <x v="1"/>
    <n v="218"/>
    <s v="US"/>
    <s v="USD"/>
    <n v="1514872800"/>
    <n v="1516600800"/>
    <b v="0"/>
    <b v="0"/>
    <s v="music/rock"/>
    <n v="2.6873076923076922"/>
    <n v="32.050458715596328"/>
    <x v="1"/>
    <s v="rock"/>
    <x v="725"/>
    <d v="2018-01-22T06:00:00"/>
  </r>
  <r>
    <n v="805"/>
    <s v="Smith-Nguyen"/>
    <s v="Advanced intermediate Graphic Interface"/>
    <n v="9700"/>
    <n v="4932"/>
    <x v="0"/>
    <n v="67"/>
    <s v="AU"/>
    <s v="AUD"/>
    <n v="1416031200"/>
    <n v="1420437600"/>
    <b v="0"/>
    <b v="0"/>
    <s v="film &amp; video/documentary"/>
    <n v="0.50845360824742269"/>
    <n v="73.611940298507463"/>
    <x v="4"/>
    <s v="documentary"/>
    <x v="660"/>
    <d v="2015-01-05T06:00:00"/>
  </r>
  <r>
    <n v="806"/>
    <s v="Harmon-Madden"/>
    <s v="Adaptive holistic hub"/>
    <n v="700"/>
    <n v="8262"/>
    <x v="1"/>
    <n v="76"/>
    <s v="US"/>
    <s v="USD"/>
    <n v="1330927200"/>
    <n v="1332997200"/>
    <b v="0"/>
    <b v="1"/>
    <s v="film &amp; video/drama"/>
    <n v="11.802857142857142"/>
    <n v="108.71052631578948"/>
    <x v="4"/>
    <s v="drama"/>
    <x v="726"/>
    <d v="2012-03-29T05:00:00"/>
  </r>
  <r>
    <n v="807"/>
    <s v="Walker-Taylor"/>
    <s v="Automated uniform concept"/>
    <n v="700"/>
    <n v="1848"/>
    <x v="1"/>
    <n v="43"/>
    <s v="US"/>
    <s v="USD"/>
    <n v="1571115600"/>
    <n v="1574920800"/>
    <b v="0"/>
    <b v="1"/>
    <s v="theater/plays"/>
    <n v="2.64"/>
    <n v="42.97674418604651"/>
    <x v="3"/>
    <s v="plays"/>
    <x v="727"/>
    <d v="2019-11-28T06:00:00"/>
  </r>
  <r>
    <n v="808"/>
    <s v="Harris, Medina and Mitchell"/>
    <s v="Enhanced regional flexibility"/>
    <n v="5200"/>
    <n v="1583"/>
    <x v="0"/>
    <n v="19"/>
    <s v="US"/>
    <s v="USD"/>
    <n v="1463461200"/>
    <n v="1464930000"/>
    <b v="0"/>
    <b v="0"/>
    <s v="food/food trucks"/>
    <n v="0.30442307692307691"/>
    <n v="83.315789473684205"/>
    <x v="0"/>
    <s v="food trucks"/>
    <x v="728"/>
    <d v="2016-06-03T05:00:00"/>
  </r>
  <r>
    <n v="809"/>
    <s v="Williams and Sons"/>
    <s v="Public-key bottom-line algorithm"/>
    <n v="140800"/>
    <n v="88536"/>
    <x v="0"/>
    <n v="2108"/>
    <s v="CH"/>
    <s v="CHF"/>
    <n v="1344920400"/>
    <n v="1345006800"/>
    <b v="0"/>
    <b v="0"/>
    <s v="film &amp; video/documentary"/>
    <n v="0.62880681818181816"/>
    <n v="42"/>
    <x v="4"/>
    <s v="documentary"/>
    <x v="729"/>
    <d v="2012-08-15T05:00:00"/>
  </r>
  <r>
    <n v="810"/>
    <s v="Ball-Fisher"/>
    <s v="Multi-layered intangible instruction set"/>
    <n v="6400"/>
    <n v="12360"/>
    <x v="1"/>
    <n v="221"/>
    <s v="US"/>
    <s v="USD"/>
    <n v="1511848800"/>
    <n v="1512712800"/>
    <b v="0"/>
    <b v="1"/>
    <s v="theater/plays"/>
    <n v="1.9312499999999999"/>
    <n v="55.927601809954751"/>
    <x v="3"/>
    <s v="plays"/>
    <x v="730"/>
    <d v="2017-12-08T06:00:00"/>
  </r>
  <r>
    <n v="811"/>
    <s v="Page, Holt and Mack"/>
    <s v="Fundamental methodical emulation"/>
    <n v="92500"/>
    <n v="71320"/>
    <x v="0"/>
    <n v="679"/>
    <s v="US"/>
    <s v="USD"/>
    <n v="1452319200"/>
    <n v="1452492000"/>
    <b v="0"/>
    <b v="1"/>
    <s v="games/video games"/>
    <n v="0.77102702702702708"/>
    <n v="105.03681885125184"/>
    <x v="6"/>
    <s v="video games"/>
    <x v="731"/>
    <d v="2016-01-11T06:00:00"/>
  </r>
  <r>
    <n v="812"/>
    <s v="Landry Group"/>
    <s v="Expanded value-added hardware"/>
    <n v="59700"/>
    <n v="134640"/>
    <x v="1"/>
    <n v="2805"/>
    <s v="CA"/>
    <s v="CAD"/>
    <n v="1523854800"/>
    <n v="1524286800"/>
    <b v="0"/>
    <b v="0"/>
    <s v="publishing/nonfiction"/>
    <n v="2.2552763819095478"/>
    <n v="48"/>
    <x v="5"/>
    <s v="nonfiction"/>
    <x v="78"/>
    <d v="2018-04-21T05:00:00"/>
  </r>
  <r>
    <n v="813"/>
    <s v="Buckley Group"/>
    <s v="Diverse high-level attitude"/>
    <n v="3200"/>
    <n v="7661"/>
    <x v="1"/>
    <n v="68"/>
    <s v="US"/>
    <s v="USD"/>
    <n v="1346043600"/>
    <n v="1346907600"/>
    <b v="0"/>
    <b v="0"/>
    <s v="games/video games"/>
    <n v="2.3940625"/>
    <n v="112.66176470588235"/>
    <x v="6"/>
    <s v="video games"/>
    <x v="732"/>
    <d v="2012-09-06T05:00:00"/>
  </r>
  <r>
    <n v="814"/>
    <s v="Vincent PLC"/>
    <s v="Visionary 24hour analyzer"/>
    <n v="3200"/>
    <n v="2950"/>
    <x v="0"/>
    <n v="36"/>
    <s v="DK"/>
    <s v="DKK"/>
    <n v="1464325200"/>
    <n v="1464498000"/>
    <b v="0"/>
    <b v="1"/>
    <s v="music/rock"/>
    <n v="0.921875"/>
    <n v="81.944444444444443"/>
    <x v="1"/>
    <s v="rock"/>
    <x v="733"/>
    <d v="2016-05-29T05:00:00"/>
  </r>
  <r>
    <n v="815"/>
    <s v="Watson-Douglas"/>
    <s v="Centralized bandwidth-monitored leverage"/>
    <n v="9000"/>
    <n v="11721"/>
    <x v="1"/>
    <n v="183"/>
    <s v="CA"/>
    <s v="CAD"/>
    <n v="1511935200"/>
    <n v="1514181600"/>
    <b v="0"/>
    <b v="0"/>
    <s v="music/rock"/>
    <n v="1.3023333333333333"/>
    <n v="64.049180327868854"/>
    <x v="1"/>
    <s v="rock"/>
    <x v="734"/>
    <d v="2017-12-25T06:00:00"/>
  </r>
  <r>
    <n v="816"/>
    <s v="Jones, Casey and Jones"/>
    <s v="Ergonomic mission-critical moratorium"/>
    <n v="2300"/>
    <n v="14150"/>
    <x v="1"/>
    <n v="133"/>
    <s v="US"/>
    <s v="USD"/>
    <n v="1392012000"/>
    <n v="1392184800"/>
    <b v="1"/>
    <b v="1"/>
    <s v="theater/plays"/>
    <n v="6.1521739130434785"/>
    <n v="106.39097744360902"/>
    <x v="3"/>
    <s v="plays"/>
    <x v="406"/>
    <d v="2014-02-12T06:00:00"/>
  </r>
  <r>
    <n v="817"/>
    <s v="Alvarez-Bauer"/>
    <s v="Front-line intermediate moderator"/>
    <n v="51300"/>
    <n v="189192"/>
    <x v="1"/>
    <n v="2489"/>
    <s v="IT"/>
    <s v="EUR"/>
    <n v="1556946000"/>
    <n v="1559365200"/>
    <b v="0"/>
    <b v="1"/>
    <s v="publishing/nonfiction"/>
    <n v="3.687953216374269"/>
    <n v="76.011249497790274"/>
    <x v="5"/>
    <s v="nonfiction"/>
    <x v="735"/>
    <d v="2019-06-01T05:00:00"/>
  </r>
  <r>
    <n v="818"/>
    <s v="Martinez LLC"/>
    <s v="Automated local secured line"/>
    <n v="700"/>
    <n v="7664"/>
    <x v="1"/>
    <n v="69"/>
    <s v="US"/>
    <s v="USD"/>
    <n v="1548050400"/>
    <n v="1549173600"/>
    <b v="0"/>
    <b v="1"/>
    <s v="theater/plays"/>
    <n v="10.948571428571428"/>
    <n v="111.07246376811594"/>
    <x v="3"/>
    <s v="plays"/>
    <x v="736"/>
    <d v="2019-02-03T06:00:00"/>
  </r>
  <r>
    <n v="819"/>
    <s v="Buck-Khan"/>
    <s v="Integrated bandwidth-monitored alliance"/>
    <n v="8900"/>
    <n v="4509"/>
    <x v="0"/>
    <n v="47"/>
    <s v="US"/>
    <s v="USD"/>
    <n v="1353736800"/>
    <n v="1355032800"/>
    <b v="1"/>
    <b v="0"/>
    <s v="games/video games"/>
    <n v="0.50662921348314605"/>
    <n v="95.936170212765958"/>
    <x v="6"/>
    <s v="video games"/>
    <x v="737"/>
    <d v="2012-12-09T06:00:00"/>
  </r>
  <r>
    <n v="820"/>
    <s v="Valdez, Williams and Meyer"/>
    <s v="Cross-group heuristic forecast"/>
    <n v="1500"/>
    <n v="12009"/>
    <x v="1"/>
    <n v="279"/>
    <s v="GB"/>
    <s v="GBP"/>
    <n v="1532840400"/>
    <n v="1533963600"/>
    <b v="0"/>
    <b v="1"/>
    <s v="music/rock"/>
    <n v="8.0060000000000002"/>
    <n v="43.043010752688176"/>
    <x v="1"/>
    <s v="rock"/>
    <x v="192"/>
    <d v="2018-08-11T05:00:00"/>
  </r>
  <r>
    <n v="821"/>
    <s v="Alvarez-Andrews"/>
    <s v="Extended impactful secured line"/>
    <n v="4900"/>
    <n v="14273"/>
    <x v="1"/>
    <n v="210"/>
    <s v="US"/>
    <s v="USD"/>
    <n v="1488261600"/>
    <n v="1489381200"/>
    <b v="0"/>
    <b v="0"/>
    <s v="film &amp; video/documentary"/>
    <n v="2.9128571428571428"/>
    <n v="67.966666666666669"/>
    <x v="4"/>
    <s v="documentary"/>
    <x v="738"/>
    <d v="2017-03-13T05:00:00"/>
  </r>
  <r>
    <n v="822"/>
    <s v="Stewart and Sons"/>
    <s v="Distributed optimizing protocol"/>
    <n v="54000"/>
    <n v="188982"/>
    <x v="1"/>
    <n v="2100"/>
    <s v="US"/>
    <s v="USD"/>
    <n v="1393567200"/>
    <n v="1395032400"/>
    <b v="0"/>
    <b v="0"/>
    <s v="music/rock"/>
    <n v="3.4996666666666667"/>
    <n v="89.991428571428571"/>
    <x v="1"/>
    <s v="rock"/>
    <x v="739"/>
    <d v="2014-03-17T05:00:00"/>
  </r>
  <r>
    <n v="823"/>
    <s v="Dyer Inc"/>
    <s v="Secured well-modulated system engine"/>
    <n v="4100"/>
    <n v="14640"/>
    <x v="1"/>
    <n v="252"/>
    <s v="US"/>
    <s v="USD"/>
    <n v="1410325200"/>
    <n v="1412485200"/>
    <b v="1"/>
    <b v="1"/>
    <s v="music/rock"/>
    <n v="3.5707317073170732"/>
    <n v="58.095238095238095"/>
    <x v="1"/>
    <s v="rock"/>
    <x v="613"/>
    <d v="2014-10-05T05:00:00"/>
  </r>
  <r>
    <n v="824"/>
    <s v="Anderson, Williams and Cox"/>
    <s v="Streamlined national benchmark"/>
    <n v="85000"/>
    <n v="107516"/>
    <x v="1"/>
    <n v="1280"/>
    <s v="US"/>
    <s v="USD"/>
    <n v="1276923600"/>
    <n v="1279688400"/>
    <b v="0"/>
    <b v="1"/>
    <s v="publishing/nonfiction"/>
    <n v="1.2648941176470587"/>
    <n v="83.996875000000003"/>
    <x v="5"/>
    <s v="nonfiction"/>
    <x v="740"/>
    <d v="2010-07-21T05:00:00"/>
  </r>
  <r>
    <n v="825"/>
    <s v="Solomon PLC"/>
    <s v="Open-architected 24/7 infrastructure"/>
    <n v="3600"/>
    <n v="13950"/>
    <x v="1"/>
    <n v="157"/>
    <s v="GB"/>
    <s v="GBP"/>
    <n v="1500958800"/>
    <n v="1501995600"/>
    <b v="0"/>
    <b v="0"/>
    <s v="film &amp; video/shorts"/>
    <n v="3.875"/>
    <n v="88.853503184713375"/>
    <x v="4"/>
    <s v="shorts"/>
    <x v="145"/>
    <d v="2017-08-06T05:00:00"/>
  </r>
  <r>
    <n v="826"/>
    <s v="Miller-Hubbard"/>
    <s v="Digitized 6thgeneration Local Area Network"/>
    <n v="2800"/>
    <n v="12797"/>
    <x v="1"/>
    <n v="194"/>
    <s v="US"/>
    <s v="USD"/>
    <n v="1292220000"/>
    <n v="1294639200"/>
    <b v="0"/>
    <b v="1"/>
    <s v="theater/plays"/>
    <n v="4.5703571428571426"/>
    <n v="65.963917525773198"/>
    <x v="3"/>
    <s v="plays"/>
    <x v="741"/>
    <d v="2011-01-10T06:00:00"/>
  </r>
  <r>
    <n v="827"/>
    <s v="Miranda, Martinez and Lowery"/>
    <s v="Innovative actuating artificial intelligence"/>
    <n v="2300"/>
    <n v="6134"/>
    <x v="1"/>
    <n v="82"/>
    <s v="AU"/>
    <s v="AUD"/>
    <n v="1304398800"/>
    <n v="1305435600"/>
    <b v="0"/>
    <b v="1"/>
    <s v="film &amp; video/drama"/>
    <n v="2.6669565217391304"/>
    <n v="74.804878048780495"/>
    <x v="4"/>
    <s v="drama"/>
    <x v="742"/>
    <d v="2011-05-15T05:00:00"/>
  </r>
  <r>
    <n v="828"/>
    <s v="Munoz, Cherry and Bell"/>
    <s v="Cross-platform reciprocal budgetary management"/>
    <n v="7100"/>
    <n v="4899"/>
    <x v="0"/>
    <n v="70"/>
    <s v="US"/>
    <s v="USD"/>
    <n v="1535432400"/>
    <n v="1537592400"/>
    <b v="0"/>
    <b v="0"/>
    <s v="theater/plays"/>
    <n v="0.69"/>
    <n v="69.98571428571428"/>
    <x v="3"/>
    <s v="plays"/>
    <x v="202"/>
    <d v="2018-09-22T05:00:00"/>
  </r>
  <r>
    <n v="829"/>
    <s v="Baker-Higgins"/>
    <s v="Vision-oriented scalable portal"/>
    <n v="9600"/>
    <n v="4929"/>
    <x v="0"/>
    <n v="154"/>
    <s v="US"/>
    <s v="USD"/>
    <n v="1433826000"/>
    <n v="1435122000"/>
    <b v="0"/>
    <b v="0"/>
    <s v="theater/plays"/>
    <n v="0.51343749999999999"/>
    <n v="32.006493506493506"/>
    <x v="3"/>
    <s v="plays"/>
    <x v="743"/>
    <d v="2015-06-24T05:00:00"/>
  </r>
  <r>
    <n v="830"/>
    <s v="Johnson, Turner and Carroll"/>
    <s v="Persevering zero administration knowledge user"/>
    <n v="121600"/>
    <n v="1424"/>
    <x v="0"/>
    <n v="22"/>
    <s v="US"/>
    <s v="USD"/>
    <n v="1514959200"/>
    <n v="1520056800"/>
    <b v="0"/>
    <b v="0"/>
    <s v="theater/plays"/>
    <n v="1.1710526315789473E-2"/>
    <n v="64.727272727272734"/>
    <x v="3"/>
    <s v="plays"/>
    <x v="744"/>
    <d v="2018-03-03T06:00:00"/>
  </r>
  <r>
    <n v="831"/>
    <s v="Ward PLC"/>
    <s v="Front-line bottom-line Graphic Interface"/>
    <n v="97100"/>
    <n v="105817"/>
    <x v="1"/>
    <n v="4233"/>
    <s v="US"/>
    <s v="USD"/>
    <n v="1332738000"/>
    <n v="1335675600"/>
    <b v="0"/>
    <b v="0"/>
    <s v="photography/photography books"/>
    <n v="1.089773429454171"/>
    <n v="24.998110087408456"/>
    <x v="7"/>
    <s v="photography books"/>
    <x v="745"/>
    <d v="2012-04-29T05:00:00"/>
  </r>
  <r>
    <n v="832"/>
    <s v="Bradley, Beck and Mayo"/>
    <s v="Synergized fault-tolerant hierarchy"/>
    <n v="43200"/>
    <n v="136156"/>
    <x v="1"/>
    <n v="1297"/>
    <s v="DK"/>
    <s v="DKK"/>
    <n v="1445490000"/>
    <n v="1448431200"/>
    <b v="1"/>
    <b v="0"/>
    <s v="publishing/translations"/>
    <n v="3.1517592592592591"/>
    <n v="104.97764070932922"/>
    <x v="5"/>
    <s v="translations"/>
    <x v="746"/>
    <d v="2015-11-25T06:00:00"/>
  </r>
  <r>
    <n v="833"/>
    <s v="Levine, Martin and Hernandez"/>
    <s v="Expanded asynchronous groupware"/>
    <n v="6800"/>
    <n v="10723"/>
    <x v="1"/>
    <n v="165"/>
    <s v="DK"/>
    <s v="DKK"/>
    <n v="1297663200"/>
    <n v="1298613600"/>
    <b v="0"/>
    <b v="0"/>
    <s v="publishing/translations"/>
    <n v="1.5769117647058823"/>
    <n v="64.987878787878785"/>
    <x v="5"/>
    <s v="translations"/>
    <x v="747"/>
    <d v="2011-02-25T06:00:00"/>
  </r>
  <r>
    <n v="834"/>
    <s v="Gallegos, Wagner and Gaines"/>
    <s v="Expanded fault-tolerant emulation"/>
    <n v="7300"/>
    <n v="11228"/>
    <x v="1"/>
    <n v="119"/>
    <s v="US"/>
    <s v="USD"/>
    <n v="1371963600"/>
    <n v="1372482000"/>
    <b v="0"/>
    <b v="0"/>
    <s v="theater/plays"/>
    <n v="1.5380821917808218"/>
    <n v="94.352941176470594"/>
    <x v="3"/>
    <s v="plays"/>
    <x v="362"/>
    <d v="2013-06-29T05:00:00"/>
  </r>
  <r>
    <n v="835"/>
    <s v="Hodges, Smith and Kelly"/>
    <s v="Future-proofed 24hour model"/>
    <n v="86200"/>
    <n v="77355"/>
    <x v="0"/>
    <n v="1758"/>
    <s v="US"/>
    <s v="USD"/>
    <n v="1425103200"/>
    <n v="1425621600"/>
    <b v="0"/>
    <b v="0"/>
    <s v="technology/web"/>
    <n v="0.89738979118329465"/>
    <n v="44.001706484641637"/>
    <x v="2"/>
    <s v="web"/>
    <x v="748"/>
    <d v="2015-03-06T06:00:00"/>
  </r>
  <r>
    <n v="836"/>
    <s v="Macias Inc"/>
    <s v="Optimized didactic intranet"/>
    <n v="8100"/>
    <n v="6086"/>
    <x v="0"/>
    <n v="94"/>
    <s v="US"/>
    <s v="USD"/>
    <n v="1265349600"/>
    <n v="1266300000"/>
    <b v="0"/>
    <b v="0"/>
    <s v="music/indie rock"/>
    <n v="0.75135802469135804"/>
    <n v="64.744680851063833"/>
    <x v="1"/>
    <s v="indie rock"/>
    <x v="749"/>
    <d v="2010-02-16T06:00:00"/>
  </r>
  <r>
    <n v="837"/>
    <s v="Cook-Ortiz"/>
    <s v="Right-sized dedicated standardization"/>
    <n v="17700"/>
    <n v="150960"/>
    <x v="1"/>
    <n v="1797"/>
    <s v="US"/>
    <s v="USD"/>
    <n v="1301202000"/>
    <n v="1305867600"/>
    <b v="0"/>
    <b v="0"/>
    <s v="music/jazz"/>
    <n v="8.5288135593220336"/>
    <n v="84.00667779632721"/>
    <x v="1"/>
    <s v="jazz"/>
    <x v="643"/>
    <d v="2011-05-20T05:00:00"/>
  </r>
  <r>
    <n v="838"/>
    <s v="Jordan-Fischer"/>
    <s v="Vision-oriented high-level extranet"/>
    <n v="6400"/>
    <n v="8890"/>
    <x v="1"/>
    <n v="261"/>
    <s v="US"/>
    <s v="USD"/>
    <n v="1538024400"/>
    <n v="1538802000"/>
    <b v="0"/>
    <b v="0"/>
    <s v="theater/plays"/>
    <n v="1.3890625000000001"/>
    <n v="34.061302681992338"/>
    <x v="3"/>
    <s v="plays"/>
    <x v="750"/>
    <d v="2018-10-06T05:00:00"/>
  </r>
  <r>
    <n v="839"/>
    <s v="Pierce-Ramirez"/>
    <s v="Organized scalable initiative"/>
    <n v="7700"/>
    <n v="14644"/>
    <x v="1"/>
    <n v="157"/>
    <s v="US"/>
    <s v="USD"/>
    <n v="1395032400"/>
    <n v="1398920400"/>
    <b v="0"/>
    <b v="1"/>
    <s v="film &amp; video/documentary"/>
    <n v="1.9018181818181819"/>
    <n v="93.273885350318466"/>
    <x v="4"/>
    <s v="documentary"/>
    <x v="751"/>
    <d v="2014-05-01T05:00:00"/>
  </r>
  <r>
    <n v="840"/>
    <s v="Howell and Sons"/>
    <s v="Enhanced regional moderator"/>
    <n v="116300"/>
    <n v="116583"/>
    <x v="1"/>
    <n v="3533"/>
    <s v="US"/>
    <s v="USD"/>
    <n v="1405486800"/>
    <n v="1405659600"/>
    <b v="0"/>
    <b v="1"/>
    <s v="theater/plays"/>
    <n v="1.0024333619948409"/>
    <n v="32.998301726577978"/>
    <x v="3"/>
    <s v="plays"/>
    <x v="752"/>
    <d v="2014-07-18T05:00:00"/>
  </r>
  <r>
    <n v="841"/>
    <s v="Garcia, Dunn and Richardson"/>
    <s v="Automated even-keeled emulation"/>
    <n v="9100"/>
    <n v="12991"/>
    <x v="1"/>
    <n v="155"/>
    <s v="US"/>
    <s v="USD"/>
    <n v="1455861600"/>
    <n v="1457244000"/>
    <b v="0"/>
    <b v="0"/>
    <s v="technology/web"/>
    <n v="1.4275824175824177"/>
    <n v="83.812903225806451"/>
    <x v="2"/>
    <s v="web"/>
    <x v="753"/>
    <d v="2016-03-06T06:00:00"/>
  </r>
  <r>
    <n v="842"/>
    <s v="Lawson and Sons"/>
    <s v="Reverse-engineered multi-tasking product"/>
    <n v="1500"/>
    <n v="8447"/>
    <x v="1"/>
    <n v="132"/>
    <s v="IT"/>
    <s v="EUR"/>
    <n v="1529038800"/>
    <n v="1529298000"/>
    <b v="0"/>
    <b v="0"/>
    <s v="technology/wearables"/>
    <n v="5.6313333333333331"/>
    <n v="63.992424242424242"/>
    <x v="2"/>
    <s v="wearables"/>
    <x v="754"/>
    <d v="2018-06-18T05:00:00"/>
  </r>
  <r>
    <n v="843"/>
    <s v="Porter-Hicks"/>
    <s v="De-engineered next generation parallelism"/>
    <n v="8800"/>
    <n v="2703"/>
    <x v="0"/>
    <n v="33"/>
    <s v="US"/>
    <s v="USD"/>
    <n v="1535259600"/>
    <n v="1535778000"/>
    <b v="0"/>
    <b v="0"/>
    <s v="photography/photography books"/>
    <n v="0.30715909090909088"/>
    <n v="81.909090909090907"/>
    <x v="7"/>
    <s v="photography books"/>
    <x v="755"/>
    <d v="2018-09-01T05:00:00"/>
  </r>
  <r>
    <n v="844"/>
    <s v="Rodriguez-Hansen"/>
    <s v="Intuitive cohesive groupware"/>
    <n v="8800"/>
    <n v="8747"/>
    <x v="3"/>
    <n v="94"/>
    <s v="US"/>
    <s v="USD"/>
    <n v="1327212000"/>
    <n v="1327471200"/>
    <b v="0"/>
    <b v="0"/>
    <s v="film &amp; video/documentary"/>
    <n v="0.99397727272727276"/>
    <n v="93.053191489361708"/>
    <x v="4"/>
    <s v="documentary"/>
    <x v="756"/>
    <d v="2012-01-25T06:00:00"/>
  </r>
  <r>
    <n v="845"/>
    <s v="Williams LLC"/>
    <s v="Up-sized high-level access"/>
    <n v="69900"/>
    <n v="138087"/>
    <x v="1"/>
    <n v="1354"/>
    <s v="GB"/>
    <s v="GBP"/>
    <n v="1526360400"/>
    <n v="1529557200"/>
    <b v="0"/>
    <b v="0"/>
    <s v="technology/web"/>
    <n v="1.9754935622317598"/>
    <n v="101.98449039881831"/>
    <x v="2"/>
    <s v="web"/>
    <x v="757"/>
    <d v="2018-06-21T05:00:00"/>
  </r>
  <r>
    <n v="846"/>
    <s v="Cooper, Stanley and Bryant"/>
    <s v="Phased empowering success"/>
    <n v="1000"/>
    <n v="5085"/>
    <x v="1"/>
    <n v="48"/>
    <s v="US"/>
    <s v="USD"/>
    <n v="1532149200"/>
    <n v="1535259600"/>
    <b v="1"/>
    <b v="1"/>
    <s v="technology/web"/>
    <n v="5.085"/>
    <n v="105.9375"/>
    <x v="2"/>
    <s v="web"/>
    <x v="758"/>
    <d v="2018-08-26T05:00:00"/>
  </r>
  <r>
    <n v="847"/>
    <s v="Miller, Glenn and Adams"/>
    <s v="Distributed actuating project"/>
    <n v="4700"/>
    <n v="11174"/>
    <x v="1"/>
    <n v="110"/>
    <s v="US"/>
    <s v="USD"/>
    <n v="1515304800"/>
    <n v="1515564000"/>
    <b v="0"/>
    <b v="0"/>
    <s v="food/food trucks"/>
    <n v="2.3774468085106384"/>
    <n v="101.58181818181818"/>
    <x v="0"/>
    <s v="food trucks"/>
    <x v="759"/>
    <d v="2018-01-10T06:00:00"/>
  </r>
  <r>
    <n v="848"/>
    <s v="Cole, Salazar and Moreno"/>
    <s v="Robust motivating orchestration"/>
    <n v="3200"/>
    <n v="10831"/>
    <x v="1"/>
    <n v="172"/>
    <s v="US"/>
    <s v="USD"/>
    <n v="1276318800"/>
    <n v="1277096400"/>
    <b v="0"/>
    <b v="0"/>
    <s v="film &amp; video/drama"/>
    <n v="3.3846875000000001"/>
    <n v="62.970930232558139"/>
    <x v="4"/>
    <s v="drama"/>
    <x v="760"/>
    <d v="2010-06-21T05:00:00"/>
  </r>
  <r>
    <n v="849"/>
    <s v="Jones-Ryan"/>
    <s v="Vision-oriented uniform instruction set"/>
    <n v="6700"/>
    <n v="8917"/>
    <x v="1"/>
    <n v="307"/>
    <s v="US"/>
    <s v="USD"/>
    <n v="1328767200"/>
    <n v="1329026400"/>
    <b v="0"/>
    <b v="1"/>
    <s v="music/indie rock"/>
    <n v="1.3308955223880596"/>
    <n v="29.045602605863191"/>
    <x v="1"/>
    <s v="indie rock"/>
    <x v="761"/>
    <d v="2012-02-12T06:00:00"/>
  </r>
  <r>
    <n v="850"/>
    <s v="Hood, Perez and Meadows"/>
    <s v="Cross-group upward-trending hierarchy"/>
    <n v="100"/>
    <n v="1"/>
    <x v="0"/>
    <n v="1"/>
    <s v="US"/>
    <s v="USD"/>
    <n v="1321682400"/>
    <n v="1322978400"/>
    <b v="1"/>
    <b v="0"/>
    <s v="music/rock"/>
    <n v="0.01"/>
    <n v="1"/>
    <x v="1"/>
    <s v="rock"/>
    <x v="762"/>
    <d v="2011-12-04T06:00:00"/>
  </r>
  <r>
    <n v="851"/>
    <s v="Bright and Sons"/>
    <s v="Object-based needs-based info-mediaries"/>
    <n v="6000"/>
    <n v="12468"/>
    <x v="1"/>
    <n v="160"/>
    <s v="US"/>
    <s v="USD"/>
    <n v="1335934800"/>
    <n v="1338786000"/>
    <b v="0"/>
    <b v="0"/>
    <s v="music/electric music"/>
    <n v="2.0779999999999998"/>
    <n v="77.924999999999997"/>
    <x v="1"/>
    <s v="electric music"/>
    <x v="444"/>
    <d v="2012-06-04T05:00:00"/>
  </r>
  <r>
    <n v="852"/>
    <s v="Brady Ltd"/>
    <s v="Open-source reciprocal standardization"/>
    <n v="4900"/>
    <n v="2505"/>
    <x v="0"/>
    <n v="31"/>
    <s v="US"/>
    <s v="USD"/>
    <n v="1310792400"/>
    <n v="1311656400"/>
    <b v="0"/>
    <b v="1"/>
    <s v="games/video games"/>
    <n v="0.51122448979591839"/>
    <n v="80.806451612903231"/>
    <x v="6"/>
    <s v="video games"/>
    <x v="763"/>
    <d v="2011-07-26T05:00:00"/>
  </r>
  <r>
    <n v="853"/>
    <s v="Collier LLC"/>
    <s v="Secured well-modulated projection"/>
    <n v="17100"/>
    <n v="111502"/>
    <x v="1"/>
    <n v="1467"/>
    <s v="CA"/>
    <s v="CAD"/>
    <n v="1308546000"/>
    <n v="1308978000"/>
    <b v="0"/>
    <b v="1"/>
    <s v="music/indie rock"/>
    <n v="6.5205847953216374"/>
    <n v="76.006816632583508"/>
    <x v="1"/>
    <s v="indie rock"/>
    <x v="764"/>
    <d v="2011-06-25T05:00:00"/>
  </r>
  <r>
    <n v="854"/>
    <s v="Campbell, Thomas and Obrien"/>
    <s v="Multi-channeled secondary middleware"/>
    <n v="171000"/>
    <n v="194309"/>
    <x v="1"/>
    <n v="2662"/>
    <s v="CA"/>
    <s v="CAD"/>
    <n v="1574056800"/>
    <n v="1576389600"/>
    <b v="0"/>
    <b v="0"/>
    <s v="publishing/fiction"/>
    <n v="1.1363099415204678"/>
    <n v="72.993613824192337"/>
    <x v="5"/>
    <s v="fiction"/>
    <x v="765"/>
    <d v="2019-12-15T06:00:00"/>
  </r>
  <r>
    <n v="855"/>
    <s v="Moses-Terry"/>
    <s v="Horizontal clear-thinking framework"/>
    <n v="23400"/>
    <n v="23956"/>
    <x v="1"/>
    <n v="452"/>
    <s v="AU"/>
    <s v="AUD"/>
    <n v="1308373200"/>
    <n v="1311051600"/>
    <b v="0"/>
    <b v="0"/>
    <s v="theater/plays"/>
    <n v="1.0237606837606839"/>
    <n v="53"/>
    <x v="3"/>
    <s v="plays"/>
    <x v="766"/>
    <d v="2011-07-19T05:00:00"/>
  </r>
  <r>
    <n v="856"/>
    <s v="Williams and Sons"/>
    <s v="Profound composite core"/>
    <n v="2400"/>
    <n v="8558"/>
    <x v="1"/>
    <n v="158"/>
    <s v="US"/>
    <s v="USD"/>
    <n v="1335243600"/>
    <n v="1336712400"/>
    <b v="0"/>
    <b v="0"/>
    <s v="food/food trucks"/>
    <n v="3.5658333333333334"/>
    <n v="54.164556962025316"/>
    <x v="0"/>
    <s v="food trucks"/>
    <x v="767"/>
    <d v="2012-05-11T05:00:00"/>
  </r>
  <r>
    <n v="857"/>
    <s v="Miranda, Gray and Hale"/>
    <s v="Programmable disintermediate matrices"/>
    <n v="5300"/>
    <n v="7413"/>
    <x v="1"/>
    <n v="225"/>
    <s v="CH"/>
    <s v="CHF"/>
    <n v="1328421600"/>
    <n v="1330408800"/>
    <b v="1"/>
    <b v="0"/>
    <s v="film &amp; video/shorts"/>
    <n v="1.3986792452830188"/>
    <n v="32.946666666666665"/>
    <x v="4"/>
    <s v="shorts"/>
    <x v="768"/>
    <d v="2012-02-28T06:00:00"/>
  </r>
  <r>
    <n v="858"/>
    <s v="Ayala, Crawford and Taylor"/>
    <s v="Realigned 5thgeneration knowledge user"/>
    <n v="4000"/>
    <n v="2778"/>
    <x v="0"/>
    <n v="35"/>
    <s v="US"/>
    <s v="USD"/>
    <n v="1524286800"/>
    <n v="1524891600"/>
    <b v="1"/>
    <b v="0"/>
    <s v="food/food trucks"/>
    <n v="0.69450000000000001"/>
    <n v="79.371428571428567"/>
    <x v="0"/>
    <s v="food trucks"/>
    <x v="769"/>
    <d v="2018-04-28T05:00:00"/>
  </r>
  <r>
    <n v="859"/>
    <s v="Martinez Ltd"/>
    <s v="Multi-layered upward-trending groupware"/>
    <n v="7300"/>
    <n v="2594"/>
    <x v="0"/>
    <n v="63"/>
    <s v="US"/>
    <s v="USD"/>
    <n v="1362117600"/>
    <n v="1363669200"/>
    <b v="0"/>
    <b v="1"/>
    <s v="theater/plays"/>
    <n v="0.35534246575342465"/>
    <n v="41.174603174603178"/>
    <x v="3"/>
    <s v="plays"/>
    <x v="770"/>
    <d v="2013-03-19T05:00:00"/>
  </r>
  <r>
    <n v="860"/>
    <s v="Lee PLC"/>
    <s v="Re-contextualized leadingedge firmware"/>
    <n v="2000"/>
    <n v="5033"/>
    <x v="1"/>
    <n v="65"/>
    <s v="US"/>
    <s v="USD"/>
    <n v="1550556000"/>
    <n v="1551420000"/>
    <b v="0"/>
    <b v="1"/>
    <s v="technology/wearables"/>
    <n v="2.5165000000000002"/>
    <n v="77.430769230769229"/>
    <x v="2"/>
    <s v="wearables"/>
    <x v="771"/>
    <d v="2019-03-01T06:00:00"/>
  </r>
  <r>
    <n v="861"/>
    <s v="Young, Ramsey and Powell"/>
    <s v="Devolved disintermediate analyzer"/>
    <n v="8800"/>
    <n v="9317"/>
    <x v="1"/>
    <n v="163"/>
    <s v="US"/>
    <s v="USD"/>
    <n v="1269147600"/>
    <n v="1269838800"/>
    <b v="0"/>
    <b v="0"/>
    <s v="theater/plays"/>
    <n v="1.0587500000000001"/>
    <n v="57.159509202453989"/>
    <x v="3"/>
    <s v="plays"/>
    <x v="772"/>
    <d v="2010-03-29T05:00:00"/>
  </r>
  <r>
    <n v="862"/>
    <s v="Lewis and Sons"/>
    <s v="Profound disintermediate open system"/>
    <n v="3500"/>
    <n v="6560"/>
    <x v="1"/>
    <n v="85"/>
    <s v="US"/>
    <s v="USD"/>
    <n v="1312174800"/>
    <n v="1312520400"/>
    <b v="0"/>
    <b v="0"/>
    <s v="theater/plays"/>
    <n v="1.8742857142857143"/>
    <n v="77.17647058823529"/>
    <x v="3"/>
    <s v="plays"/>
    <x v="773"/>
    <d v="2011-08-05T05:00:00"/>
  </r>
  <r>
    <n v="863"/>
    <s v="Davis-Johnson"/>
    <s v="Automated reciprocal protocol"/>
    <n v="1400"/>
    <n v="5415"/>
    <x v="1"/>
    <n v="217"/>
    <s v="US"/>
    <s v="USD"/>
    <n v="1434517200"/>
    <n v="1436504400"/>
    <b v="0"/>
    <b v="1"/>
    <s v="film &amp; video/television"/>
    <n v="3.8678571428571429"/>
    <n v="24.953917050691246"/>
    <x v="4"/>
    <s v="television"/>
    <x v="774"/>
    <d v="2015-07-10T05:00:00"/>
  </r>
  <r>
    <n v="864"/>
    <s v="Stevenson-Thompson"/>
    <s v="Automated static workforce"/>
    <n v="4200"/>
    <n v="14577"/>
    <x v="1"/>
    <n v="150"/>
    <s v="US"/>
    <s v="USD"/>
    <n v="1471582800"/>
    <n v="1472014800"/>
    <b v="0"/>
    <b v="0"/>
    <s v="film &amp; video/shorts"/>
    <n v="3.4707142857142856"/>
    <n v="97.18"/>
    <x v="4"/>
    <s v="shorts"/>
    <x v="775"/>
    <d v="2016-08-24T05:00:00"/>
  </r>
  <r>
    <n v="865"/>
    <s v="Ellis, Smith and Armstrong"/>
    <s v="Horizontal attitude-oriented help-desk"/>
    <n v="81000"/>
    <n v="150515"/>
    <x v="1"/>
    <n v="3272"/>
    <s v="US"/>
    <s v="USD"/>
    <n v="1410757200"/>
    <n v="1411534800"/>
    <b v="0"/>
    <b v="0"/>
    <s v="theater/plays"/>
    <n v="1.8582098765432098"/>
    <n v="46.000916870415651"/>
    <x v="3"/>
    <s v="plays"/>
    <x v="776"/>
    <d v="2014-09-24T05:00:00"/>
  </r>
  <r>
    <n v="866"/>
    <s v="Jackson-Brown"/>
    <s v="Versatile 5thgeneration matrices"/>
    <n v="182800"/>
    <n v="79045"/>
    <x v="3"/>
    <n v="898"/>
    <s v="US"/>
    <s v="USD"/>
    <n v="1304830800"/>
    <n v="1304917200"/>
    <b v="0"/>
    <b v="0"/>
    <s v="photography/photography books"/>
    <n v="0.43241247264770238"/>
    <n v="88.023385300668153"/>
    <x v="7"/>
    <s v="photography books"/>
    <x v="777"/>
    <d v="2011-05-09T05:00:00"/>
  </r>
  <r>
    <n v="867"/>
    <s v="Kane, Pruitt and Rivera"/>
    <s v="Cross-platform next generation service-desk"/>
    <n v="4800"/>
    <n v="7797"/>
    <x v="1"/>
    <n v="300"/>
    <s v="US"/>
    <s v="USD"/>
    <n v="1539061200"/>
    <n v="1539579600"/>
    <b v="0"/>
    <b v="0"/>
    <s v="food/food trucks"/>
    <n v="1.6243749999999999"/>
    <n v="25.99"/>
    <x v="0"/>
    <s v="food trucks"/>
    <x v="778"/>
    <d v="2018-10-15T05:00:00"/>
  </r>
  <r>
    <n v="868"/>
    <s v="Wood, Buckley and Meza"/>
    <s v="Front-line web-enabled installation"/>
    <n v="7000"/>
    <n v="12939"/>
    <x v="1"/>
    <n v="126"/>
    <s v="US"/>
    <s v="USD"/>
    <n v="1381554000"/>
    <n v="1382504400"/>
    <b v="0"/>
    <b v="0"/>
    <s v="theater/plays"/>
    <n v="1.8484285714285715"/>
    <n v="102.69047619047619"/>
    <x v="3"/>
    <s v="plays"/>
    <x v="779"/>
    <d v="2013-10-23T05:00:00"/>
  </r>
  <r>
    <n v="869"/>
    <s v="Brown-Williams"/>
    <s v="Multi-channeled responsive product"/>
    <n v="161900"/>
    <n v="38376"/>
    <x v="0"/>
    <n v="526"/>
    <s v="US"/>
    <s v="USD"/>
    <n v="1277096400"/>
    <n v="1278306000"/>
    <b v="0"/>
    <b v="0"/>
    <s v="film &amp; video/drama"/>
    <n v="0.23703520691785052"/>
    <n v="72.958174904942965"/>
    <x v="4"/>
    <s v="drama"/>
    <x v="780"/>
    <d v="2010-07-05T05:00:00"/>
  </r>
  <r>
    <n v="870"/>
    <s v="Hansen-Austin"/>
    <s v="Adaptive demand-driven encryption"/>
    <n v="7700"/>
    <n v="6920"/>
    <x v="0"/>
    <n v="121"/>
    <s v="US"/>
    <s v="USD"/>
    <n v="1440392400"/>
    <n v="1442552400"/>
    <b v="0"/>
    <b v="0"/>
    <s v="theater/plays"/>
    <n v="0.89870129870129867"/>
    <n v="57.190082644628099"/>
    <x v="3"/>
    <s v="plays"/>
    <x v="335"/>
    <d v="2015-09-18T05:00:00"/>
  </r>
  <r>
    <n v="871"/>
    <s v="Santana-George"/>
    <s v="Re-engineered client-driven knowledge user"/>
    <n v="71500"/>
    <n v="194912"/>
    <x v="1"/>
    <n v="2320"/>
    <s v="US"/>
    <s v="USD"/>
    <n v="1509512400"/>
    <n v="1511071200"/>
    <b v="0"/>
    <b v="1"/>
    <s v="theater/plays"/>
    <n v="2.7260419580419581"/>
    <n v="84.013793103448279"/>
    <x v="3"/>
    <s v="plays"/>
    <x v="535"/>
    <d v="2017-11-19T06:00:00"/>
  </r>
  <r>
    <n v="872"/>
    <s v="Davis LLC"/>
    <s v="Compatible logistical paradigm"/>
    <n v="4700"/>
    <n v="7992"/>
    <x v="1"/>
    <n v="81"/>
    <s v="AU"/>
    <s v="AUD"/>
    <n v="1535950800"/>
    <n v="1536382800"/>
    <b v="0"/>
    <b v="0"/>
    <s v="film &amp; video/science fiction"/>
    <n v="1.7004255319148935"/>
    <n v="98.666666666666671"/>
    <x v="4"/>
    <s v="science fiction"/>
    <x v="270"/>
    <d v="2018-09-08T05:00:00"/>
  </r>
  <r>
    <n v="873"/>
    <s v="Vazquez, Ochoa and Clark"/>
    <s v="Intuitive value-added installation"/>
    <n v="42100"/>
    <n v="79268"/>
    <x v="1"/>
    <n v="1887"/>
    <s v="US"/>
    <s v="USD"/>
    <n v="1389160800"/>
    <n v="1389592800"/>
    <b v="0"/>
    <b v="0"/>
    <s v="photography/photography books"/>
    <n v="1.8828503562945369"/>
    <n v="42.007419183889773"/>
    <x v="7"/>
    <s v="photography books"/>
    <x v="781"/>
    <d v="2014-01-13T06:00:00"/>
  </r>
  <r>
    <n v="874"/>
    <s v="Chung-Nguyen"/>
    <s v="Managed discrete parallelism"/>
    <n v="40200"/>
    <n v="139468"/>
    <x v="1"/>
    <n v="4358"/>
    <s v="US"/>
    <s v="USD"/>
    <n v="1271998800"/>
    <n v="1275282000"/>
    <b v="0"/>
    <b v="1"/>
    <s v="photography/photography books"/>
    <n v="3.4693532338308457"/>
    <n v="32.002753556677376"/>
    <x v="7"/>
    <s v="photography books"/>
    <x v="782"/>
    <d v="2010-05-31T05:00:00"/>
  </r>
  <r>
    <n v="875"/>
    <s v="Mueller-Harmon"/>
    <s v="Implemented tangible approach"/>
    <n v="7900"/>
    <n v="5465"/>
    <x v="0"/>
    <n v="67"/>
    <s v="US"/>
    <s v="USD"/>
    <n v="1294898400"/>
    <n v="1294984800"/>
    <b v="0"/>
    <b v="0"/>
    <s v="music/rock"/>
    <n v="0.6917721518987342"/>
    <n v="81.567164179104481"/>
    <x v="1"/>
    <s v="rock"/>
    <x v="783"/>
    <d v="2011-01-14T06:00:00"/>
  </r>
  <r>
    <n v="876"/>
    <s v="Dixon, Perez and Banks"/>
    <s v="Re-engineered encompassing definition"/>
    <n v="8300"/>
    <n v="2111"/>
    <x v="0"/>
    <n v="57"/>
    <s v="CA"/>
    <s v="CAD"/>
    <n v="1559970000"/>
    <n v="1562043600"/>
    <b v="0"/>
    <b v="0"/>
    <s v="photography/photography books"/>
    <n v="0.25433734939759034"/>
    <n v="37.035087719298247"/>
    <x v="7"/>
    <s v="photography books"/>
    <x v="784"/>
    <d v="2019-07-02T05:00:00"/>
  </r>
  <r>
    <n v="877"/>
    <s v="Estrada Group"/>
    <s v="Multi-lateral uniform collaboration"/>
    <n v="163600"/>
    <n v="126628"/>
    <x v="0"/>
    <n v="1229"/>
    <s v="US"/>
    <s v="USD"/>
    <n v="1469509200"/>
    <n v="1469595600"/>
    <b v="0"/>
    <b v="0"/>
    <s v="food/food trucks"/>
    <n v="0.77400977995110021"/>
    <n v="103.033360455655"/>
    <x v="0"/>
    <s v="food trucks"/>
    <x v="785"/>
    <d v="2016-07-27T05:00:00"/>
  </r>
  <r>
    <n v="878"/>
    <s v="Lutz Group"/>
    <s v="Enterprise-wide foreground paradigm"/>
    <n v="2700"/>
    <n v="1012"/>
    <x v="0"/>
    <n v="12"/>
    <s v="IT"/>
    <s v="EUR"/>
    <n v="1579068000"/>
    <n v="1581141600"/>
    <b v="0"/>
    <b v="0"/>
    <s v="music/metal"/>
    <n v="0.37481481481481482"/>
    <n v="84.333333333333329"/>
    <x v="1"/>
    <s v="metal"/>
    <x v="786"/>
    <d v="2020-02-08T06:00:00"/>
  </r>
  <r>
    <n v="879"/>
    <s v="Ortiz Inc"/>
    <s v="Stand-alone incremental parallelism"/>
    <n v="1000"/>
    <n v="5438"/>
    <x v="1"/>
    <n v="53"/>
    <s v="US"/>
    <s v="USD"/>
    <n v="1487743200"/>
    <n v="1488520800"/>
    <b v="0"/>
    <b v="0"/>
    <s v="publishing/nonfiction"/>
    <n v="5.4379999999999997"/>
    <n v="102.60377358490567"/>
    <x v="5"/>
    <s v="nonfiction"/>
    <x v="787"/>
    <d v="2017-03-03T06:00:00"/>
  </r>
  <r>
    <n v="880"/>
    <s v="Craig, Ellis and Miller"/>
    <s v="Persevering 5thgeneration throughput"/>
    <n v="84500"/>
    <n v="193101"/>
    <x v="1"/>
    <n v="2414"/>
    <s v="US"/>
    <s v="USD"/>
    <n v="1563685200"/>
    <n v="1563858000"/>
    <b v="0"/>
    <b v="0"/>
    <s v="music/electric music"/>
    <n v="2.2852189349112426"/>
    <n v="79.992129246064621"/>
    <x v="1"/>
    <s v="electric music"/>
    <x v="788"/>
    <d v="2019-07-23T05:00:00"/>
  </r>
  <r>
    <n v="881"/>
    <s v="Charles Inc"/>
    <s v="Implemented object-oriented synergy"/>
    <n v="81300"/>
    <n v="31665"/>
    <x v="0"/>
    <n v="452"/>
    <s v="US"/>
    <s v="USD"/>
    <n v="1436418000"/>
    <n v="1438923600"/>
    <b v="0"/>
    <b v="1"/>
    <s v="theater/plays"/>
    <n v="0.38948339483394834"/>
    <n v="70.055309734513273"/>
    <x v="3"/>
    <s v="plays"/>
    <x v="330"/>
    <d v="2015-08-07T05:00:00"/>
  </r>
  <r>
    <n v="882"/>
    <s v="White-Rosario"/>
    <s v="Balanced demand-driven definition"/>
    <n v="800"/>
    <n v="2960"/>
    <x v="1"/>
    <n v="80"/>
    <s v="US"/>
    <s v="USD"/>
    <n v="1421820000"/>
    <n v="1422165600"/>
    <b v="0"/>
    <b v="0"/>
    <s v="theater/plays"/>
    <n v="3.7"/>
    <n v="37"/>
    <x v="3"/>
    <s v="plays"/>
    <x v="789"/>
    <d v="2015-01-25T06:00:00"/>
  </r>
  <r>
    <n v="883"/>
    <s v="Simmons-Villarreal"/>
    <s v="Customer-focused mobile Graphic Interface"/>
    <n v="3400"/>
    <n v="8089"/>
    <x v="1"/>
    <n v="193"/>
    <s v="US"/>
    <s v="USD"/>
    <n v="1274763600"/>
    <n v="1277874000"/>
    <b v="0"/>
    <b v="0"/>
    <s v="film &amp; video/shorts"/>
    <n v="2.3791176470588233"/>
    <n v="41.911917098445599"/>
    <x v="4"/>
    <s v="shorts"/>
    <x v="790"/>
    <d v="2010-06-30T05:00:00"/>
  </r>
  <r>
    <n v="884"/>
    <s v="Strickland Group"/>
    <s v="Horizontal secondary interface"/>
    <n v="170800"/>
    <n v="109374"/>
    <x v="0"/>
    <n v="1886"/>
    <s v="US"/>
    <s v="USD"/>
    <n v="1399179600"/>
    <n v="1399352400"/>
    <b v="0"/>
    <b v="1"/>
    <s v="theater/plays"/>
    <n v="0.64036299765807958"/>
    <n v="57.992576882290564"/>
    <x v="3"/>
    <s v="plays"/>
    <x v="791"/>
    <d v="2014-05-06T05:00:00"/>
  </r>
  <r>
    <n v="885"/>
    <s v="Lynch Ltd"/>
    <s v="Virtual analyzing collaboration"/>
    <n v="1800"/>
    <n v="2129"/>
    <x v="1"/>
    <n v="52"/>
    <s v="US"/>
    <s v="USD"/>
    <n v="1275800400"/>
    <n v="1279083600"/>
    <b v="0"/>
    <b v="0"/>
    <s v="theater/plays"/>
    <n v="1.1827777777777777"/>
    <n v="40.942307692307693"/>
    <x v="3"/>
    <s v="plays"/>
    <x v="792"/>
    <d v="2010-07-14T05:00:00"/>
  </r>
  <r>
    <n v="886"/>
    <s v="Sanders LLC"/>
    <s v="Multi-tiered explicit focus group"/>
    <n v="150600"/>
    <n v="127745"/>
    <x v="0"/>
    <n v="1825"/>
    <s v="US"/>
    <s v="USD"/>
    <n v="1282798800"/>
    <n v="1284354000"/>
    <b v="0"/>
    <b v="0"/>
    <s v="music/indie rock"/>
    <n v="0.84824037184594958"/>
    <n v="69.9972602739726"/>
    <x v="1"/>
    <s v="indie rock"/>
    <x v="793"/>
    <d v="2010-09-13T05:00:00"/>
  </r>
  <r>
    <n v="887"/>
    <s v="Cooper LLC"/>
    <s v="Multi-layered systematic knowledgebase"/>
    <n v="7800"/>
    <n v="2289"/>
    <x v="0"/>
    <n v="31"/>
    <s v="US"/>
    <s v="USD"/>
    <n v="1437109200"/>
    <n v="1441170000"/>
    <b v="0"/>
    <b v="1"/>
    <s v="theater/plays"/>
    <n v="0.29346153846153844"/>
    <n v="73.838709677419359"/>
    <x v="3"/>
    <s v="plays"/>
    <x v="794"/>
    <d v="2015-09-02T05:00:00"/>
  </r>
  <r>
    <n v="888"/>
    <s v="Palmer Ltd"/>
    <s v="Reverse-engineered uniform knowledge user"/>
    <n v="5800"/>
    <n v="12174"/>
    <x v="1"/>
    <n v="290"/>
    <s v="US"/>
    <s v="USD"/>
    <n v="1491886800"/>
    <n v="1493528400"/>
    <b v="0"/>
    <b v="0"/>
    <s v="theater/plays"/>
    <n v="2.0989655172413793"/>
    <n v="41.979310344827589"/>
    <x v="3"/>
    <s v="plays"/>
    <x v="795"/>
    <d v="2017-04-30T05:00:00"/>
  </r>
  <r>
    <n v="889"/>
    <s v="Santos Group"/>
    <s v="Secured dynamic capacity"/>
    <n v="5600"/>
    <n v="9508"/>
    <x v="1"/>
    <n v="122"/>
    <s v="US"/>
    <s v="USD"/>
    <n v="1394600400"/>
    <n v="1395205200"/>
    <b v="0"/>
    <b v="1"/>
    <s v="music/electric music"/>
    <n v="1.697857142857143"/>
    <n v="77.93442622950819"/>
    <x v="1"/>
    <s v="electric music"/>
    <x v="796"/>
    <d v="2014-03-19T05:00:00"/>
  </r>
  <r>
    <n v="890"/>
    <s v="Christian, Kim and Jimenez"/>
    <s v="Devolved foreground throughput"/>
    <n v="134400"/>
    <n v="155849"/>
    <x v="1"/>
    <n v="1470"/>
    <s v="US"/>
    <s v="USD"/>
    <n v="1561352400"/>
    <n v="1561438800"/>
    <b v="0"/>
    <b v="0"/>
    <s v="music/indie rock"/>
    <n v="1.1595907738095239"/>
    <n v="106.01972789115646"/>
    <x v="1"/>
    <s v="indie rock"/>
    <x v="797"/>
    <d v="2019-06-25T05:00:00"/>
  </r>
  <r>
    <n v="891"/>
    <s v="Williams, Price and Hurley"/>
    <s v="Synchronized demand-driven infrastructure"/>
    <n v="3000"/>
    <n v="7758"/>
    <x v="1"/>
    <n v="165"/>
    <s v="CA"/>
    <s v="CAD"/>
    <n v="1322892000"/>
    <n v="1326693600"/>
    <b v="0"/>
    <b v="0"/>
    <s v="film &amp; video/documentary"/>
    <n v="2.5859999999999999"/>
    <n v="47.018181818181816"/>
    <x v="4"/>
    <s v="documentary"/>
    <x v="798"/>
    <d v="2012-01-16T06:00:00"/>
  </r>
  <r>
    <n v="892"/>
    <s v="Anderson, Parks and Estrada"/>
    <s v="Realigned discrete structure"/>
    <n v="6000"/>
    <n v="13835"/>
    <x v="1"/>
    <n v="182"/>
    <s v="US"/>
    <s v="USD"/>
    <n v="1274418000"/>
    <n v="1277960400"/>
    <b v="0"/>
    <b v="0"/>
    <s v="publishing/translations"/>
    <n v="2.3058333333333332"/>
    <n v="76.016483516483518"/>
    <x v="5"/>
    <s v="translations"/>
    <x v="799"/>
    <d v="2010-07-01T05:00:00"/>
  </r>
  <r>
    <n v="893"/>
    <s v="Collins-Martinez"/>
    <s v="Progressive grid-enabled website"/>
    <n v="8400"/>
    <n v="10770"/>
    <x v="1"/>
    <n v="199"/>
    <s v="IT"/>
    <s v="EUR"/>
    <n v="1434344400"/>
    <n v="1434690000"/>
    <b v="0"/>
    <b v="1"/>
    <s v="film &amp; video/documentary"/>
    <n v="1.2821428571428573"/>
    <n v="54.120603015075375"/>
    <x v="4"/>
    <s v="documentary"/>
    <x v="800"/>
    <d v="2015-06-19T05:00:00"/>
  </r>
  <r>
    <n v="894"/>
    <s v="Barrett Inc"/>
    <s v="Organic cohesive neural-net"/>
    <n v="1700"/>
    <n v="3208"/>
    <x v="1"/>
    <n v="56"/>
    <s v="GB"/>
    <s v="GBP"/>
    <n v="1373518800"/>
    <n v="1376110800"/>
    <b v="0"/>
    <b v="1"/>
    <s v="film &amp; video/television"/>
    <n v="1.8870588235294117"/>
    <n v="57.285714285714285"/>
    <x v="4"/>
    <s v="television"/>
    <x v="801"/>
    <d v="2013-08-10T05:00:00"/>
  </r>
  <r>
    <n v="895"/>
    <s v="Adams-Rollins"/>
    <s v="Integrated demand-driven info-mediaries"/>
    <n v="159800"/>
    <n v="11108"/>
    <x v="0"/>
    <n v="107"/>
    <s v="US"/>
    <s v="USD"/>
    <n v="1517637600"/>
    <n v="1518415200"/>
    <b v="0"/>
    <b v="0"/>
    <s v="theater/plays"/>
    <n v="6.9511889862327911E-2"/>
    <n v="103.81308411214954"/>
    <x v="3"/>
    <s v="plays"/>
    <x v="802"/>
    <d v="2018-02-12T06:00:00"/>
  </r>
  <r>
    <n v="896"/>
    <s v="Wright-Bryant"/>
    <s v="Reverse-engineered client-server extranet"/>
    <n v="19800"/>
    <n v="153338"/>
    <x v="1"/>
    <n v="1460"/>
    <s v="AU"/>
    <s v="AUD"/>
    <n v="1310619600"/>
    <n v="1310878800"/>
    <b v="0"/>
    <b v="1"/>
    <s v="food/food trucks"/>
    <n v="7.7443434343434348"/>
    <n v="105.02602739726028"/>
    <x v="0"/>
    <s v="food trucks"/>
    <x v="803"/>
    <d v="2011-07-17T05:00:00"/>
  </r>
  <r>
    <n v="897"/>
    <s v="Berry-Cannon"/>
    <s v="Organized discrete encoding"/>
    <n v="8800"/>
    <n v="2437"/>
    <x v="0"/>
    <n v="27"/>
    <s v="US"/>
    <s v="USD"/>
    <n v="1556427600"/>
    <n v="1556600400"/>
    <b v="0"/>
    <b v="0"/>
    <s v="theater/plays"/>
    <n v="0.27693181818181817"/>
    <n v="90.259259259259252"/>
    <x v="3"/>
    <s v="plays"/>
    <x v="212"/>
    <d v="2019-04-30T05:00:00"/>
  </r>
  <r>
    <n v="898"/>
    <s v="Davis-Gonzalez"/>
    <s v="Balanced regional flexibility"/>
    <n v="179100"/>
    <n v="93991"/>
    <x v="0"/>
    <n v="1221"/>
    <s v="US"/>
    <s v="USD"/>
    <n v="1576476000"/>
    <n v="1576994400"/>
    <b v="0"/>
    <b v="0"/>
    <s v="film &amp; video/documentary"/>
    <n v="0.52479620323841425"/>
    <n v="76.978705978705975"/>
    <x v="4"/>
    <s v="documentary"/>
    <x v="804"/>
    <d v="2019-12-22T06:00:00"/>
  </r>
  <r>
    <n v="899"/>
    <s v="Best-Young"/>
    <s v="Implemented multimedia time-frame"/>
    <n v="3100"/>
    <n v="12620"/>
    <x v="1"/>
    <n v="123"/>
    <s v="CH"/>
    <s v="CHF"/>
    <n v="1381122000"/>
    <n v="1382677200"/>
    <b v="0"/>
    <b v="0"/>
    <s v="music/jazz"/>
    <n v="4.0709677419354842"/>
    <n v="102.60162601626017"/>
    <x v="1"/>
    <s v="jazz"/>
    <x v="805"/>
    <d v="2013-10-25T05:00:00"/>
  </r>
  <r>
    <n v="900"/>
    <s v="Powers, Smith and Deleon"/>
    <s v="Enhanced uniform service-desk"/>
    <n v="100"/>
    <n v="2"/>
    <x v="0"/>
    <n v="1"/>
    <s v="US"/>
    <s v="USD"/>
    <n v="1411102800"/>
    <n v="1411189200"/>
    <b v="0"/>
    <b v="1"/>
    <s v="technology/web"/>
    <n v="0.02"/>
    <n v="2"/>
    <x v="2"/>
    <s v="web"/>
    <x v="806"/>
    <d v="2014-09-20T05:00:00"/>
  </r>
  <r>
    <n v="901"/>
    <s v="Hogan Group"/>
    <s v="Versatile bottom-line definition"/>
    <n v="5600"/>
    <n v="8746"/>
    <x v="1"/>
    <n v="159"/>
    <s v="US"/>
    <s v="USD"/>
    <n v="1531803600"/>
    <n v="1534654800"/>
    <b v="0"/>
    <b v="1"/>
    <s v="music/rock"/>
    <n v="1.5617857142857143"/>
    <n v="55.0062893081761"/>
    <x v="1"/>
    <s v="rock"/>
    <x v="807"/>
    <d v="2018-08-19T05:00:00"/>
  </r>
  <r>
    <n v="902"/>
    <s v="Wang, Silva and Byrd"/>
    <s v="Integrated bifurcated software"/>
    <n v="1400"/>
    <n v="3534"/>
    <x v="1"/>
    <n v="110"/>
    <s v="US"/>
    <s v="USD"/>
    <n v="1454133600"/>
    <n v="1457762400"/>
    <b v="0"/>
    <b v="0"/>
    <s v="technology/web"/>
    <n v="2.5242857142857145"/>
    <n v="32.127272727272725"/>
    <x v="2"/>
    <s v="web"/>
    <x v="722"/>
    <d v="2016-03-12T06:00:00"/>
  </r>
  <r>
    <n v="903"/>
    <s v="Parker-Morris"/>
    <s v="Assimilated next generation instruction set"/>
    <n v="41000"/>
    <n v="709"/>
    <x v="2"/>
    <n v="14"/>
    <s v="US"/>
    <s v="USD"/>
    <n v="1336194000"/>
    <n v="1337490000"/>
    <b v="0"/>
    <b v="1"/>
    <s v="publishing/nonfiction"/>
    <n v="1.729268292682927E-2"/>
    <n v="50.642857142857146"/>
    <x v="5"/>
    <s v="nonfiction"/>
    <x v="477"/>
    <d v="2012-05-20T05:00:00"/>
  </r>
  <r>
    <n v="904"/>
    <s v="Rodriguez, Johnson and Jackson"/>
    <s v="Digitized foreground array"/>
    <n v="6500"/>
    <n v="795"/>
    <x v="0"/>
    <n v="16"/>
    <s v="US"/>
    <s v="USD"/>
    <n v="1349326800"/>
    <n v="1349672400"/>
    <b v="0"/>
    <b v="0"/>
    <s v="publishing/radio &amp; podcasts"/>
    <n v="0.12230769230769231"/>
    <n v="49.6875"/>
    <x v="5"/>
    <s v="radio &amp; podcasts"/>
    <x v="259"/>
    <d v="2012-10-08T05:00:00"/>
  </r>
  <r>
    <n v="905"/>
    <s v="Haynes PLC"/>
    <s v="Re-engineered clear-thinking project"/>
    <n v="7900"/>
    <n v="12955"/>
    <x v="1"/>
    <n v="236"/>
    <s v="US"/>
    <s v="USD"/>
    <n v="1379566800"/>
    <n v="1379826000"/>
    <b v="0"/>
    <b v="0"/>
    <s v="theater/plays"/>
    <n v="1.6398734177215191"/>
    <n v="54.894067796610166"/>
    <x v="3"/>
    <s v="plays"/>
    <x v="9"/>
    <d v="2013-09-22T05:00:00"/>
  </r>
  <r>
    <n v="906"/>
    <s v="Hayes Group"/>
    <s v="Implemented even-keeled standardization"/>
    <n v="5500"/>
    <n v="8964"/>
    <x v="1"/>
    <n v="191"/>
    <s v="US"/>
    <s v="USD"/>
    <n v="1494651600"/>
    <n v="1497762000"/>
    <b v="1"/>
    <b v="1"/>
    <s v="film &amp; video/documentary"/>
    <n v="1.6298181818181818"/>
    <n v="46.931937172774866"/>
    <x v="4"/>
    <s v="documentary"/>
    <x v="808"/>
    <d v="2017-06-18T05:00:00"/>
  </r>
  <r>
    <n v="907"/>
    <s v="White, Pena and Calhoun"/>
    <s v="Quality-focused asymmetric adapter"/>
    <n v="9100"/>
    <n v="1843"/>
    <x v="0"/>
    <n v="41"/>
    <s v="US"/>
    <s v="USD"/>
    <n v="1303880400"/>
    <n v="1304485200"/>
    <b v="0"/>
    <b v="0"/>
    <s v="theater/plays"/>
    <n v="0.20252747252747252"/>
    <n v="44.951219512195124"/>
    <x v="3"/>
    <s v="plays"/>
    <x v="809"/>
    <d v="2011-05-04T05:00:00"/>
  </r>
  <r>
    <n v="908"/>
    <s v="Bryant-Pope"/>
    <s v="Networked intangible help-desk"/>
    <n v="38200"/>
    <n v="121950"/>
    <x v="1"/>
    <n v="3934"/>
    <s v="US"/>
    <s v="USD"/>
    <n v="1335934800"/>
    <n v="1336885200"/>
    <b v="0"/>
    <b v="0"/>
    <s v="games/video games"/>
    <n v="3.1924083769633507"/>
    <n v="30.99898322318251"/>
    <x v="6"/>
    <s v="video games"/>
    <x v="444"/>
    <d v="2012-05-13T05:00:00"/>
  </r>
  <r>
    <n v="909"/>
    <s v="Gates, Li and Thompson"/>
    <s v="Synchronized attitude-oriented frame"/>
    <n v="1800"/>
    <n v="8621"/>
    <x v="1"/>
    <n v="80"/>
    <s v="CA"/>
    <s v="CAD"/>
    <n v="1528088400"/>
    <n v="1530421200"/>
    <b v="0"/>
    <b v="1"/>
    <s v="theater/plays"/>
    <n v="4.7894444444444444"/>
    <n v="107.7625"/>
    <x v="3"/>
    <s v="plays"/>
    <x v="384"/>
    <d v="2018-07-01T05:00:00"/>
  </r>
  <r>
    <n v="910"/>
    <s v="King-Morris"/>
    <s v="Proactive incremental architecture"/>
    <n v="154500"/>
    <n v="30215"/>
    <x v="3"/>
    <n v="296"/>
    <s v="US"/>
    <s v="USD"/>
    <n v="1421906400"/>
    <n v="1421992800"/>
    <b v="0"/>
    <b v="0"/>
    <s v="theater/plays"/>
    <n v="0.19556634304207121"/>
    <n v="102.07770270270271"/>
    <x v="3"/>
    <s v="plays"/>
    <x v="810"/>
    <d v="2015-01-23T06:00:00"/>
  </r>
  <r>
    <n v="911"/>
    <s v="Carter, Cole and Curtis"/>
    <s v="Cloned responsive standardization"/>
    <n v="5800"/>
    <n v="11539"/>
    <x v="1"/>
    <n v="462"/>
    <s v="US"/>
    <s v="USD"/>
    <n v="1568005200"/>
    <n v="1568178000"/>
    <b v="1"/>
    <b v="0"/>
    <s v="technology/web"/>
    <n v="1.9894827586206896"/>
    <n v="24.976190476190474"/>
    <x v="2"/>
    <s v="web"/>
    <x v="811"/>
    <d v="2019-09-11T05:00:00"/>
  </r>
  <r>
    <n v="912"/>
    <s v="Sanchez-Parsons"/>
    <s v="Reduced bifurcated pricing structure"/>
    <n v="1800"/>
    <n v="14310"/>
    <x v="1"/>
    <n v="179"/>
    <s v="US"/>
    <s v="USD"/>
    <n v="1346821200"/>
    <n v="1347944400"/>
    <b v="1"/>
    <b v="0"/>
    <s v="film &amp; video/drama"/>
    <n v="7.95"/>
    <n v="79.944134078212286"/>
    <x v="4"/>
    <s v="drama"/>
    <x v="812"/>
    <d v="2012-09-18T05:00:00"/>
  </r>
  <r>
    <n v="913"/>
    <s v="Rivera-Pearson"/>
    <s v="Re-engineered asymmetric challenge"/>
    <n v="70200"/>
    <n v="35536"/>
    <x v="0"/>
    <n v="523"/>
    <s v="AU"/>
    <s v="AUD"/>
    <n v="1557637200"/>
    <n v="1558760400"/>
    <b v="0"/>
    <b v="0"/>
    <s v="film &amp; video/drama"/>
    <n v="0.50621082621082625"/>
    <n v="67.946462715105156"/>
    <x v="4"/>
    <s v="drama"/>
    <x v="813"/>
    <d v="2019-05-25T05:00:00"/>
  </r>
  <r>
    <n v="914"/>
    <s v="Ramirez, Padilla and Barrera"/>
    <s v="Diverse client-driven conglomeration"/>
    <n v="6400"/>
    <n v="3676"/>
    <x v="0"/>
    <n v="141"/>
    <s v="GB"/>
    <s v="GBP"/>
    <n v="1375592400"/>
    <n v="1376629200"/>
    <b v="0"/>
    <b v="0"/>
    <s v="theater/plays"/>
    <n v="0.57437499999999997"/>
    <n v="26.070921985815602"/>
    <x v="3"/>
    <s v="plays"/>
    <x v="814"/>
    <d v="2013-08-16T05:00:00"/>
  </r>
  <r>
    <n v="915"/>
    <s v="Riggs Group"/>
    <s v="Configurable upward-trending solution"/>
    <n v="125900"/>
    <n v="195936"/>
    <x v="1"/>
    <n v="1866"/>
    <s v="GB"/>
    <s v="GBP"/>
    <n v="1503982800"/>
    <n v="1504760400"/>
    <b v="0"/>
    <b v="0"/>
    <s v="film &amp; video/television"/>
    <n v="1.5562827640984909"/>
    <n v="105.0032154340836"/>
    <x v="4"/>
    <s v="television"/>
    <x v="80"/>
    <d v="2017-09-07T05:00:00"/>
  </r>
  <r>
    <n v="916"/>
    <s v="Clements Ltd"/>
    <s v="Persistent bandwidth-monitored framework"/>
    <n v="3700"/>
    <n v="1343"/>
    <x v="0"/>
    <n v="52"/>
    <s v="US"/>
    <s v="USD"/>
    <n v="1418882400"/>
    <n v="1419660000"/>
    <b v="0"/>
    <b v="0"/>
    <s v="photography/photography books"/>
    <n v="0.36297297297297298"/>
    <n v="25.826923076923077"/>
    <x v="7"/>
    <s v="photography books"/>
    <x v="815"/>
    <d v="2014-12-27T06:00:00"/>
  </r>
  <r>
    <n v="917"/>
    <s v="Cooper Inc"/>
    <s v="Polarized discrete product"/>
    <n v="3600"/>
    <n v="2097"/>
    <x v="2"/>
    <n v="27"/>
    <s v="GB"/>
    <s v="GBP"/>
    <n v="1309237200"/>
    <n v="1311310800"/>
    <b v="0"/>
    <b v="1"/>
    <s v="film &amp; video/shorts"/>
    <n v="0.58250000000000002"/>
    <n v="77.666666666666671"/>
    <x v="4"/>
    <s v="shorts"/>
    <x v="816"/>
    <d v="2011-07-22T05:00:00"/>
  </r>
  <r>
    <n v="918"/>
    <s v="Jones-Gonzalez"/>
    <s v="Seamless dynamic website"/>
    <n v="3800"/>
    <n v="9021"/>
    <x v="1"/>
    <n v="156"/>
    <s v="CH"/>
    <s v="CHF"/>
    <n v="1343365200"/>
    <n v="1344315600"/>
    <b v="0"/>
    <b v="0"/>
    <s v="publishing/radio &amp; podcasts"/>
    <n v="2.3739473684210526"/>
    <n v="57.82692307692308"/>
    <x v="5"/>
    <s v="radio &amp; podcasts"/>
    <x v="474"/>
    <d v="2012-08-07T05:00:00"/>
  </r>
  <r>
    <n v="919"/>
    <s v="Fox Ltd"/>
    <s v="Extended multimedia firmware"/>
    <n v="35600"/>
    <n v="20915"/>
    <x v="0"/>
    <n v="225"/>
    <s v="AU"/>
    <s v="AUD"/>
    <n v="1507957200"/>
    <n v="1510725600"/>
    <b v="0"/>
    <b v="1"/>
    <s v="theater/plays"/>
    <n v="0.58750000000000002"/>
    <n v="92.955555555555549"/>
    <x v="3"/>
    <s v="plays"/>
    <x v="817"/>
    <d v="2017-11-15T06:00:00"/>
  </r>
  <r>
    <n v="920"/>
    <s v="Green, Murphy and Webb"/>
    <s v="Versatile directional project"/>
    <n v="5300"/>
    <n v="9676"/>
    <x v="1"/>
    <n v="255"/>
    <s v="US"/>
    <s v="USD"/>
    <n v="1549519200"/>
    <n v="1551247200"/>
    <b v="1"/>
    <b v="0"/>
    <s v="film &amp; video/animation"/>
    <n v="1.8256603773584905"/>
    <n v="37.945098039215686"/>
    <x v="4"/>
    <s v="animation"/>
    <x v="818"/>
    <d v="2019-02-27T06:00:00"/>
  </r>
  <r>
    <n v="921"/>
    <s v="Stevenson PLC"/>
    <s v="Profound directional knowledge user"/>
    <n v="160400"/>
    <n v="1210"/>
    <x v="0"/>
    <n v="38"/>
    <s v="US"/>
    <s v="USD"/>
    <n v="1329026400"/>
    <n v="1330236000"/>
    <b v="0"/>
    <b v="0"/>
    <s v="technology/web"/>
    <n v="7.5436408977556111E-3"/>
    <n v="31.842105263157894"/>
    <x v="2"/>
    <s v="web"/>
    <x v="819"/>
    <d v="2012-02-26T06:00:00"/>
  </r>
  <r>
    <n v="922"/>
    <s v="Soto-Anthony"/>
    <s v="Ameliorated logistical capability"/>
    <n v="51400"/>
    <n v="90440"/>
    <x v="1"/>
    <n v="2261"/>
    <s v="US"/>
    <s v="USD"/>
    <n v="1544335200"/>
    <n v="1545112800"/>
    <b v="0"/>
    <b v="1"/>
    <s v="music/world music"/>
    <n v="1.7595330739299611"/>
    <n v="40"/>
    <x v="1"/>
    <s v="world music"/>
    <x v="609"/>
    <d v="2018-12-18T06:00:00"/>
  </r>
  <r>
    <n v="923"/>
    <s v="Wise and Sons"/>
    <s v="Sharable discrete definition"/>
    <n v="1700"/>
    <n v="4044"/>
    <x v="1"/>
    <n v="40"/>
    <s v="US"/>
    <s v="USD"/>
    <n v="1279083600"/>
    <n v="1279170000"/>
    <b v="0"/>
    <b v="0"/>
    <s v="theater/plays"/>
    <n v="2.3788235294117648"/>
    <n v="101.1"/>
    <x v="3"/>
    <s v="plays"/>
    <x v="547"/>
    <d v="2010-07-15T05:00:00"/>
  </r>
  <r>
    <n v="924"/>
    <s v="Butler-Barr"/>
    <s v="User-friendly next generation core"/>
    <n v="39400"/>
    <n v="192292"/>
    <x v="1"/>
    <n v="2289"/>
    <s v="IT"/>
    <s v="EUR"/>
    <n v="1572498000"/>
    <n v="1573452000"/>
    <b v="0"/>
    <b v="0"/>
    <s v="theater/plays"/>
    <n v="4.8805076142131982"/>
    <n v="84.006989951944078"/>
    <x v="3"/>
    <s v="plays"/>
    <x v="820"/>
    <d v="2019-11-11T06:00:00"/>
  </r>
  <r>
    <n v="925"/>
    <s v="Wilson, Jefferson and Anderson"/>
    <s v="Profit-focused empowering system engine"/>
    <n v="3000"/>
    <n v="6722"/>
    <x v="1"/>
    <n v="65"/>
    <s v="US"/>
    <s v="USD"/>
    <n v="1506056400"/>
    <n v="1507093200"/>
    <b v="0"/>
    <b v="0"/>
    <s v="theater/plays"/>
    <n v="2.2406666666666668"/>
    <n v="103.41538461538461"/>
    <x v="3"/>
    <s v="plays"/>
    <x v="821"/>
    <d v="2017-10-04T05:00:00"/>
  </r>
  <r>
    <n v="926"/>
    <s v="Brown-Oliver"/>
    <s v="Synchronized cohesive encoding"/>
    <n v="8700"/>
    <n v="1577"/>
    <x v="0"/>
    <n v="15"/>
    <s v="US"/>
    <s v="USD"/>
    <n v="1463029200"/>
    <n v="1463374800"/>
    <b v="0"/>
    <b v="0"/>
    <s v="food/food trucks"/>
    <n v="0.18126436781609195"/>
    <n v="105.13333333333334"/>
    <x v="0"/>
    <s v="food trucks"/>
    <x v="151"/>
    <d v="2016-05-16T05:00:00"/>
  </r>
  <r>
    <n v="927"/>
    <s v="Davis-Gardner"/>
    <s v="Synergistic dynamic utilization"/>
    <n v="7200"/>
    <n v="3301"/>
    <x v="0"/>
    <n v="37"/>
    <s v="US"/>
    <s v="USD"/>
    <n v="1342069200"/>
    <n v="1344574800"/>
    <b v="0"/>
    <b v="0"/>
    <s v="theater/plays"/>
    <n v="0.45847222222222223"/>
    <n v="89.21621621621621"/>
    <x v="3"/>
    <s v="plays"/>
    <x v="822"/>
    <d v="2012-08-10T05:00:00"/>
  </r>
  <r>
    <n v="928"/>
    <s v="Dawson Group"/>
    <s v="Triple-buffered bi-directional model"/>
    <n v="167400"/>
    <n v="196386"/>
    <x v="1"/>
    <n v="3777"/>
    <s v="IT"/>
    <s v="EUR"/>
    <n v="1388296800"/>
    <n v="1389074400"/>
    <b v="0"/>
    <b v="0"/>
    <s v="technology/web"/>
    <n v="1.1731541218637993"/>
    <n v="51.995234312946785"/>
    <x v="2"/>
    <s v="web"/>
    <x v="823"/>
    <d v="2014-01-07T06:00:00"/>
  </r>
  <r>
    <n v="929"/>
    <s v="Turner-Terrell"/>
    <s v="Polarized tertiary function"/>
    <n v="5500"/>
    <n v="11952"/>
    <x v="1"/>
    <n v="184"/>
    <s v="GB"/>
    <s v="GBP"/>
    <n v="1493787600"/>
    <n v="1494997200"/>
    <b v="0"/>
    <b v="0"/>
    <s v="theater/plays"/>
    <n v="2.173090909090909"/>
    <n v="64.956521739130437"/>
    <x v="3"/>
    <s v="plays"/>
    <x v="824"/>
    <d v="2017-05-17T05:00:00"/>
  </r>
  <r>
    <n v="930"/>
    <s v="Hall, Buchanan and Benton"/>
    <s v="Configurable fault-tolerant structure"/>
    <n v="3500"/>
    <n v="3930"/>
    <x v="1"/>
    <n v="85"/>
    <s v="US"/>
    <s v="USD"/>
    <n v="1424844000"/>
    <n v="1425448800"/>
    <b v="0"/>
    <b v="1"/>
    <s v="theater/plays"/>
    <n v="1.1228571428571428"/>
    <n v="46.235294117647058"/>
    <x v="3"/>
    <s v="plays"/>
    <x v="825"/>
    <d v="2015-03-04T06:00:00"/>
  </r>
  <r>
    <n v="931"/>
    <s v="Lowery, Hayden and Cruz"/>
    <s v="Digitized 24/7 budgetary management"/>
    <n v="7900"/>
    <n v="5729"/>
    <x v="0"/>
    <n v="112"/>
    <s v="US"/>
    <s v="USD"/>
    <n v="1403931600"/>
    <n v="1404104400"/>
    <b v="0"/>
    <b v="1"/>
    <s v="theater/plays"/>
    <n v="0.72518987341772156"/>
    <n v="51.151785714285715"/>
    <x v="3"/>
    <s v="plays"/>
    <x v="826"/>
    <d v="2014-06-30T05:00:00"/>
  </r>
  <r>
    <n v="932"/>
    <s v="Mora, Miller and Harper"/>
    <s v="Stand-alone zero tolerance algorithm"/>
    <n v="2300"/>
    <n v="4883"/>
    <x v="1"/>
    <n v="144"/>
    <s v="US"/>
    <s v="USD"/>
    <n v="1394514000"/>
    <n v="1394773200"/>
    <b v="0"/>
    <b v="0"/>
    <s v="music/rock"/>
    <n v="2.1230434782608696"/>
    <n v="33.909722222222221"/>
    <x v="1"/>
    <s v="rock"/>
    <x v="827"/>
    <d v="2014-03-14T05:00:00"/>
  </r>
  <r>
    <n v="933"/>
    <s v="Espinoza Group"/>
    <s v="Implemented tangible support"/>
    <n v="73000"/>
    <n v="175015"/>
    <x v="1"/>
    <n v="1902"/>
    <s v="US"/>
    <s v="USD"/>
    <n v="1365397200"/>
    <n v="1366520400"/>
    <b v="0"/>
    <b v="0"/>
    <s v="theater/plays"/>
    <n v="2.3974657534246577"/>
    <n v="92.016298633017882"/>
    <x v="3"/>
    <s v="plays"/>
    <x v="828"/>
    <d v="2013-04-21T05:00:00"/>
  </r>
  <r>
    <n v="934"/>
    <s v="Davis, Crawford and Lopez"/>
    <s v="Reactive radical framework"/>
    <n v="6200"/>
    <n v="11280"/>
    <x v="1"/>
    <n v="105"/>
    <s v="US"/>
    <s v="USD"/>
    <n v="1456120800"/>
    <n v="1456639200"/>
    <b v="0"/>
    <b v="0"/>
    <s v="theater/plays"/>
    <n v="1.8193548387096774"/>
    <n v="107.42857142857143"/>
    <x v="3"/>
    <s v="plays"/>
    <x v="829"/>
    <d v="2016-02-28T06:00:00"/>
  </r>
  <r>
    <n v="935"/>
    <s v="Richards, Stevens and Fleming"/>
    <s v="Object-based full-range knowledge user"/>
    <n v="6100"/>
    <n v="10012"/>
    <x v="1"/>
    <n v="132"/>
    <s v="US"/>
    <s v="USD"/>
    <n v="1437714000"/>
    <n v="1438318800"/>
    <b v="0"/>
    <b v="0"/>
    <s v="theater/plays"/>
    <n v="1.6413114754098361"/>
    <n v="75.848484848484844"/>
    <x v="3"/>
    <s v="plays"/>
    <x v="830"/>
    <d v="2015-07-31T05:00:00"/>
  </r>
  <r>
    <n v="936"/>
    <s v="Brown Ltd"/>
    <s v="Enhanced composite contingency"/>
    <n v="103200"/>
    <n v="1690"/>
    <x v="0"/>
    <n v="21"/>
    <s v="US"/>
    <s v="USD"/>
    <n v="1563771600"/>
    <n v="1564030800"/>
    <b v="1"/>
    <b v="0"/>
    <s v="theater/plays"/>
    <n v="1.6375968992248063E-2"/>
    <n v="80.476190476190482"/>
    <x v="3"/>
    <s v="plays"/>
    <x v="831"/>
    <d v="2019-07-25T05:00:00"/>
  </r>
  <r>
    <n v="937"/>
    <s v="Tapia, Sandoval and Hurley"/>
    <s v="Cloned fresh-thinking model"/>
    <n v="171000"/>
    <n v="84891"/>
    <x v="3"/>
    <n v="976"/>
    <s v="US"/>
    <s v="USD"/>
    <n v="1448517600"/>
    <n v="1449295200"/>
    <b v="0"/>
    <b v="0"/>
    <s v="film &amp; video/documentary"/>
    <n v="0.49643859649122807"/>
    <n v="86.978483606557376"/>
    <x v="4"/>
    <s v="documentary"/>
    <x v="832"/>
    <d v="2015-12-05T06:00:00"/>
  </r>
  <r>
    <n v="938"/>
    <s v="Allen Inc"/>
    <s v="Total dedicated benchmark"/>
    <n v="9200"/>
    <n v="10093"/>
    <x v="1"/>
    <n v="96"/>
    <s v="US"/>
    <s v="USD"/>
    <n v="1528779600"/>
    <n v="1531890000"/>
    <b v="0"/>
    <b v="1"/>
    <s v="publishing/fiction"/>
    <n v="1.0970652173913042"/>
    <n v="105.13541666666667"/>
    <x v="5"/>
    <s v="fiction"/>
    <x v="833"/>
    <d v="2018-07-18T05:00:00"/>
  </r>
  <r>
    <n v="939"/>
    <s v="Williams, Johnson and Campbell"/>
    <s v="Streamlined human-resource Graphic Interface"/>
    <n v="7800"/>
    <n v="3839"/>
    <x v="0"/>
    <n v="67"/>
    <s v="US"/>
    <s v="USD"/>
    <n v="1304744400"/>
    <n v="1306213200"/>
    <b v="0"/>
    <b v="1"/>
    <s v="games/video games"/>
    <n v="0.49217948717948717"/>
    <n v="57.298507462686565"/>
    <x v="6"/>
    <s v="video games"/>
    <x v="834"/>
    <d v="2011-05-24T05:00:00"/>
  </r>
  <r>
    <n v="940"/>
    <s v="Wiggins Ltd"/>
    <s v="Upgradable analyzing core"/>
    <n v="9900"/>
    <n v="6161"/>
    <x v="2"/>
    <n v="66"/>
    <s v="CA"/>
    <s v="CAD"/>
    <n v="1354341600"/>
    <n v="1356242400"/>
    <b v="0"/>
    <b v="0"/>
    <s v="technology/web"/>
    <n v="0.62232323232323228"/>
    <n v="93.348484848484844"/>
    <x v="2"/>
    <s v="web"/>
    <x v="835"/>
    <d v="2012-12-23T06:00:00"/>
  </r>
  <r>
    <n v="941"/>
    <s v="Luna-Horne"/>
    <s v="Profound exuding pricing structure"/>
    <n v="43000"/>
    <n v="5615"/>
    <x v="0"/>
    <n v="78"/>
    <s v="US"/>
    <s v="USD"/>
    <n v="1294552800"/>
    <n v="1297576800"/>
    <b v="1"/>
    <b v="0"/>
    <s v="theater/plays"/>
    <n v="0.1305813953488372"/>
    <n v="71.987179487179489"/>
    <x v="3"/>
    <s v="plays"/>
    <x v="836"/>
    <d v="2011-02-13T06:00:00"/>
  </r>
  <r>
    <n v="942"/>
    <s v="Allen Inc"/>
    <s v="Horizontal optimizing model"/>
    <n v="9600"/>
    <n v="6205"/>
    <x v="0"/>
    <n v="67"/>
    <s v="AU"/>
    <s v="AUD"/>
    <n v="1295935200"/>
    <n v="1296194400"/>
    <b v="0"/>
    <b v="0"/>
    <s v="theater/plays"/>
    <n v="0.64635416666666667"/>
    <n v="92.611940298507463"/>
    <x v="3"/>
    <s v="plays"/>
    <x v="837"/>
    <d v="2011-01-28T06:00:00"/>
  </r>
  <r>
    <n v="943"/>
    <s v="Peterson, Gonzalez and Spencer"/>
    <s v="Synchronized fault-tolerant algorithm"/>
    <n v="7500"/>
    <n v="11969"/>
    <x v="1"/>
    <n v="114"/>
    <s v="US"/>
    <s v="USD"/>
    <n v="1411534800"/>
    <n v="1414558800"/>
    <b v="0"/>
    <b v="0"/>
    <s v="food/food trucks"/>
    <n v="1.5958666666666668"/>
    <n v="104.99122807017544"/>
    <x v="0"/>
    <s v="food trucks"/>
    <x v="219"/>
    <d v="2014-10-29T05:00:00"/>
  </r>
  <r>
    <n v="944"/>
    <s v="Walter Inc"/>
    <s v="Streamlined 5thgeneration intranet"/>
    <n v="10000"/>
    <n v="8142"/>
    <x v="0"/>
    <n v="263"/>
    <s v="AU"/>
    <s v="AUD"/>
    <n v="1486706400"/>
    <n v="1488348000"/>
    <b v="0"/>
    <b v="0"/>
    <s v="photography/photography books"/>
    <n v="0.81420000000000003"/>
    <n v="30.958174904942965"/>
    <x v="7"/>
    <s v="photography books"/>
    <x v="365"/>
    <d v="2017-03-01T06:00:00"/>
  </r>
  <r>
    <n v="945"/>
    <s v="Sanders, Farley and Huffman"/>
    <s v="Cross-group clear-thinking task-force"/>
    <n v="172000"/>
    <n v="55805"/>
    <x v="0"/>
    <n v="1691"/>
    <s v="US"/>
    <s v="USD"/>
    <n v="1333602000"/>
    <n v="1334898000"/>
    <b v="1"/>
    <b v="0"/>
    <s v="photography/photography books"/>
    <n v="0.32444767441860467"/>
    <n v="33.001182732111175"/>
    <x v="7"/>
    <s v="photography books"/>
    <x v="838"/>
    <d v="2012-04-20T05:00:00"/>
  </r>
  <r>
    <n v="946"/>
    <s v="Hall, Holmes and Walker"/>
    <s v="Public-key bandwidth-monitored intranet"/>
    <n v="153700"/>
    <n v="15238"/>
    <x v="0"/>
    <n v="181"/>
    <s v="US"/>
    <s v="USD"/>
    <n v="1308200400"/>
    <n v="1308373200"/>
    <b v="0"/>
    <b v="0"/>
    <s v="theater/plays"/>
    <n v="9.9141184124918666E-2"/>
    <n v="84.187845303867405"/>
    <x v="3"/>
    <s v="plays"/>
    <x v="839"/>
    <d v="2011-06-18T05:00:00"/>
  </r>
  <r>
    <n v="947"/>
    <s v="Smith-Powell"/>
    <s v="Upgradable clear-thinking hardware"/>
    <n v="3600"/>
    <n v="961"/>
    <x v="0"/>
    <n v="13"/>
    <s v="US"/>
    <s v="USD"/>
    <n v="1411707600"/>
    <n v="1412312400"/>
    <b v="0"/>
    <b v="0"/>
    <s v="theater/plays"/>
    <n v="0.26694444444444443"/>
    <n v="73.92307692307692"/>
    <x v="3"/>
    <s v="plays"/>
    <x v="840"/>
    <d v="2014-10-03T05:00:00"/>
  </r>
  <r>
    <n v="948"/>
    <s v="Smith-Hill"/>
    <s v="Integrated holistic paradigm"/>
    <n v="9400"/>
    <n v="5918"/>
    <x v="3"/>
    <n v="160"/>
    <s v="US"/>
    <s v="USD"/>
    <n v="1418364000"/>
    <n v="1419228000"/>
    <b v="1"/>
    <b v="1"/>
    <s v="film &amp; video/documentary"/>
    <n v="0.62957446808510642"/>
    <n v="36.987499999999997"/>
    <x v="4"/>
    <s v="documentary"/>
    <x v="841"/>
    <d v="2014-12-22T06:00:00"/>
  </r>
  <r>
    <n v="949"/>
    <s v="Wright LLC"/>
    <s v="Seamless clear-thinking conglomeration"/>
    <n v="5900"/>
    <n v="9520"/>
    <x v="1"/>
    <n v="203"/>
    <s v="US"/>
    <s v="USD"/>
    <n v="1429333200"/>
    <n v="1430974800"/>
    <b v="0"/>
    <b v="0"/>
    <s v="technology/web"/>
    <n v="1.6135593220338984"/>
    <n v="46.896551724137929"/>
    <x v="2"/>
    <s v="web"/>
    <x v="842"/>
    <d v="2015-05-07T05:00:00"/>
  </r>
  <r>
    <n v="950"/>
    <s v="Williams, Orozco and Gomez"/>
    <s v="Persistent content-based methodology"/>
    <n v="100"/>
    <n v="5"/>
    <x v="0"/>
    <n v="1"/>
    <s v="US"/>
    <s v="USD"/>
    <n v="1555390800"/>
    <n v="1555822800"/>
    <b v="0"/>
    <b v="1"/>
    <s v="theater/plays"/>
    <n v="0.05"/>
    <n v="5"/>
    <x v="3"/>
    <s v="plays"/>
    <x v="843"/>
    <d v="2019-04-21T05:00:00"/>
  </r>
  <r>
    <n v="951"/>
    <s v="Peterson Ltd"/>
    <s v="Re-engineered 24hour matrix"/>
    <n v="14500"/>
    <n v="159056"/>
    <x v="1"/>
    <n v="1559"/>
    <s v="US"/>
    <s v="USD"/>
    <n v="1482732000"/>
    <n v="1482818400"/>
    <b v="0"/>
    <b v="1"/>
    <s v="music/rock"/>
    <n v="10.969379310344827"/>
    <n v="102.02437459910199"/>
    <x v="1"/>
    <s v="rock"/>
    <x v="844"/>
    <d v="2016-12-27T06:00:00"/>
  </r>
  <r>
    <n v="952"/>
    <s v="Cummings-Hayes"/>
    <s v="Virtual multi-tasking core"/>
    <n v="145500"/>
    <n v="101987"/>
    <x v="3"/>
    <n v="2266"/>
    <s v="US"/>
    <s v="USD"/>
    <n v="1470718800"/>
    <n v="1471928400"/>
    <b v="0"/>
    <b v="0"/>
    <s v="film &amp; video/documentary"/>
    <n v="0.70094158075601376"/>
    <n v="45.007502206531335"/>
    <x v="4"/>
    <s v="documentary"/>
    <x v="845"/>
    <d v="2016-08-23T05:00:00"/>
  </r>
  <r>
    <n v="953"/>
    <s v="Boyle Ltd"/>
    <s v="Streamlined fault-tolerant conglomeration"/>
    <n v="3300"/>
    <n v="1980"/>
    <x v="0"/>
    <n v="21"/>
    <s v="US"/>
    <s v="USD"/>
    <n v="1450591200"/>
    <n v="1453701600"/>
    <b v="0"/>
    <b v="1"/>
    <s v="film &amp; video/science fiction"/>
    <n v="0.6"/>
    <n v="94.285714285714292"/>
    <x v="4"/>
    <s v="science fiction"/>
    <x v="846"/>
    <d v="2016-01-25T06:00:00"/>
  </r>
  <r>
    <n v="954"/>
    <s v="Henderson, Parker and Diaz"/>
    <s v="Enterprise-wide client-driven policy"/>
    <n v="42600"/>
    <n v="156384"/>
    <x v="1"/>
    <n v="1548"/>
    <s v="AU"/>
    <s v="AUD"/>
    <n v="1348290000"/>
    <n v="1350363600"/>
    <b v="0"/>
    <b v="0"/>
    <s v="technology/web"/>
    <n v="3.6709859154929578"/>
    <n v="101.02325581395348"/>
    <x v="2"/>
    <s v="web"/>
    <x v="110"/>
    <d v="2012-10-16T05:00:00"/>
  </r>
  <r>
    <n v="955"/>
    <s v="Moss-Obrien"/>
    <s v="Function-based next generation emulation"/>
    <n v="700"/>
    <n v="7763"/>
    <x v="1"/>
    <n v="80"/>
    <s v="US"/>
    <s v="USD"/>
    <n v="1353823200"/>
    <n v="1353996000"/>
    <b v="0"/>
    <b v="0"/>
    <s v="theater/plays"/>
    <n v="11.09"/>
    <n v="97.037499999999994"/>
    <x v="3"/>
    <s v="plays"/>
    <x v="847"/>
    <d v="2012-11-27T06:00:00"/>
  </r>
  <r>
    <n v="956"/>
    <s v="Wood Inc"/>
    <s v="Re-engineered composite focus group"/>
    <n v="187600"/>
    <n v="35698"/>
    <x v="0"/>
    <n v="830"/>
    <s v="US"/>
    <s v="USD"/>
    <n v="1450764000"/>
    <n v="1451109600"/>
    <b v="0"/>
    <b v="0"/>
    <s v="film &amp; video/science fiction"/>
    <n v="0.19028784648187633"/>
    <n v="43.00963855421687"/>
    <x v="4"/>
    <s v="science fiction"/>
    <x v="848"/>
    <d v="2015-12-26T06:00:00"/>
  </r>
  <r>
    <n v="957"/>
    <s v="Riley, Cohen and Goodman"/>
    <s v="Profound mission-critical function"/>
    <n v="9800"/>
    <n v="12434"/>
    <x v="1"/>
    <n v="131"/>
    <s v="US"/>
    <s v="USD"/>
    <n v="1329372000"/>
    <n v="1329631200"/>
    <b v="0"/>
    <b v="0"/>
    <s v="theater/plays"/>
    <n v="1.2687755102040816"/>
    <n v="94.916030534351151"/>
    <x v="3"/>
    <s v="plays"/>
    <x v="849"/>
    <d v="2012-02-19T06:00:00"/>
  </r>
  <r>
    <n v="958"/>
    <s v="Green, Robinson and Ho"/>
    <s v="De-engineered zero-defect open system"/>
    <n v="1100"/>
    <n v="8081"/>
    <x v="1"/>
    <n v="112"/>
    <s v="US"/>
    <s v="USD"/>
    <n v="1277096400"/>
    <n v="1278997200"/>
    <b v="0"/>
    <b v="0"/>
    <s v="film &amp; video/animation"/>
    <n v="7.3463636363636367"/>
    <n v="72.151785714285708"/>
    <x v="4"/>
    <s v="animation"/>
    <x v="780"/>
    <d v="2010-07-13T05:00:00"/>
  </r>
  <r>
    <n v="959"/>
    <s v="Black-Graham"/>
    <s v="Operative hybrid utilization"/>
    <n v="145000"/>
    <n v="6631"/>
    <x v="0"/>
    <n v="130"/>
    <s v="US"/>
    <s v="USD"/>
    <n v="1277701200"/>
    <n v="1280120400"/>
    <b v="0"/>
    <b v="0"/>
    <s v="publishing/translations"/>
    <n v="4.5731034482758622E-2"/>
    <n v="51.007692307692309"/>
    <x v="5"/>
    <s v="translations"/>
    <x v="140"/>
    <d v="2010-07-26T05:00:00"/>
  </r>
  <r>
    <n v="960"/>
    <s v="Robbins Group"/>
    <s v="Function-based interactive matrix"/>
    <n v="5500"/>
    <n v="4678"/>
    <x v="0"/>
    <n v="55"/>
    <s v="US"/>
    <s v="USD"/>
    <n v="1454911200"/>
    <n v="1458104400"/>
    <b v="0"/>
    <b v="0"/>
    <s v="technology/web"/>
    <n v="0.85054545454545449"/>
    <n v="85.054545454545448"/>
    <x v="2"/>
    <s v="web"/>
    <x v="850"/>
    <d v="2016-03-16T05:00:00"/>
  </r>
  <r>
    <n v="961"/>
    <s v="Mason, Case and May"/>
    <s v="Optimized content-based collaboration"/>
    <n v="5700"/>
    <n v="6800"/>
    <x v="1"/>
    <n v="155"/>
    <s v="US"/>
    <s v="USD"/>
    <n v="1297922400"/>
    <n v="1298268000"/>
    <b v="0"/>
    <b v="0"/>
    <s v="publishing/translations"/>
    <n v="1.1929824561403508"/>
    <n v="43.87096774193548"/>
    <x v="5"/>
    <s v="translations"/>
    <x v="851"/>
    <d v="2011-02-21T06:00:00"/>
  </r>
  <r>
    <n v="962"/>
    <s v="Harris, Russell and Mitchell"/>
    <s v="User-centric cohesive policy"/>
    <n v="3600"/>
    <n v="10657"/>
    <x v="1"/>
    <n v="266"/>
    <s v="US"/>
    <s v="USD"/>
    <n v="1384408800"/>
    <n v="1386223200"/>
    <b v="0"/>
    <b v="0"/>
    <s v="food/food trucks"/>
    <n v="2.9602777777777778"/>
    <n v="40.063909774436091"/>
    <x v="0"/>
    <s v="food trucks"/>
    <x v="852"/>
    <d v="2013-12-05T06:00:00"/>
  </r>
  <r>
    <n v="963"/>
    <s v="Rodriguez-Robinson"/>
    <s v="Ergonomic methodical hub"/>
    <n v="5900"/>
    <n v="4997"/>
    <x v="0"/>
    <n v="114"/>
    <s v="IT"/>
    <s v="EUR"/>
    <n v="1299304800"/>
    <n v="1299823200"/>
    <b v="0"/>
    <b v="1"/>
    <s v="photography/photography books"/>
    <n v="0.84694915254237291"/>
    <n v="43.833333333333336"/>
    <x v="7"/>
    <s v="photography books"/>
    <x v="853"/>
    <d v="2011-03-11T06:00:00"/>
  </r>
  <r>
    <n v="964"/>
    <s v="Peck, Higgins and Smith"/>
    <s v="Devolved disintermediate encryption"/>
    <n v="3700"/>
    <n v="13164"/>
    <x v="1"/>
    <n v="155"/>
    <s v="US"/>
    <s v="USD"/>
    <n v="1431320400"/>
    <n v="1431752400"/>
    <b v="0"/>
    <b v="0"/>
    <s v="theater/plays"/>
    <n v="3.5578378378378379"/>
    <n v="84.92903225806451"/>
    <x v="3"/>
    <s v="plays"/>
    <x v="854"/>
    <d v="2015-05-16T05:00:00"/>
  </r>
  <r>
    <n v="965"/>
    <s v="Nunez-King"/>
    <s v="Phased clear-thinking policy"/>
    <n v="2200"/>
    <n v="8501"/>
    <x v="1"/>
    <n v="207"/>
    <s v="GB"/>
    <s v="GBP"/>
    <n v="1264399200"/>
    <n v="1267855200"/>
    <b v="0"/>
    <b v="0"/>
    <s v="music/rock"/>
    <n v="3.8640909090909092"/>
    <n v="41.067632850241544"/>
    <x v="1"/>
    <s v="rock"/>
    <x v="67"/>
    <d v="2010-03-06T06:00:00"/>
  </r>
  <r>
    <n v="966"/>
    <s v="Davis and Sons"/>
    <s v="Seamless solution-oriented capacity"/>
    <n v="1700"/>
    <n v="13468"/>
    <x v="1"/>
    <n v="245"/>
    <s v="US"/>
    <s v="USD"/>
    <n v="1497502800"/>
    <n v="1497675600"/>
    <b v="0"/>
    <b v="0"/>
    <s v="theater/plays"/>
    <n v="7.9223529411764702"/>
    <n v="54.971428571428568"/>
    <x v="3"/>
    <s v="plays"/>
    <x v="855"/>
    <d v="2017-06-17T05:00:00"/>
  </r>
  <r>
    <n v="967"/>
    <s v="Howard-Douglas"/>
    <s v="Organized human-resource attitude"/>
    <n v="88400"/>
    <n v="121138"/>
    <x v="1"/>
    <n v="1573"/>
    <s v="US"/>
    <s v="USD"/>
    <n v="1333688400"/>
    <n v="1336885200"/>
    <b v="0"/>
    <b v="0"/>
    <s v="music/world music"/>
    <n v="1.3703393665158372"/>
    <n v="77.010807374443743"/>
    <x v="1"/>
    <s v="world music"/>
    <x v="107"/>
    <d v="2012-05-13T05:00:00"/>
  </r>
  <r>
    <n v="968"/>
    <s v="Gonzalez-White"/>
    <s v="Open-architected disintermediate budgetary management"/>
    <n v="2400"/>
    <n v="8117"/>
    <x v="1"/>
    <n v="114"/>
    <s v="US"/>
    <s v="USD"/>
    <n v="1293861600"/>
    <n v="1295157600"/>
    <b v="0"/>
    <b v="0"/>
    <s v="food/food trucks"/>
    <n v="3.3820833333333336"/>
    <n v="71.201754385964918"/>
    <x v="0"/>
    <s v="food trucks"/>
    <x v="344"/>
    <d v="2011-01-16T06:00:00"/>
  </r>
  <r>
    <n v="969"/>
    <s v="Lopez-King"/>
    <s v="Multi-lateral radical solution"/>
    <n v="7900"/>
    <n v="8550"/>
    <x v="1"/>
    <n v="93"/>
    <s v="US"/>
    <s v="USD"/>
    <n v="1576994400"/>
    <n v="1577599200"/>
    <b v="0"/>
    <b v="0"/>
    <s v="theater/plays"/>
    <n v="1.0822784810126582"/>
    <n v="91.935483870967744"/>
    <x v="3"/>
    <s v="plays"/>
    <x v="856"/>
    <d v="2019-12-29T06:00:00"/>
  </r>
  <r>
    <n v="970"/>
    <s v="Glover-Nelson"/>
    <s v="Inverse context-sensitive info-mediaries"/>
    <n v="94900"/>
    <n v="57659"/>
    <x v="0"/>
    <n v="594"/>
    <s v="US"/>
    <s v="USD"/>
    <n v="1304917200"/>
    <n v="1305003600"/>
    <b v="0"/>
    <b v="0"/>
    <s v="theater/plays"/>
    <n v="0.60757639620653314"/>
    <n v="97.069023569023571"/>
    <x v="3"/>
    <s v="plays"/>
    <x v="857"/>
    <d v="2011-05-10T05:00:00"/>
  </r>
  <r>
    <n v="971"/>
    <s v="Garner and Sons"/>
    <s v="Versatile neutral workforce"/>
    <n v="5100"/>
    <n v="1414"/>
    <x v="0"/>
    <n v="24"/>
    <s v="US"/>
    <s v="USD"/>
    <n v="1381208400"/>
    <n v="1381726800"/>
    <b v="0"/>
    <b v="0"/>
    <s v="film &amp; video/television"/>
    <n v="0.27725490196078434"/>
    <n v="58.916666666666664"/>
    <x v="4"/>
    <s v="television"/>
    <x v="858"/>
    <d v="2013-10-14T05:00:00"/>
  </r>
  <r>
    <n v="972"/>
    <s v="Sellers, Roach and Garrison"/>
    <s v="Multi-tiered systematic knowledge user"/>
    <n v="42700"/>
    <n v="97524"/>
    <x v="1"/>
    <n v="1681"/>
    <s v="US"/>
    <s v="USD"/>
    <n v="1401685200"/>
    <n v="1402462800"/>
    <b v="0"/>
    <b v="1"/>
    <s v="technology/web"/>
    <n v="2.283934426229508"/>
    <n v="58.015466983938133"/>
    <x v="2"/>
    <s v="web"/>
    <x v="859"/>
    <d v="2014-06-11T05:00:00"/>
  </r>
  <r>
    <n v="973"/>
    <s v="Herrera, Bennett and Silva"/>
    <s v="Programmable multi-state algorithm"/>
    <n v="121100"/>
    <n v="26176"/>
    <x v="0"/>
    <n v="252"/>
    <s v="US"/>
    <s v="USD"/>
    <n v="1291960800"/>
    <n v="1292133600"/>
    <b v="0"/>
    <b v="1"/>
    <s v="theater/plays"/>
    <n v="0.21615194054500414"/>
    <n v="103.87301587301587"/>
    <x v="3"/>
    <s v="plays"/>
    <x v="860"/>
    <d v="2010-12-12T06:00:00"/>
  </r>
  <r>
    <n v="974"/>
    <s v="Thomas, Clay and Mendoza"/>
    <s v="Multi-channeled reciprocal interface"/>
    <n v="800"/>
    <n v="2991"/>
    <x v="1"/>
    <n v="32"/>
    <s v="US"/>
    <s v="USD"/>
    <n v="1368853200"/>
    <n v="1368939600"/>
    <b v="0"/>
    <b v="0"/>
    <s v="music/indie rock"/>
    <n v="3.73875"/>
    <n v="93.46875"/>
    <x v="1"/>
    <s v="indie rock"/>
    <x v="170"/>
    <d v="2013-05-19T05:00:00"/>
  </r>
  <r>
    <n v="975"/>
    <s v="Ayala Group"/>
    <s v="Right-sized maximized migration"/>
    <n v="5400"/>
    <n v="8366"/>
    <x v="1"/>
    <n v="135"/>
    <s v="US"/>
    <s v="USD"/>
    <n v="1448776800"/>
    <n v="1452146400"/>
    <b v="0"/>
    <b v="1"/>
    <s v="theater/plays"/>
    <n v="1.5492592592592593"/>
    <n v="61.970370370370368"/>
    <x v="3"/>
    <s v="plays"/>
    <x v="861"/>
    <d v="2016-01-07T06:00:00"/>
  </r>
  <r>
    <n v="976"/>
    <s v="Huerta, Roberts and Dickerson"/>
    <s v="Self-enabling value-added artificial intelligence"/>
    <n v="4000"/>
    <n v="12886"/>
    <x v="1"/>
    <n v="140"/>
    <s v="US"/>
    <s v="USD"/>
    <n v="1296194400"/>
    <n v="1296712800"/>
    <b v="0"/>
    <b v="1"/>
    <s v="theater/plays"/>
    <n v="3.2214999999999998"/>
    <n v="92.042857142857144"/>
    <x v="3"/>
    <s v="plays"/>
    <x v="862"/>
    <d v="2011-02-03T06:00:00"/>
  </r>
  <r>
    <n v="977"/>
    <s v="Johnson Group"/>
    <s v="Vision-oriented interactive solution"/>
    <n v="7000"/>
    <n v="5177"/>
    <x v="0"/>
    <n v="67"/>
    <s v="US"/>
    <s v="USD"/>
    <n v="1517983200"/>
    <n v="1520748000"/>
    <b v="0"/>
    <b v="0"/>
    <s v="food/food trucks"/>
    <n v="0.73957142857142855"/>
    <n v="77.268656716417908"/>
    <x v="0"/>
    <s v="food trucks"/>
    <x v="863"/>
    <d v="2018-03-11T06:00:00"/>
  </r>
  <r>
    <n v="978"/>
    <s v="Bailey, Nguyen and Martinez"/>
    <s v="Fundamental user-facing productivity"/>
    <n v="1000"/>
    <n v="8641"/>
    <x v="1"/>
    <n v="92"/>
    <s v="US"/>
    <s v="USD"/>
    <n v="1478930400"/>
    <n v="1480831200"/>
    <b v="0"/>
    <b v="0"/>
    <s v="games/video games"/>
    <n v="8.641"/>
    <n v="93.923913043478265"/>
    <x v="6"/>
    <s v="video games"/>
    <x v="864"/>
    <d v="2016-12-04T06:00:00"/>
  </r>
  <r>
    <n v="979"/>
    <s v="Williams, Martin and Meyer"/>
    <s v="Innovative well-modulated capability"/>
    <n v="60200"/>
    <n v="86244"/>
    <x v="1"/>
    <n v="1015"/>
    <s v="GB"/>
    <s v="GBP"/>
    <n v="1426395600"/>
    <n v="1426914000"/>
    <b v="0"/>
    <b v="0"/>
    <s v="theater/plays"/>
    <n v="1.432624584717608"/>
    <n v="84.969458128078813"/>
    <x v="3"/>
    <s v="plays"/>
    <x v="527"/>
    <d v="2015-03-21T05:00:00"/>
  </r>
  <r>
    <n v="980"/>
    <s v="Huff-Johnson"/>
    <s v="Universal fault-tolerant orchestration"/>
    <n v="195200"/>
    <n v="78630"/>
    <x v="0"/>
    <n v="742"/>
    <s v="US"/>
    <s v="USD"/>
    <n v="1446181200"/>
    <n v="1446616800"/>
    <b v="1"/>
    <b v="0"/>
    <s v="publishing/nonfiction"/>
    <n v="0.40281762295081969"/>
    <n v="105.97035040431267"/>
    <x v="5"/>
    <s v="nonfiction"/>
    <x v="865"/>
    <d v="2015-11-04T06:00:00"/>
  </r>
  <r>
    <n v="981"/>
    <s v="Diaz-Little"/>
    <s v="Grass-roots executive synergy"/>
    <n v="6700"/>
    <n v="11941"/>
    <x v="1"/>
    <n v="323"/>
    <s v="US"/>
    <s v="USD"/>
    <n v="1514181600"/>
    <n v="1517032800"/>
    <b v="0"/>
    <b v="0"/>
    <s v="technology/web"/>
    <n v="1.7822388059701493"/>
    <n v="36.969040247678016"/>
    <x v="2"/>
    <s v="web"/>
    <x v="866"/>
    <d v="2018-01-27T06:00:00"/>
  </r>
  <r>
    <n v="982"/>
    <s v="Freeman-French"/>
    <s v="Multi-layered optimal application"/>
    <n v="7200"/>
    <n v="6115"/>
    <x v="0"/>
    <n v="75"/>
    <s v="US"/>
    <s v="USD"/>
    <n v="1311051600"/>
    <n v="1311224400"/>
    <b v="0"/>
    <b v="1"/>
    <s v="film &amp; video/documentary"/>
    <n v="0.84930555555555554"/>
    <n v="81.533333333333331"/>
    <x v="4"/>
    <s v="documentary"/>
    <x v="867"/>
    <d v="2011-07-21T05:00:00"/>
  </r>
  <r>
    <n v="983"/>
    <s v="Beck-Weber"/>
    <s v="Business-focused full-range core"/>
    <n v="129100"/>
    <n v="188404"/>
    <x v="1"/>
    <n v="2326"/>
    <s v="US"/>
    <s v="USD"/>
    <n v="1564894800"/>
    <n v="1566190800"/>
    <b v="0"/>
    <b v="0"/>
    <s v="film &amp; video/documentary"/>
    <n v="1.4593648334624323"/>
    <n v="80.999140154772135"/>
    <x v="4"/>
    <s v="documentary"/>
    <x v="868"/>
    <d v="2019-08-19T05:00:00"/>
  </r>
  <r>
    <n v="984"/>
    <s v="Lewis-Jacobson"/>
    <s v="Exclusive system-worthy Graphic Interface"/>
    <n v="6500"/>
    <n v="9910"/>
    <x v="1"/>
    <n v="381"/>
    <s v="US"/>
    <s v="USD"/>
    <n v="1567918800"/>
    <n v="1570165200"/>
    <b v="0"/>
    <b v="0"/>
    <s v="theater/plays"/>
    <n v="1.5246153846153847"/>
    <n v="26.010498687664043"/>
    <x v="3"/>
    <s v="plays"/>
    <x v="105"/>
    <d v="2019-10-04T05:00:00"/>
  </r>
  <r>
    <n v="985"/>
    <s v="Logan-Curtis"/>
    <s v="Enhanced optimal ability"/>
    <n v="170600"/>
    <n v="114523"/>
    <x v="0"/>
    <n v="4405"/>
    <s v="US"/>
    <s v="USD"/>
    <n v="1386309600"/>
    <n v="1388556000"/>
    <b v="0"/>
    <b v="1"/>
    <s v="music/rock"/>
    <n v="0.67129542790152408"/>
    <n v="25.998410896708286"/>
    <x v="1"/>
    <s v="rock"/>
    <x v="481"/>
    <d v="2014-01-01T06:00:00"/>
  </r>
  <r>
    <n v="986"/>
    <s v="Chan, Washington and Callahan"/>
    <s v="Optional zero administration neural-net"/>
    <n v="7800"/>
    <n v="3144"/>
    <x v="0"/>
    <n v="92"/>
    <s v="US"/>
    <s v="USD"/>
    <n v="1301979600"/>
    <n v="1303189200"/>
    <b v="0"/>
    <b v="0"/>
    <s v="music/rock"/>
    <n v="0.40307692307692305"/>
    <n v="34.173913043478258"/>
    <x v="1"/>
    <s v="rock"/>
    <x v="253"/>
    <d v="2011-04-19T05:00:00"/>
  </r>
  <r>
    <n v="987"/>
    <s v="Wilson Group"/>
    <s v="Ameliorated foreground focus group"/>
    <n v="6200"/>
    <n v="13441"/>
    <x v="1"/>
    <n v="480"/>
    <s v="US"/>
    <s v="USD"/>
    <n v="1493269200"/>
    <n v="1494478800"/>
    <b v="0"/>
    <b v="0"/>
    <s v="film &amp; video/documentary"/>
    <n v="2.1679032258064517"/>
    <n v="28.002083333333335"/>
    <x v="4"/>
    <s v="documentary"/>
    <x v="869"/>
    <d v="2017-05-11T05:00:00"/>
  </r>
  <r>
    <n v="988"/>
    <s v="Gardner, Ryan and Gutierrez"/>
    <s v="Triple-buffered multi-tasking matrices"/>
    <n v="9400"/>
    <n v="4899"/>
    <x v="0"/>
    <n v="64"/>
    <s v="US"/>
    <s v="USD"/>
    <n v="1478930400"/>
    <n v="1480744800"/>
    <b v="0"/>
    <b v="0"/>
    <s v="publishing/radio &amp; podcasts"/>
    <n v="0.52117021276595743"/>
    <n v="76.546875"/>
    <x v="5"/>
    <s v="radio &amp; podcasts"/>
    <x v="864"/>
    <d v="2016-12-03T06:00:00"/>
  </r>
  <r>
    <n v="989"/>
    <s v="Hernandez Inc"/>
    <s v="Versatile dedicated migration"/>
    <n v="2400"/>
    <n v="11990"/>
    <x v="1"/>
    <n v="226"/>
    <s v="US"/>
    <s v="USD"/>
    <n v="1555390800"/>
    <n v="1555822800"/>
    <b v="0"/>
    <b v="0"/>
    <s v="publishing/translations"/>
    <n v="4.9958333333333336"/>
    <n v="53.053097345132741"/>
    <x v="5"/>
    <s v="translations"/>
    <x v="843"/>
    <d v="2019-04-21T05:00:00"/>
  </r>
  <r>
    <n v="990"/>
    <s v="Ortiz-Roberts"/>
    <s v="Devolved foreground customer loyalty"/>
    <n v="7800"/>
    <n v="6839"/>
    <x v="0"/>
    <n v="64"/>
    <s v="US"/>
    <s v="USD"/>
    <n v="1456984800"/>
    <n v="1458882000"/>
    <b v="0"/>
    <b v="1"/>
    <s v="film &amp; video/drama"/>
    <n v="0.87679487179487181"/>
    <n v="106.859375"/>
    <x v="4"/>
    <s v="drama"/>
    <x v="289"/>
    <d v="2016-03-25T05:00:00"/>
  </r>
  <r>
    <n v="991"/>
    <s v="Ramirez LLC"/>
    <s v="Reduced reciprocal focus group"/>
    <n v="9800"/>
    <n v="11091"/>
    <x v="1"/>
    <n v="241"/>
    <s v="US"/>
    <s v="USD"/>
    <n v="1411621200"/>
    <n v="1411966800"/>
    <b v="0"/>
    <b v="1"/>
    <s v="music/rock"/>
    <n v="1.131734693877551"/>
    <n v="46.020746887966808"/>
    <x v="1"/>
    <s v="rock"/>
    <x v="870"/>
    <d v="2014-09-29T05:00:00"/>
  </r>
  <r>
    <n v="992"/>
    <s v="Morrow Inc"/>
    <s v="Networked global migration"/>
    <n v="3100"/>
    <n v="13223"/>
    <x v="1"/>
    <n v="132"/>
    <s v="US"/>
    <s v="USD"/>
    <n v="1525669200"/>
    <n v="1526878800"/>
    <b v="0"/>
    <b v="1"/>
    <s v="film &amp; video/drama"/>
    <n v="4.2654838709677421"/>
    <n v="100.17424242424242"/>
    <x v="4"/>
    <s v="drama"/>
    <x v="871"/>
    <d v="2018-05-21T05:00:00"/>
  </r>
  <r>
    <n v="993"/>
    <s v="Erickson-Rogers"/>
    <s v="De-engineered even-keeled definition"/>
    <n v="9800"/>
    <n v="7608"/>
    <x v="3"/>
    <n v="75"/>
    <s v="IT"/>
    <s v="EUR"/>
    <n v="1450936800"/>
    <n v="1452405600"/>
    <b v="0"/>
    <b v="1"/>
    <s v="photography/photography books"/>
    <n v="0.77632653061224488"/>
    <n v="101.44"/>
    <x v="7"/>
    <s v="photography books"/>
    <x v="872"/>
    <d v="2016-01-10T06:00:00"/>
  </r>
  <r>
    <n v="994"/>
    <s v="Leach, Rich and Price"/>
    <s v="Implemented bi-directional flexibility"/>
    <n v="141100"/>
    <n v="74073"/>
    <x v="0"/>
    <n v="842"/>
    <s v="US"/>
    <s v="USD"/>
    <n v="1413522000"/>
    <n v="1414040400"/>
    <b v="0"/>
    <b v="1"/>
    <s v="publishing/translations"/>
    <n v="0.52496810772501767"/>
    <n v="87.972684085510693"/>
    <x v="5"/>
    <s v="translations"/>
    <x v="873"/>
    <d v="2014-10-23T05:00:00"/>
  </r>
  <r>
    <n v="995"/>
    <s v="Manning-Hamilton"/>
    <s v="Vision-oriented scalable definition"/>
    <n v="97300"/>
    <n v="153216"/>
    <x v="1"/>
    <n v="2043"/>
    <s v="US"/>
    <s v="USD"/>
    <n v="1541307600"/>
    <n v="1543816800"/>
    <b v="0"/>
    <b v="1"/>
    <s v="food/food trucks"/>
    <n v="1.5746762589928058"/>
    <n v="74.995594713656388"/>
    <x v="0"/>
    <s v="food trucks"/>
    <x v="874"/>
    <d v="2018-12-03T06:00:00"/>
  </r>
  <r>
    <n v="996"/>
    <s v="Butler LLC"/>
    <s v="Future-proofed upward-trending migration"/>
    <n v="6600"/>
    <n v="4814"/>
    <x v="0"/>
    <n v="112"/>
    <s v="US"/>
    <s v="USD"/>
    <n v="1357106400"/>
    <n v="1359698400"/>
    <b v="0"/>
    <b v="0"/>
    <s v="theater/plays"/>
    <n v="0.72939393939393937"/>
    <n v="42.982142857142854"/>
    <x v="3"/>
    <s v="plays"/>
    <x v="875"/>
    <d v="2013-02-01T06:00:00"/>
  </r>
  <r>
    <n v="997"/>
    <s v="Ball LLC"/>
    <s v="Right-sized full-range throughput"/>
    <n v="7600"/>
    <n v="4603"/>
    <x v="3"/>
    <n v="139"/>
    <s v="IT"/>
    <s v="EUR"/>
    <n v="1390197600"/>
    <n v="1390629600"/>
    <b v="0"/>
    <b v="0"/>
    <s v="theater/plays"/>
    <n v="0.60565789473684206"/>
    <n v="33.115107913669064"/>
    <x v="3"/>
    <s v="plays"/>
    <x v="876"/>
    <d v="2014-01-25T06:00:00"/>
  </r>
  <r>
    <n v="998"/>
    <s v="Taylor, Santiago and Flores"/>
    <s v="Polarized composite customer loyalty"/>
    <n v="66600"/>
    <n v="37823"/>
    <x v="0"/>
    <n v="374"/>
    <s v="US"/>
    <s v="USD"/>
    <n v="1265868000"/>
    <n v="1267077600"/>
    <b v="0"/>
    <b v="1"/>
    <s v="music/indie rock"/>
    <n v="0.5679129129129129"/>
    <n v="101.13101604278074"/>
    <x v="1"/>
    <s v="indie rock"/>
    <x v="877"/>
    <d v="2010-02-25T06:00:00"/>
  </r>
  <r>
    <n v="999"/>
    <s v="Hernandez, Norton and Kelley"/>
    <s v="Expanded eco-centric policy"/>
    <n v="111100"/>
    <n v="62819"/>
    <x v="3"/>
    <n v="1122"/>
    <s v="US"/>
    <s v="USD"/>
    <n v="1467176400"/>
    <n v="1467781200"/>
    <b v="0"/>
    <b v="0"/>
    <s v="food/food trucks"/>
    <n v="0.56542754275427543"/>
    <n v="55.98841354723708"/>
    <x v="0"/>
    <s v="food trucks"/>
    <x v="878"/>
    <d v="2016-07-06T05:00:00"/>
  </r>
  <r>
    <m/>
    <m/>
    <m/>
    <m/>
    <m/>
    <x v="4"/>
    <m/>
    <m/>
    <m/>
    <m/>
    <m/>
    <m/>
    <m/>
    <m/>
    <m/>
    <m/>
    <x v="9"/>
    <m/>
    <x v="87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FE9416-E787-A54F-B31E-C5BDAC5F9C2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F15" firstHeaderRow="1" firstDataRow="2" firstDataCol="1" rowPageCount="1" colPageCount="1"/>
  <pivotFields count="18">
    <pivotField showAll="0"/>
    <pivotField showAll="0"/>
    <pivotField showAll="0"/>
    <pivotField showAll="0"/>
    <pivotField showAll="0"/>
    <pivotField axis="axisCol" dataField="1" showAll="0">
      <items count="6">
        <item x="3"/>
        <item x="0"/>
        <item x="2"/>
        <item x="1"/>
        <item h="1" x="4"/>
        <item t="default"/>
      </items>
    </pivotField>
    <pivotField showAll="0"/>
    <pivotField axis="axisPage" showAll="0">
      <items count="9">
        <item x="2"/>
        <item x="0"/>
        <item x="5"/>
        <item x="3"/>
        <item x="4"/>
        <item x="6"/>
        <item x="1"/>
        <item x="7"/>
        <item t="default"/>
      </items>
    </pivotField>
    <pivotField showAll="0"/>
    <pivotField showAll="0"/>
    <pivotField showAll="0"/>
    <pivotField showAll="0"/>
    <pivotField showAll="0"/>
    <pivotField showAll="0"/>
    <pivotField showAll="0"/>
    <pivotField showAll="0"/>
    <pivotField axis="axisRow" showAll="0">
      <items count="11">
        <item x="4"/>
        <item x="0"/>
        <item x="6"/>
        <item x="8"/>
        <item x="1"/>
        <item x="7"/>
        <item x="5"/>
        <item x="2"/>
        <item x="3"/>
        <item x="9"/>
        <item t="default"/>
      </items>
    </pivotField>
    <pivotField showAll="0">
      <items count="26">
        <item x="10"/>
        <item x="23"/>
        <item x="4"/>
        <item x="6"/>
        <item x="5"/>
        <item x="13"/>
        <item x="0"/>
        <item x="7"/>
        <item x="17"/>
        <item x="16"/>
        <item x="20"/>
        <item x="9"/>
        <item x="14"/>
        <item x="3"/>
        <item x="15"/>
        <item x="1"/>
        <item x="22"/>
        <item x="12"/>
        <item x="19"/>
        <item x="18"/>
        <item x="11"/>
        <item x="8"/>
        <item x="2"/>
        <item x="21"/>
        <item x="24"/>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74180C-0A4E-E345-9C48-875BE764B5E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F30" firstHeaderRow="1" firstDataRow="2" firstDataCol="1" rowPageCount="2" colPageCount="1"/>
  <pivotFields count="18">
    <pivotField showAll="0"/>
    <pivotField showAll="0"/>
    <pivotField showAll="0"/>
    <pivotField showAll="0"/>
    <pivotField showAll="0"/>
    <pivotField axis="axisCol" dataField="1" showAll="0">
      <items count="6">
        <item x="3"/>
        <item x="0"/>
        <item x="2"/>
        <item x="1"/>
        <item h="1" x="4"/>
        <item t="default"/>
      </items>
    </pivotField>
    <pivotField showAll="0"/>
    <pivotField axis="axisPage" showAll="0">
      <items count="9">
        <item x="2"/>
        <item x="0"/>
        <item x="5"/>
        <item x="3"/>
        <item x="4"/>
        <item x="6"/>
        <item x="1"/>
        <item x="7"/>
        <item t="default"/>
      </items>
    </pivotField>
    <pivotField showAll="0"/>
    <pivotField showAll="0"/>
    <pivotField showAll="0"/>
    <pivotField showAll="0"/>
    <pivotField showAll="0"/>
    <pivotField showAll="0"/>
    <pivotField showAll="0"/>
    <pivotField showAll="0"/>
    <pivotField axis="axisPage" showAll="0">
      <items count="11">
        <item x="4"/>
        <item x="0"/>
        <item x="6"/>
        <item x="8"/>
        <item x="1"/>
        <item x="7"/>
        <item x="5"/>
        <item x="2"/>
        <item x="3"/>
        <item x="9"/>
        <item t="default"/>
      </items>
    </pivotField>
    <pivotField axis="axisRow" showAll="0">
      <items count="26">
        <item x="10"/>
        <item x="23"/>
        <item x="4"/>
        <item x="6"/>
        <item x="5"/>
        <item x="13"/>
        <item x="0"/>
        <item x="7"/>
        <item x="17"/>
        <item x="16"/>
        <item x="20"/>
        <item x="9"/>
        <item x="14"/>
        <item x="3"/>
        <item x="15"/>
        <item x="1"/>
        <item x="22"/>
        <item x="12"/>
        <item x="19"/>
        <item x="18"/>
        <item x="11"/>
        <item x="8"/>
        <item x="2"/>
        <item x="21"/>
        <item x="24"/>
        <item t="default"/>
      </items>
    </pivotField>
  </pivotFields>
  <rowFields count="1">
    <field x="1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5">
    <i>
      <x/>
    </i>
    <i>
      <x v="1"/>
    </i>
    <i>
      <x v="2"/>
    </i>
    <i>
      <x v="3"/>
    </i>
    <i t="grand">
      <x/>
    </i>
  </colItems>
  <pageFields count="2">
    <pageField fld="7" hier="-1"/>
    <pageField fld="16" hier="-1"/>
  </pageFields>
  <dataFields count="1">
    <dataField name="Count of outcom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195210-1819-0944-AC79-E5A46668012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4"/>
        <item x="0"/>
        <item x="6"/>
        <item x="8"/>
        <item x="1"/>
        <item x="7"/>
        <item x="5"/>
        <item x="2"/>
        <item x="3"/>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Page" showAll="0">
      <items count="14">
        <item sd="0" x="0"/>
        <item sd="0" x="1"/>
        <item sd="0" x="2"/>
        <item sd="0" x="3"/>
        <item sd="0" x="4"/>
        <item sd="0" x="5"/>
        <item sd="0" x="6"/>
        <item sd="0" x="7"/>
        <item sd="0" x="8"/>
        <item sd="0" x="9"/>
        <item sd="0" x="10"/>
        <item sd="0" x="11"/>
        <item sd="0" x="12"/>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DBE1DA-FDD4-0648-BACC-248F8E65E152}" name="Table1" displayName="Table1" ref="A1:XFD1048576" totalsRowShown="0" headerRowDxfId="21">
  <autoFilter ref="A1:XFD1048576" xr:uid="{67DBE1DA-FDD4-0648-BACC-248F8E65E152}"/>
  <tableColumns count="16384">
    <tableColumn id="1" xr3:uid="{81C326A2-B9C0-AB46-A4AB-2C929CC100EF}" name="id"/>
    <tableColumn id="2" xr3:uid="{F27D70E3-896F-5D4D-9656-F538F1CD6374}" name="name"/>
    <tableColumn id="3" xr3:uid="{0EF43BA3-FD02-454E-AA9E-9C0D05EE5772}" name="blurb" dataDxfId="20"/>
    <tableColumn id="4" xr3:uid="{D037231E-D677-0545-8E0F-1AAE178DD825}" name="goal"/>
    <tableColumn id="5" xr3:uid="{1DFB7FD0-96FE-0F45-8BD5-2D3CE326D9AB}" name="pledged"/>
    <tableColumn id="6" xr3:uid="{81C43677-09C4-5A48-B3CA-3BCFC32C37B2}" name="outcome"/>
    <tableColumn id="7" xr3:uid="{274553E2-FE65-0C4C-BB94-1541AD5675CA}" name="backers_count"/>
    <tableColumn id="8" xr3:uid="{BBFA4F7B-5FD8-A44D-9478-6D689AF5E42F}" name="country"/>
    <tableColumn id="9" xr3:uid="{F651F80F-4BEB-114D-88B5-D979F4CC213A}" name="currency"/>
    <tableColumn id="10" xr3:uid="{0CA523D4-138E-FC46-9C26-6E4583D7FFCE}" name="launched_at"/>
    <tableColumn id="11" xr3:uid="{7F10F666-72CA-B947-863E-98F9BF943EAB}" name="deadline"/>
    <tableColumn id="12" xr3:uid="{92E53C93-11F2-6544-9F1C-6A7545F59090}" name="staff_pick"/>
    <tableColumn id="13" xr3:uid="{D6D37D9C-1082-9348-A635-CF7CA01EFB53}" name="spotlight"/>
    <tableColumn id="14" xr3:uid="{A212F8BA-9C99-A340-8E79-E7237791A4C7}" name="category &amp; sub-category"/>
    <tableColumn id="15" xr3:uid="{6036744A-AD93-754C-BA16-C73B5BA8E7DB}" name="percent funded" dataDxfId="19" dataCellStyle="Percent"/>
    <tableColumn id="16" xr3:uid="{199FC0D0-A13C-534A-A4C3-1E0434F83171}" name="average donation"/>
    <tableColumn id="17" xr3:uid="{A18E1B45-AE38-C84A-A25B-D3A48D68E7AC}" name="parent category"/>
    <tableColumn id="18" xr3:uid="{7570C637-7C64-544B-9CF0-BA1FCE0E5762}" name="sub-category"/>
    <tableColumn id="19" xr3:uid="{52B701B3-C5A0-3246-A039-4842CDA2AD1C}" name="date created conversion"/>
    <tableColumn id="20" xr3:uid="{F850CABB-6469-D04E-BBA7-99B1D2BB9B7F}" name="date ended conversion" dataDxfId="18"/>
    <tableColumn id="21" xr3:uid="{0E59D992-536A-AE40-B84B-5985C8D4F744}" name="Column1"/>
    <tableColumn id="22" xr3:uid="{AE44DD86-B258-8145-B15E-85E25273E171}" name="Column2"/>
    <tableColumn id="23" xr3:uid="{CC0ADE83-F5E5-184C-AB2D-118BBCB28875}" name="Column3"/>
    <tableColumn id="24" xr3:uid="{7E43B84E-8C6E-E74B-A931-06AE7C4C64CF}" name="Column4"/>
    <tableColumn id="25" xr3:uid="{3B389ACF-C211-BD46-B6EC-20CEF7E667FD}" name="Column5"/>
    <tableColumn id="26" xr3:uid="{3078BB66-FD2B-9144-AB34-B18D2D93197C}" name="Column6"/>
    <tableColumn id="27" xr3:uid="{64F84078-E04C-954D-8AB5-202FCA5F7DCB}" name="Column7"/>
    <tableColumn id="28" xr3:uid="{01F68497-E816-B343-8AF0-AEA9EE70A0D3}" name="Column8"/>
    <tableColumn id="29" xr3:uid="{950D1CE6-ADAE-4E42-B699-F7F5E43B5214}" name="Column9"/>
    <tableColumn id="30" xr3:uid="{7BB5A240-7E11-7344-B088-9AA93929AB95}" name="Column10"/>
    <tableColumn id="31" xr3:uid="{7FB9E76C-C022-1847-892D-82EE212B41F8}" name="Column11"/>
    <tableColumn id="32" xr3:uid="{82868272-BC1C-8B4A-837E-8B78DCED669D}" name="Column12"/>
    <tableColumn id="33" xr3:uid="{37530DDC-D5D3-A447-9594-B2C1AF44E7C3}" name="Column13"/>
    <tableColumn id="34" xr3:uid="{42010082-61E3-5248-9B2D-EA2F83846165}" name="Column14"/>
    <tableColumn id="35" xr3:uid="{66A11450-BF95-7F40-A3D9-B8EE7557FE3B}" name="Column15"/>
    <tableColumn id="36" xr3:uid="{F515D0DF-44F8-E641-8284-F0F1060706E1}" name="Column16"/>
    <tableColumn id="37" xr3:uid="{8B2DE56C-4B2A-3F4C-9D35-90FC59D2A79B}" name="Column17"/>
    <tableColumn id="38" xr3:uid="{A078D1F5-577C-614C-862D-C3CF68F458CE}" name="Column18"/>
    <tableColumn id="39" xr3:uid="{AAD0A163-CF41-CF49-A78C-25F908A52C58}" name="Column19"/>
    <tableColumn id="40" xr3:uid="{5644427E-C6F0-6A45-9FB9-2D89CB9BFF2B}" name="Column20"/>
    <tableColumn id="41" xr3:uid="{09EFDF83-49CC-264D-8080-0159471A6B1E}" name="Column21"/>
    <tableColumn id="42" xr3:uid="{C3CBE511-B5C5-9746-8D4B-1AAFBF17BA5F}" name="Column22"/>
    <tableColumn id="43" xr3:uid="{78F64C62-0C80-AD4F-AFEF-E0459DF11E2C}" name="Column23"/>
    <tableColumn id="44" xr3:uid="{615B6757-A3DA-CC43-9C04-08639A1D0595}" name="Column24"/>
    <tableColumn id="45" xr3:uid="{B84476CE-3260-2C45-9397-710C006765CC}" name="Column25"/>
    <tableColumn id="46" xr3:uid="{BD33F6FB-785C-DC4C-9FDC-9797D8F7B18D}" name="Column26"/>
    <tableColumn id="47" xr3:uid="{B9814468-490C-E14F-A9CA-783576846F9A}" name="Column27"/>
    <tableColumn id="48" xr3:uid="{FC68C679-EC46-0646-86CE-C8BC78CC3783}" name="Column28"/>
    <tableColumn id="49" xr3:uid="{2884E04B-21A0-324A-AF51-D0E396DFC2C2}" name="Column29"/>
    <tableColumn id="50" xr3:uid="{BE2F714D-3FB1-6F40-92C4-47A5E363A75A}" name="Column30"/>
    <tableColumn id="51" xr3:uid="{6C94B890-453F-7B4F-B2B8-CAA36F36030D}" name="Column31"/>
    <tableColumn id="52" xr3:uid="{4AC98BCA-FF1B-9740-9BD5-829E7209B4CC}" name="Column32"/>
    <tableColumn id="53" xr3:uid="{8385E770-EC1E-B44D-B524-DB4C9DAB2452}" name="Column33"/>
    <tableColumn id="54" xr3:uid="{FBE7F4E6-5726-2B49-B12E-AE8DB1667176}" name="Column34"/>
    <tableColumn id="55" xr3:uid="{C3FD5F5D-F7D5-1A4D-8138-385BF865F082}" name="Column35"/>
    <tableColumn id="56" xr3:uid="{B0A142DC-58F4-3348-99A4-A8091FB8994E}" name="Column36"/>
    <tableColumn id="57" xr3:uid="{A95107B7-DCDA-894B-A3C2-9FF734FB3692}" name="Column37"/>
    <tableColumn id="58" xr3:uid="{2D73506F-9770-0045-BE84-F9A084AE1F5E}" name="Column38"/>
    <tableColumn id="59" xr3:uid="{6BEB966E-8D15-3F4C-877B-74B4E5F7837A}" name="Column39"/>
    <tableColumn id="60" xr3:uid="{FFF54321-483E-D044-8974-AD1165F1B7DD}" name="Column40"/>
    <tableColumn id="61" xr3:uid="{156A56E8-FCC8-E442-95D4-D5879F85B414}" name="Column41"/>
    <tableColumn id="62" xr3:uid="{87FBEB0E-DDAD-BA41-9ECC-830C6838AE44}" name="Column42"/>
    <tableColumn id="63" xr3:uid="{242A9915-A6AE-1943-B4B7-762696624875}" name="Column43"/>
    <tableColumn id="64" xr3:uid="{5A5C8B22-7D4A-6D40-8CA5-8E9162247371}" name="Column44"/>
    <tableColumn id="65" xr3:uid="{7BE68DE7-317C-7E40-80F5-B10C63CDD683}" name="Column45"/>
    <tableColumn id="66" xr3:uid="{8F0576DF-5990-C643-B48D-463D91ECE702}" name="Column46"/>
    <tableColumn id="67" xr3:uid="{20BD24E2-E6C8-FD4A-8FF4-160B6F4F1D94}" name="Column47"/>
    <tableColumn id="68" xr3:uid="{A7EADBF6-8071-734A-BF59-A661D98DB326}" name="Column48"/>
    <tableColumn id="69" xr3:uid="{1A73DF00-E82D-3641-87BE-171C4F04C855}" name="Column49"/>
    <tableColumn id="70" xr3:uid="{D7BD58F8-0CD0-2642-A21F-7D53474B732F}" name="Column50"/>
    <tableColumn id="71" xr3:uid="{CC7A50C4-F443-004E-9202-EEB70B1E648A}" name="Column51"/>
    <tableColumn id="72" xr3:uid="{EF07DFAC-39F4-734B-9A88-9D80F4F29D70}" name="Column52"/>
    <tableColumn id="73" xr3:uid="{BEA85EA9-AB0B-4049-A46E-BA2D80FBEB96}" name="Column53"/>
    <tableColumn id="74" xr3:uid="{6DEDCB3A-06C5-1B49-B3DE-3C9B2F426DF1}" name="Column54"/>
    <tableColumn id="75" xr3:uid="{A0629148-9A36-754D-8703-AF9FDCC7FD70}" name="Column55"/>
    <tableColumn id="76" xr3:uid="{0708FA22-FA5F-5443-AAFC-D78671B26DFB}" name="Column56"/>
    <tableColumn id="77" xr3:uid="{FDF4E424-1399-474B-80FC-510D363DE932}" name="Column57"/>
    <tableColumn id="78" xr3:uid="{A3CADD4F-4226-764C-BA3D-30575CBCA858}" name="Column58"/>
    <tableColumn id="79" xr3:uid="{108BD0C5-5333-7242-8205-721E9B732C49}" name="Column59"/>
    <tableColumn id="80" xr3:uid="{9DA3CBBF-37F5-EB46-858E-3E4B18DB26B5}" name="Column60"/>
    <tableColumn id="81" xr3:uid="{3A74D153-7413-D64D-A952-B5B3FC1FB26D}" name="Column61"/>
    <tableColumn id="82" xr3:uid="{B7AC07A5-BC28-1847-B598-551AD22072BE}" name="Column62"/>
    <tableColumn id="83" xr3:uid="{3A9272CC-624C-7D4C-8522-C33A9D1DDBA7}" name="Column63"/>
    <tableColumn id="84" xr3:uid="{76829870-3E74-304D-B1C8-7C2F10F79E21}" name="Column64"/>
    <tableColumn id="85" xr3:uid="{B78DC6D1-70BD-674C-898B-95CB4F16E5E4}" name="Column65"/>
    <tableColumn id="86" xr3:uid="{F19E7E0D-6138-494F-9EEE-DC0CFC8331E2}" name="Column66"/>
    <tableColumn id="87" xr3:uid="{78EED44B-0A86-0D4F-9FDE-8F2E2FDCCF55}" name="Column67"/>
    <tableColumn id="88" xr3:uid="{F8BC1F3E-C981-374D-A883-E2E247A9A8BE}" name="Column68"/>
    <tableColumn id="89" xr3:uid="{B0148B73-978C-2A4B-ABFE-864540F8171A}" name="Column69"/>
    <tableColumn id="90" xr3:uid="{D35FA77A-2691-9C44-99F2-0A864A4AB7B3}" name="Column70"/>
    <tableColumn id="91" xr3:uid="{149EC6BE-1E7E-7243-884B-4B8490ECD996}" name="Column71"/>
    <tableColumn id="92" xr3:uid="{217BF8EB-016F-9446-AA4F-29E810F5CAEB}" name="Column72"/>
    <tableColumn id="93" xr3:uid="{41CA43A0-2B3B-854D-9433-2ECC3189BDE0}" name="Column73"/>
    <tableColumn id="94" xr3:uid="{8C7A509C-48A8-C54C-A170-8F8D33694124}" name="Column74"/>
    <tableColumn id="95" xr3:uid="{2D32873E-9C0C-1443-912A-FB94E2D1BCDD}" name="Column75"/>
    <tableColumn id="96" xr3:uid="{000B9193-F056-0C46-9EBD-B4A332A529CF}" name="Column76"/>
    <tableColumn id="97" xr3:uid="{30895EEE-73B2-B248-BB8C-2CBB9912517B}" name="Column77"/>
    <tableColumn id="98" xr3:uid="{1F8F4AF9-684B-8F4C-85D5-88356D4C4F8E}" name="Column78"/>
    <tableColumn id="99" xr3:uid="{817B430B-7CDF-B048-81E1-3654FD24E101}" name="Column79"/>
    <tableColumn id="100" xr3:uid="{ADD288C5-38B8-7745-A240-443D1259FC81}" name="Column80"/>
    <tableColumn id="101" xr3:uid="{F8D20957-C1A3-074F-A385-D3B67B5BDE2E}" name="Column81"/>
    <tableColumn id="102" xr3:uid="{4EE68B3D-E0A8-064C-91FB-C3B9AAEB62EF}" name="Column82"/>
    <tableColumn id="103" xr3:uid="{9B93F8C4-D29C-DA44-A4D6-02C0A8BC809F}" name="Column83"/>
    <tableColumn id="104" xr3:uid="{6539A670-F22D-C34D-AABD-6F0535DB8A76}" name="Column84"/>
    <tableColumn id="105" xr3:uid="{0E9AC76F-1C2C-CC4A-ACB0-C3CC324A1D36}" name="Column85"/>
    <tableColumn id="106" xr3:uid="{256C9061-CDD3-9842-8A13-8E1DE88ABB90}" name="Column86"/>
    <tableColumn id="107" xr3:uid="{31BA8AFF-DD09-AF4F-896D-0B9662926A85}" name="Column87"/>
    <tableColumn id="108" xr3:uid="{A47FD9D5-D84F-8D45-BEF4-189AA3EC0EAF}" name="Column88"/>
    <tableColumn id="109" xr3:uid="{6FAC005A-7898-5847-84FB-EF5F1C20D233}" name="Column89"/>
    <tableColumn id="110" xr3:uid="{3684A337-FC1C-464A-A259-C28E55EAAABC}" name="Column90"/>
    <tableColumn id="111" xr3:uid="{1C1F5DD9-BDC3-A84C-B8C1-E94BEC5C005C}" name="Column91"/>
    <tableColumn id="112" xr3:uid="{AFC8C998-3158-D940-BFFD-8DA938BB62C0}" name="Column92"/>
    <tableColumn id="113" xr3:uid="{148783EB-250B-4041-B275-C2763B3753C7}" name="Column93"/>
    <tableColumn id="114" xr3:uid="{E53545DC-2092-824D-994D-8C8553224DBB}" name="Column94"/>
    <tableColumn id="115" xr3:uid="{D0A5B8E5-D02B-EA46-ADAF-447118C2799B}" name="Column95"/>
    <tableColumn id="116" xr3:uid="{01DFF3DA-5F51-8146-A1B8-DF9615B6F907}" name="Column96"/>
    <tableColumn id="117" xr3:uid="{3DA92459-71BF-CE49-92AF-4EF75D05FA35}" name="Column97"/>
    <tableColumn id="118" xr3:uid="{15AF852E-3F24-0943-BA49-06FCC2058C3E}" name="Column98"/>
    <tableColumn id="119" xr3:uid="{8E768666-4622-A64C-A08E-DD30E1CA5899}" name="Column99"/>
    <tableColumn id="120" xr3:uid="{6D0D79D6-5200-A14C-8FD2-1D0AA5E9C9A9}" name="Column100"/>
    <tableColumn id="121" xr3:uid="{85AFDCA8-1FB8-FC44-815D-274B01B562F4}" name="Column101"/>
    <tableColumn id="122" xr3:uid="{3530A65F-8C74-B54E-910F-171FF8C76172}" name="Column102"/>
    <tableColumn id="123" xr3:uid="{B15653B0-EB84-6847-B25B-7C962EF721C5}" name="Column103"/>
    <tableColumn id="124" xr3:uid="{0C288F1E-D46D-AD4F-AE47-DA4E8FCF62D1}" name="Column104"/>
    <tableColumn id="125" xr3:uid="{3FAD613F-BB1D-4747-BBBB-BDFE2986B034}" name="Column105"/>
    <tableColumn id="126" xr3:uid="{D1E8828B-5A0C-7949-9E2E-8B7DE6B21133}" name="Column106"/>
    <tableColumn id="127" xr3:uid="{5A728F1D-A3C3-604D-8AB9-4A8045A7983E}" name="Column107"/>
    <tableColumn id="128" xr3:uid="{3DDF30D0-4DEC-0242-8D0C-7321A671CCDF}" name="Column108"/>
    <tableColumn id="129" xr3:uid="{B000B117-C488-914C-9E3C-AD4E5503E611}" name="Column109"/>
    <tableColumn id="130" xr3:uid="{177E14D3-CE3C-D34B-A823-5EDCAC4EA3D6}" name="Column110"/>
    <tableColumn id="131" xr3:uid="{D37243A1-71ED-2644-9D68-243D172C2018}" name="Column111"/>
    <tableColumn id="132" xr3:uid="{C0EA521D-DB2F-1B40-957C-ECE425111D22}" name="Column112"/>
    <tableColumn id="133" xr3:uid="{F8E65F97-8F8C-6D4D-8A41-F595AE54DC71}" name="Column113"/>
    <tableColumn id="134" xr3:uid="{2E8A2E53-7F1E-2B45-8E82-9BA61F1027E8}" name="Column114"/>
    <tableColumn id="135" xr3:uid="{BAF65602-E2CC-1546-876F-858A42670BAC}" name="Column115"/>
    <tableColumn id="136" xr3:uid="{65BA3054-478A-E248-94C2-861494D63248}" name="Column116"/>
    <tableColumn id="137" xr3:uid="{4C8387C2-02D7-6F42-87DC-1F35C2F02407}" name="Column117"/>
    <tableColumn id="138" xr3:uid="{5040456B-C643-FF46-AB52-3004B3552C84}" name="Column118"/>
    <tableColumn id="139" xr3:uid="{294DB673-4FB7-8944-8168-2794E8061AA2}" name="Column119"/>
    <tableColumn id="140" xr3:uid="{AC795782-52FB-C245-9269-37393CCB77A2}" name="Column120"/>
    <tableColumn id="141" xr3:uid="{57E1E774-6D22-0345-AB46-7450A686D736}" name="Column121"/>
    <tableColumn id="142" xr3:uid="{700CF191-19DC-3446-AEB8-E360D81F4842}" name="Column122"/>
    <tableColumn id="143" xr3:uid="{FC5C5E56-5C9C-844C-AEF2-2164BA412FA7}" name="Column123"/>
    <tableColumn id="144" xr3:uid="{51DA5EC9-3827-CE42-85C2-7321342B9EE6}" name="Column124"/>
    <tableColumn id="145" xr3:uid="{8FDDBF7B-FC56-EE43-AA9E-9ADA3C4D4B26}" name="Column125"/>
    <tableColumn id="146" xr3:uid="{A84CA49D-D3A3-924F-AAEC-D2E9A0AF7E9C}" name="Column126"/>
    <tableColumn id="147" xr3:uid="{30B4B199-3A07-7045-88B6-D7CB7FCE656C}" name="Column127"/>
    <tableColumn id="148" xr3:uid="{2C40FCCF-1C9E-5A4D-A12B-557A9F2D04D6}" name="Column128"/>
    <tableColumn id="149" xr3:uid="{B6113B94-0144-C941-BC0B-25432C496BBB}" name="Column129"/>
    <tableColumn id="150" xr3:uid="{8E0140D0-CDF5-0345-8107-6FFC241CADB8}" name="Column130"/>
    <tableColumn id="151" xr3:uid="{D64DD110-BE7D-9F49-A12E-956A327F59A2}" name="Column131"/>
    <tableColumn id="152" xr3:uid="{46E61C09-0468-ED43-9EA8-FF57CAC6C583}" name="Column132"/>
    <tableColumn id="153" xr3:uid="{D63DD71E-2FE1-904E-AB83-AE512BA3735D}" name="Column133"/>
    <tableColumn id="154" xr3:uid="{6E569F3D-2C1A-CE4B-AE1A-B0272BE9D928}" name="Column134"/>
    <tableColumn id="155" xr3:uid="{91342716-A2E7-6240-821A-E866A9CF3A14}" name="Column135"/>
    <tableColumn id="156" xr3:uid="{9C5E24B1-DEB0-B64E-909D-F65C276595DA}" name="Column136"/>
    <tableColumn id="157" xr3:uid="{1B48C4EE-06DE-C547-AA7F-EA4E14A4131A}" name="Column137"/>
    <tableColumn id="158" xr3:uid="{1FFCD660-4A80-0D49-9B72-367659400471}" name="Column138"/>
    <tableColumn id="159" xr3:uid="{3458703E-6E92-B742-98F4-9EFDBB84CC9B}" name="Column139"/>
    <tableColumn id="160" xr3:uid="{626DA2B8-AD09-C545-B0F9-629802DD5F37}" name="Column140"/>
    <tableColumn id="161" xr3:uid="{5EDB1977-9391-D242-961A-ED80B66450F9}" name="Column141"/>
    <tableColumn id="162" xr3:uid="{82756877-2269-8E43-B07D-C30E503C5C09}" name="Column142"/>
    <tableColumn id="163" xr3:uid="{6A1CC673-693F-8F4B-95DD-4C3602EC2D31}" name="Column143"/>
    <tableColumn id="164" xr3:uid="{FAC5CE1F-2807-AF47-81CA-AE6D5CE76CD2}" name="Column144"/>
    <tableColumn id="165" xr3:uid="{34381CAC-8F7F-4948-8535-A9F8A39DF40C}" name="Column145"/>
    <tableColumn id="166" xr3:uid="{691EBACB-146B-8748-A426-F8764C75B579}" name="Column146"/>
    <tableColumn id="167" xr3:uid="{D77750E1-F654-024F-BF9E-D2CDC4C8F93A}" name="Column147"/>
    <tableColumn id="168" xr3:uid="{E36DC8DE-1303-6445-9CD8-88EAC1CCDF94}" name="Column148"/>
    <tableColumn id="169" xr3:uid="{F4FF9232-21BC-D44A-8F10-B9C193D701D2}" name="Column149"/>
    <tableColumn id="170" xr3:uid="{38F5773A-645B-6140-BADF-167F23E24794}" name="Column150"/>
    <tableColumn id="171" xr3:uid="{AF0465F7-CED1-0C4E-88C4-2E96EDDB9C00}" name="Column151"/>
    <tableColumn id="172" xr3:uid="{1766895F-196A-854C-81C6-922301C52291}" name="Column152"/>
    <tableColumn id="173" xr3:uid="{5889CC6D-BDB9-DE45-945D-438B60B21CD5}" name="Column153"/>
    <tableColumn id="174" xr3:uid="{E21E1FB5-A160-5B42-84A1-E69040739958}" name="Column154"/>
    <tableColumn id="175" xr3:uid="{EBD4E71F-36D6-8841-BA27-4B8F4AB8695E}" name="Column155"/>
    <tableColumn id="176" xr3:uid="{B41FD26A-A629-C74D-8173-4B4E4F5FC169}" name="Column156"/>
    <tableColumn id="177" xr3:uid="{96CDE2CD-D83A-CE4A-8AF2-F960D8F13B6F}" name="Column157"/>
    <tableColumn id="178" xr3:uid="{27ED9B15-0A09-BE44-8863-B434DAF6C6EB}" name="Column158"/>
    <tableColumn id="179" xr3:uid="{0A268E11-9A99-8948-B5E8-7146C6738565}" name="Column159"/>
    <tableColumn id="180" xr3:uid="{39BAFC40-6A22-3A41-9197-DC75ABA9039E}" name="Column160"/>
    <tableColumn id="181" xr3:uid="{28BD5CF4-D56A-0743-ACCE-8641C4B37F19}" name="Column161"/>
    <tableColumn id="182" xr3:uid="{01DAAB37-C9CF-B84E-B78B-A64C633988B4}" name="Column162"/>
    <tableColumn id="183" xr3:uid="{AF2E9F4E-C020-2649-8096-B11E044CDD7D}" name="Column163"/>
    <tableColumn id="184" xr3:uid="{45231A2F-7ADE-864F-89B3-3862AD855029}" name="Column164"/>
    <tableColumn id="185" xr3:uid="{7BC43814-D084-F942-9173-BBFE0CF8BE9C}" name="Column165"/>
    <tableColumn id="186" xr3:uid="{ED40CDB7-61F6-B04E-B29C-00DB092491E1}" name="Column166"/>
    <tableColumn id="187" xr3:uid="{5FAD4219-793B-5D4B-B170-DC57C678C155}" name="Column167"/>
    <tableColumn id="188" xr3:uid="{66701195-7F97-1443-9DAA-8EE865E196D4}" name="Column168"/>
    <tableColumn id="189" xr3:uid="{F75EB908-ADB1-A54D-9E57-4FFDCEF85B0E}" name="Column169"/>
    <tableColumn id="190" xr3:uid="{6B02FD70-D5FA-BF4F-9B10-DB5A3A7AD696}" name="Column170"/>
    <tableColumn id="191" xr3:uid="{2E913F2E-39BC-1148-8765-BF2E26100A42}" name="Column171"/>
    <tableColumn id="192" xr3:uid="{91219492-2CD7-0544-A1BC-B8C2FE6121D7}" name="Column172"/>
    <tableColumn id="193" xr3:uid="{EB523047-F0B9-4442-8706-E618021F25F0}" name="Column173"/>
    <tableColumn id="194" xr3:uid="{AD1CB832-49DF-DF4B-8BD6-6C532AB0E61C}" name="Column174"/>
    <tableColumn id="195" xr3:uid="{B3B8FA4D-F44A-9B4A-BA93-D9C257C6B50F}" name="Column175"/>
    <tableColumn id="196" xr3:uid="{AADF0DEB-867B-144C-BE87-B109B8F8AF2A}" name="Column176"/>
    <tableColumn id="197" xr3:uid="{3B463063-DE78-4D42-8300-AB047D6B664A}" name="Column177"/>
    <tableColumn id="198" xr3:uid="{C3E20B82-D339-DF4C-9CD8-1F6986E09A2D}" name="Column178"/>
    <tableColumn id="199" xr3:uid="{142291C5-CE98-5E49-B1A3-D8FBA3527A36}" name="Column179"/>
    <tableColumn id="200" xr3:uid="{D0E37FE8-BCE7-E04C-ADDE-02D01E269ADF}" name="Column180"/>
    <tableColumn id="201" xr3:uid="{341EDE73-64C8-D146-8800-E1DBE6E9FB3C}" name="Column181"/>
    <tableColumn id="202" xr3:uid="{4AB89FDF-1111-0043-A84E-B2F63B2D49E3}" name="Column182"/>
    <tableColumn id="203" xr3:uid="{2CCEE91E-5415-8847-845D-55D1D6AFD104}" name="Column183"/>
    <tableColumn id="204" xr3:uid="{4EAADD45-74C8-4440-B969-D33AE081C11E}" name="Column184"/>
    <tableColumn id="205" xr3:uid="{4B83D58A-60FC-DC4E-B476-95F8BA6D61B4}" name="Column185"/>
    <tableColumn id="206" xr3:uid="{980E377D-2DEA-9341-84EF-10CA16CBFFA9}" name="Column186"/>
    <tableColumn id="207" xr3:uid="{A3044EA3-0377-4F4B-8D70-FC898E724313}" name="Column187"/>
    <tableColumn id="208" xr3:uid="{7146A2E0-D96B-F045-AC60-45B5018F1166}" name="Column188"/>
    <tableColumn id="209" xr3:uid="{B853EE23-BDE4-1947-B966-AA9ABB6CDD25}" name="Column189"/>
    <tableColumn id="210" xr3:uid="{FE61FF72-5E4E-814C-91F7-33401F23DCCF}" name="Column190"/>
    <tableColumn id="211" xr3:uid="{6A3DDE4A-E889-014B-A76B-A05C9987BF28}" name="Column191"/>
    <tableColumn id="212" xr3:uid="{D576FE88-EFB7-4243-A9F7-ED32E9CCD676}" name="Column192"/>
    <tableColumn id="213" xr3:uid="{799C0906-7FC0-7D44-87CB-685E71423A54}" name="Column193"/>
    <tableColumn id="214" xr3:uid="{E7E1752B-DE0D-B74C-BFC3-5D39A74B3389}" name="Column194"/>
    <tableColumn id="215" xr3:uid="{9FEBF31F-4FEA-1346-AED8-4E1D15F172C2}" name="Column195"/>
    <tableColumn id="216" xr3:uid="{D613FD63-6706-8D48-981E-9C9FFDA13575}" name="Column196"/>
    <tableColumn id="217" xr3:uid="{87D0A366-7621-7E4A-AA77-E89945D82EC1}" name="Column197"/>
    <tableColumn id="218" xr3:uid="{8C744213-1B38-D74A-ADEA-E114D855C954}" name="Column198"/>
    <tableColumn id="219" xr3:uid="{4F25142F-2023-504F-90EB-710E6395827B}" name="Column199"/>
    <tableColumn id="220" xr3:uid="{C669B69B-7EC5-9E41-B569-6E0B312343C4}" name="Column200"/>
    <tableColumn id="221" xr3:uid="{ADD22DDA-0340-154D-A840-0B9006CF7005}" name="Column201"/>
    <tableColumn id="222" xr3:uid="{52C4DF02-8268-2C47-AD7A-BC5B0E1A4062}" name="Column202"/>
    <tableColumn id="223" xr3:uid="{C4DF5ED2-C96F-3D43-B65C-5174F4D0E5E7}" name="Column203"/>
    <tableColumn id="224" xr3:uid="{96437EE7-AC82-C14A-88FE-5E5E6EB422EE}" name="Column204"/>
    <tableColumn id="225" xr3:uid="{7903AF5E-0C99-BC4B-B2F8-AFFB75E38C5C}" name="Column205"/>
    <tableColumn id="226" xr3:uid="{2EF79706-BE13-7749-A9C1-CEBDD8B2A84B}" name="Column206"/>
    <tableColumn id="227" xr3:uid="{186B72CE-8C36-0449-86D7-46DA05C4CE5A}" name="Column207"/>
    <tableColumn id="228" xr3:uid="{E11E7383-4802-484F-9304-9E64091F0C71}" name="Column208"/>
    <tableColumn id="229" xr3:uid="{41A1B4A0-8816-764C-829D-BD75FC6E51F4}" name="Column209"/>
    <tableColumn id="230" xr3:uid="{25716C5C-CBC4-A844-9558-ACA6D24B11AF}" name="Column210"/>
    <tableColumn id="231" xr3:uid="{6976D3CE-7A1E-3248-BEB2-29A521813B70}" name="Column211"/>
    <tableColumn id="232" xr3:uid="{79A10DD6-DCB4-6741-8E79-1D0B0CB54FE1}" name="Column212"/>
    <tableColumn id="233" xr3:uid="{E2EF50FD-216A-A044-A494-BF0031FC6941}" name="Column213"/>
    <tableColumn id="234" xr3:uid="{E4D9C7D9-87D1-D34D-94B8-B527828E391F}" name="Column214"/>
    <tableColumn id="235" xr3:uid="{CBE034E6-B532-2B4B-AA18-8C52D7188D5B}" name="Column215"/>
    <tableColumn id="236" xr3:uid="{A31A384B-9210-F647-B75D-D23BD6B79F02}" name="Column216"/>
    <tableColumn id="237" xr3:uid="{46298577-D971-DD42-9876-135D200E9FFD}" name="Column217"/>
    <tableColumn id="238" xr3:uid="{F479DA0B-FB31-1347-AB08-4A5DF6B0A30A}" name="Column218"/>
    <tableColumn id="239" xr3:uid="{4D4C333F-9F62-E840-AA73-239EB3200248}" name="Column219"/>
    <tableColumn id="240" xr3:uid="{359663E6-ACA9-E54E-A8A3-F23F826D45C0}" name="Column220"/>
    <tableColumn id="241" xr3:uid="{33CE91C9-00A1-2D40-A66D-AC1B1EA3A535}" name="Column221"/>
    <tableColumn id="242" xr3:uid="{378A1C9B-9E2D-624B-85FC-25D98916A592}" name="Column222"/>
    <tableColumn id="243" xr3:uid="{21B04CB0-F22D-1640-B619-DD59D15700C1}" name="Column223"/>
    <tableColumn id="244" xr3:uid="{A08A7B49-4AAE-1049-BC62-D97A2584962F}" name="Column224"/>
    <tableColumn id="245" xr3:uid="{E11A27C6-C4C6-5440-AB18-5146D63809F4}" name="Column225"/>
    <tableColumn id="246" xr3:uid="{5B96FBFA-BA81-3E42-9DDF-9A9591D137C8}" name="Column226"/>
    <tableColumn id="247" xr3:uid="{1EE7638A-7327-2449-90A0-6FE1F341E90E}" name="Column227"/>
    <tableColumn id="248" xr3:uid="{93EEB1B2-752D-A540-A657-1FA70004601C}" name="Column228"/>
    <tableColumn id="249" xr3:uid="{F8981BA6-AE0C-234B-A8E3-C2A5670D275A}" name="Column229"/>
    <tableColumn id="250" xr3:uid="{326D7605-8577-5B46-A9A7-B8399D0EDBD8}" name="Column230"/>
    <tableColumn id="251" xr3:uid="{4A054C11-7BA7-9B49-8D32-8E0CB52F94AF}" name="Column231"/>
    <tableColumn id="252" xr3:uid="{68EF6A7F-8CE3-874A-9C45-86621E7375AF}" name="Column232"/>
    <tableColumn id="253" xr3:uid="{C93B0FC3-E4A8-B349-8D33-A6F82D504FE4}" name="Column233"/>
    <tableColumn id="254" xr3:uid="{D7FD2360-2A22-4242-90EC-35B7B171E7E0}" name="Column234"/>
    <tableColumn id="255" xr3:uid="{4E1E569E-A695-0B43-98F6-6015C373BA0E}" name="Column235"/>
    <tableColumn id="256" xr3:uid="{39D19AEC-F982-2B4D-ACE5-23254ADB4D2E}" name="Column236"/>
    <tableColumn id="257" xr3:uid="{8F2F7A09-4E3F-194F-BDD1-56D74D924291}" name="Column237"/>
    <tableColumn id="258" xr3:uid="{677B293F-89CD-704A-B577-6CF34E9C8B97}" name="Column238"/>
    <tableColumn id="259" xr3:uid="{1E3BEC40-A7A1-3144-9137-C88F31ACB8C9}" name="Column239"/>
    <tableColumn id="260" xr3:uid="{36FD3094-ECD8-A045-960C-5E54E5DE1DA0}" name="Column240"/>
    <tableColumn id="261" xr3:uid="{85B1236D-A90C-F14D-8E9D-83056A0A1203}" name="Column241"/>
    <tableColumn id="262" xr3:uid="{62FA5788-542E-1340-BDDF-03925753AB24}" name="Column242"/>
    <tableColumn id="263" xr3:uid="{C0E2CC92-8A6B-8745-BA17-8ADF626EB628}" name="Column243"/>
    <tableColumn id="264" xr3:uid="{DCB5968E-156F-BC4E-872F-AF3D74421440}" name="Column244"/>
    <tableColumn id="265" xr3:uid="{3A585A65-87EE-B74E-B1BF-206308E64FF1}" name="Column245"/>
    <tableColumn id="266" xr3:uid="{93934D90-FFC8-8641-9809-8C9D44773B13}" name="Column246"/>
    <tableColumn id="267" xr3:uid="{E169A359-462A-D14F-A9EA-8DDA0EEC5B4C}" name="Column247"/>
    <tableColumn id="268" xr3:uid="{83696AC7-E7D9-1B4F-B20B-231AA7D9FCB9}" name="Column248"/>
    <tableColumn id="269" xr3:uid="{7E04A2B2-3F5C-294B-AA43-FE090EA196F8}" name="Column249"/>
    <tableColumn id="270" xr3:uid="{FD568834-DCDD-2A43-8302-12A8EF4CB1FF}" name="Column250"/>
    <tableColumn id="271" xr3:uid="{8439B428-F306-AA45-A363-3F66191A79B0}" name="Column251"/>
    <tableColumn id="272" xr3:uid="{958D70B8-C86A-804E-B83D-D5DE2F2E80DB}" name="Column252"/>
    <tableColumn id="273" xr3:uid="{1C9C9BED-E38B-DB4D-A0BE-90958EC25B04}" name="Column253"/>
    <tableColumn id="274" xr3:uid="{E544BB6F-0792-B04B-B390-A38E63E9D354}" name="Column254"/>
    <tableColumn id="275" xr3:uid="{93737FE8-EF6A-8148-AFEA-1EDC303E8481}" name="Column255"/>
    <tableColumn id="276" xr3:uid="{147B885A-B99D-D444-A2A3-7DE67D127B46}" name="Column256"/>
    <tableColumn id="277" xr3:uid="{5BFB89B1-2BDD-2E49-9031-BD4654A36203}" name="Column257"/>
    <tableColumn id="278" xr3:uid="{0DB6AC1D-C677-004A-B5DE-1E9E95B98C46}" name="Column258"/>
    <tableColumn id="279" xr3:uid="{14DE7AD5-7FB9-5F43-AC35-7BD1E3C58A52}" name="Column259"/>
    <tableColumn id="280" xr3:uid="{4CEB00CB-3FF2-2148-A2CA-C8CA8500D772}" name="Column260"/>
    <tableColumn id="281" xr3:uid="{9BDF110D-6F94-224F-9725-7E5FA784FDBA}" name="Column261"/>
    <tableColumn id="282" xr3:uid="{5C9AB715-CAEB-7D41-82C7-9DB2196104A1}" name="Column262"/>
    <tableColumn id="283" xr3:uid="{A346E2F7-FD76-6D40-9030-A0AEB2D56727}" name="Column263"/>
    <tableColumn id="284" xr3:uid="{93A60C0A-B7DA-F449-84E2-09046C65CFC6}" name="Column264"/>
    <tableColumn id="285" xr3:uid="{24B95C14-F2DD-1D4F-ABB5-8AA11E15946F}" name="Column265"/>
    <tableColumn id="286" xr3:uid="{7E804B19-85C9-7E40-9482-4026154C10AC}" name="Column266"/>
    <tableColumn id="287" xr3:uid="{39E2DFEA-6338-8248-A885-5F2F8D4DF3B1}" name="Column267"/>
    <tableColumn id="288" xr3:uid="{89736A28-CB86-824C-B3C7-14BA4CB2F3CA}" name="Column268"/>
    <tableColumn id="289" xr3:uid="{D6852643-60FF-AF4D-A19C-17F2D8ABCEC4}" name="Column269"/>
    <tableColumn id="290" xr3:uid="{3AD72B5B-01EA-DB4A-9EA7-A857663873BD}" name="Column270"/>
    <tableColumn id="291" xr3:uid="{BDD95306-C70F-6F40-A07F-5FC32139210B}" name="Column271"/>
    <tableColumn id="292" xr3:uid="{9609DB65-CF5D-6F4D-8543-E1713A953196}" name="Column272"/>
    <tableColumn id="293" xr3:uid="{B5180F6D-CF34-DB47-88F6-E351DB1C57EB}" name="Column273"/>
    <tableColumn id="294" xr3:uid="{3D536D7E-AC34-1C43-9366-D1AC44D0BBBB}" name="Column274"/>
    <tableColumn id="295" xr3:uid="{ADBA5911-9816-3247-B00B-5DEB8D47B969}" name="Column275"/>
    <tableColumn id="296" xr3:uid="{B52B2C79-B71C-6A4A-8FF3-FBF553EDEFF3}" name="Column276"/>
    <tableColumn id="297" xr3:uid="{FC2F9077-9131-E945-AC91-13746D34817F}" name="Column277"/>
    <tableColumn id="298" xr3:uid="{23B54447-A2E5-C74D-A75D-4C77C2CA9602}" name="Column278"/>
    <tableColumn id="299" xr3:uid="{5FEFC589-A86A-8443-9F4E-516FB9F1C6DB}" name="Column279"/>
    <tableColumn id="300" xr3:uid="{75CF4A00-77B1-0141-901F-53B8BC15F99E}" name="Column280"/>
    <tableColumn id="301" xr3:uid="{1CEF829E-4657-E146-B3CC-BEF406E51C64}" name="Column281"/>
    <tableColumn id="302" xr3:uid="{F5F38523-7888-E242-8993-59561A890E2E}" name="Column282"/>
    <tableColumn id="303" xr3:uid="{E7A8F287-9B91-6442-BA90-99ABA0C6CEF6}" name="Column283"/>
    <tableColumn id="304" xr3:uid="{855EA463-D670-5C42-8818-D563A69137C1}" name="Column284"/>
    <tableColumn id="305" xr3:uid="{D6764C59-4ED7-9445-BB12-009DCAF52AB9}" name="Column285"/>
    <tableColumn id="306" xr3:uid="{E6A29D40-4AFA-7347-B809-CA4F06630BB4}" name="Column286"/>
    <tableColumn id="307" xr3:uid="{093CDC9B-14DC-8C40-A2C0-112890D2D2F7}" name="Column287"/>
    <tableColumn id="308" xr3:uid="{51595593-3B52-5A4E-AB92-E11413C4199A}" name="Column288"/>
    <tableColumn id="309" xr3:uid="{7DB1793E-E2FB-E94D-B5A9-87F0EE8EC4C6}" name="Column289"/>
    <tableColumn id="310" xr3:uid="{3E4CC7A1-5653-AE42-A9D8-6A8F0BD90404}" name="Column290"/>
    <tableColumn id="311" xr3:uid="{E3072E04-B6E4-E348-A931-B68726576675}" name="Column291"/>
    <tableColumn id="312" xr3:uid="{1E38FE97-11A6-AB4C-BE5C-623CF813BC0C}" name="Column292"/>
    <tableColumn id="313" xr3:uid="{CD72C036-E23A-284F-89A5-CD5F6AC5B129}" name="Column293"/>
    <tableColumn id="314" xr3:uid="{7465F74A-2487-8A4C-A899-610FB3CAAFCE}" name="Column294"/>
    <tableColumn id="315" xr3:uid="{92B62811-8D20-F043-96F5-38672283DEC4}" name="Column295"/>
    <tableColumn id="316" xr3:uid="{B20B8422-7B4D-434E-8695-629CD83538DB}" name="Column296"/>
    <tableColumn id="317" xr3:uid="{7B3C57DC-F3B3-964C-BB2B-5121B21CF322}" name="Column297"/>
    <tableColumn id="318" xr3:uid="{6159B78B-25F9-0746-B965-0EF7B20B4A16}" name="Column298"/>
    <tableColumn id="319" xr3:uid="{E1539F66-49BE-3544-B3DA-125E1C7795B3}" name="Column299"/>
    <tableColumn id="320" xr3:uid="{4CED2782-3802-554B-A464-8C6B1B0D55F9}" name="Column300"/>
    <tableColumn id="321" xr3:uid="{9DC69521-D55E-E046-8D87-5B15A65AB758}" name="Column301"/>
    <tableColumn id="322" xr3:uid="{6D320B65-8B6E-BE49-999C-8B59B5307E13}" name="Column302"/>
    <tableColumn id="323" xr3:uid="{6B04995F-2EDB-B444-A818-58B414ED07BB}" name="Column303"/>
    <tableColumn id="324" xr3:uid="{0DF600F3-5FA9-FD4A-B28E-1FCF2D781749}" name="Column304"/>
    <tableColumn id="325" xr3:uid="{748B1418-AC85-E342-8EB2-BFF9C9AA649E}" name="Column305"/>
    <tableColumn id="326" xr3:uid="{588CFA02-6512-C34C-A53F-97D44E5DF5B7}" name="Column306"/>
    <tableColumn id="327" xr3:uid="{15665033-80E3-AA4F-87EB-6EB6BD82C5C5}" name="Column307"/>
    <tableColumn id="328" xr3:uid="{9F8A70C5-3941-9545-AFD7-50A520503D81}" name="Column308"/>
    <tableColumn id="329" xr3:uid="{C93A214E-E91A-404D-B35B-A8071D9D2AA0}" name="Column309"/>
    <tableColumn id="330" xr3:uid="{C46E1A6E-E5B6-3A47-A61A-C4F626542BDA}" name="Column310"/>
    <tableColumn id="331" xr3:uid="{A2DB78EE-5D8E-574A-91D9-819DAD831084}" name="Column311"/>
    <tableColumn id="332" xr3:uid="{98EFEC68-EE7B-CD48-890C-AF78DD9DD2AA}" name="Column312"/>
    <tableColumn id="333" xr3:uid="{ED72E02E-A562-DC4B-8626-5BA2113888D8}" name="Column313"/>
    <tableColumn id="334" xr3:uid="{63C399E6-EC72-744D-B5D7-B845DCB87AA9}" name="Column314"/>
    <tableColumn id="335" xr3:uid="{088DF2D2-3DB5-B141-B1A2-7BE3BD1F6616}" name="Column315"/>
    <tableColumn id="336" xr3:uid="{943FF73B-8262-1144-995D-2D6B3B243644}" name="Column316"/>
    <tableColumn id="337" xr3:uid="{E701D7CF-ED82-F64D-9B76-9D339DE17A04}" name="Column317"/>
    <tableColumn id="338" xr3:uid="{BF78ECD4-E6B4-D440-B731-1B0C04744435}" name="Column318"/>
    <tableColumn id="339" xr3:uid="{F08DF588-CB3F-9B42-B16A-EBE3493C73B5}" name="Column319"/>
    <tableColumn id="340" xr3:uid="{DF532F76-07BD-914C-B92A-8ABDAC331548}" name="Column320"/>
    <tableColumn id="341" xr3:uid="{4DBAB93F-ADFA-184C-A14D-E75EFEE4C04F}" name="Column321"/>
    <tableColumn id="342" xr3:uid="{8AFF0D0A-E89B-9547-BE0B-081CA4C78A4E}" name="Column322"/>
    <tableColumn id="343" xr3:uid="{D1894F87-2005-4548-BD6D-5C725D0CDA89}" name="Column323"/>
    <tableColumn id="344" xr3:uid="{56DAF949-26C3-4F47-8256-9B63EBBF9317}" name="Column324"/>
    <tableColumn id="345" xr3:uid="{44C32C03-F7E4-B04F-91D9-D19A20F194A9}" name="Column325"/>
    <tableColumn id="346" xr3:uid="{D32523C0-75F5-814F-9CAA-01BA358BF9EB}" name="Column326"/>
    <tableColumn id="347" xr3:uid="{84AB6251-74E9-FA42-9650-D14CE8E476FD}" name="Column327"/>
    <tableColumn id="348" xr3:uid="{E0D91CF3-0E37-7143-96C3-57D972BA60A6}" name="Column328"/>
    <tableColumn id="349" xr3:uid="{52E91C8F-55EF-9044-84CB-7BB8344EEF52}" name="Column329"/>
    <tableColumn id="350" xr3:uid="{481F108F-7F87-3746-9EF8-2546C8666F69}" name="Column330"/>
    <tableColumn id="351" xr3:uid="{E1D11900-4120-484D-BA0D-AD1A4BCE41E5}" name="Column331"/>
    <tableColumn id="352" xr3:uid="{9BB87FDC-6474-CC49-A778-3E8B6B277A92}" name="Column332"/>
    <tableColumn id="353" xr3:uid="{1D97CF36-FEAF-DE49-88C3-4A8996F19582}" name="Column333"/>
    <tableColumn id="354" xr3:uid="{8D5B9034-CE95-BF4D-9228-313832634F6E}" name="Column334"/>
    <tableColumn id="355" xr3:uid="{1F6416FA-63F3-AE45-9A73-4D6A236E946E}" name="Column335"/>
    <tableColumn id="356" xr3:uid="{09F8A277-6D29-ED4A-B64B-BCFCA71BEC71}" name="Column336"/>
    <tableColumn id="357" xr3:uid="{60BD50F6-79F8-E846-8CF9-79EC7DF609DA}" name="Column337"/>
    <tableColumn id="358" xr3:uid="{89EFCABD-9CCE-D14A-8C39-FF6D87753D5E}" name="Column338"/>
    <tableColumn id="359" xr3:uid="{B2A4B064-7BED-EB4E-A8B6-05D5C421E5F0}" name="Column339"/>
    <tableColumn id="360" xr3:uid="{1A9BFCCF-103D-F94B-B160-0C29CD949E47}" name="Column340"/>
    <tableColumn id="361" xr3:uid="{B9FD018F-0161-B847-BC12-3EA9B922F925}" name="Column341"/>
    <tableColumn id="362" xr3:uid="{2711A21C-4C89-3F46-A909-856833AB2D7D}" name="Column342"/>
    <tableColumn id="363" xr3:uid="{58244E0A-FB2E-1644-BC46-65EEAC10B2AE}" name="Column343"/>
    <tableColumn id="364" xr3:uid="{7A0D90DF-C5CD-8D4D-94D9-FB6913221FAE}" name="Column344"/>
    <tableColumn id="365" xr3:uid="{70B0A388-B2C6-A048-9A47-5D11701879AF}" name="Column345"/>
    <tableColumn id="366" xr3:uid="{1D3FBABF-D472-C444-B0A8-3B2DCA094BAD}" name="Column346"/>
    <tableColumn id="367" xr3:uid="{347399EA-A152-504B-989A-1121430CAF85}" name="Column347"/>
    <tableColumn id="368" xr3:uid="{218C3BC6-9B9C-DB48-A74C-A9A0B75EED87}" name="Column348"/>
    <tableColumn id="369" xr3:uid="{5FC37013-815E-DB4F-A07B-A2D16D1B21A9}" name="Column349"/>
    <tableColumn id="370" xr3:uid="{885288EF-4942-A24D-AB0F-260F046AC992}" name="Column350"/>
    <tableColumn id="371" xr3:uid="{10E1FB3C-354D-AA44-A229-AFEE0DE13BFD}" name="Column351"/>
    <tableColumn id="372" xr3:uid="{0CFD3834-1AD1-AE4C-8890-0A6D0575E046}" name="Column352"/>
    <tableColumn id="373" xr3:uid="{6A0D52C3-88A9-8445-BBF3-378CB76781F3}" name="Column353"/>
    <tableColumn id="374" xr3:uid="{02E29D02-6740-244E-AE4E-F5A5E1D91F67}" name="Column354"/>
    <tableColumn id="375" xr3:uid="{FF983A93-C1F0-6B4A-A07C-6E5142117098}" name="Column355"/>
    <tableColumn id="376" xr3:uid="{26FB70B2-C6DB-6248-8696-CAF2FE1D2A66}" name="Column356"/>
    <tableColumn id="377" xr3:uid="{4D5E24E0-22B6-544A-887D-89537510E3AB}" name="Column357"/>
    <tableColumn id="378" xr3:uid="{267918D9-6762-224D-B8C0-F450A250D898}" name="Column358"/>
    <tableColumn id="379" xr3:uid="{B6BA0BD3-2713-C94D-AB9D-7D6306FC72A2}" name="Column359"/>
    <tableColumn id="380" xr3:uid="{6133151E-F94F-5448-B104-D0FE1CC51A90}" name="Column360"/>
    <tableColumn id="381" xr3:uid="{3F3AD62E-C262-D74B-A0E7-D18FE510ABF1}" name="Column361"/>
    <tableColumn id="382" xr3:uid="{1F5BF8A8-0B67-BB45-9D98-77F86B203DDB}" name="Column362"/>
    <tableColumn id="383" xr3:uid="{60AB6F23-9094-E744-A920-965E6E8567D7}" name="Column363"/>
    <tableColumn id="384" xr3:uid="{4741D4EB-FECE-5E4A-81AF-3D8A0212D43B}" name="Column364"/>
    <tableColumn id="385" xr3:uid="{19058AD3-D3BC-074F-B43F-98D8FBD43422}" name="Column365"/>
    <tableColumn id="386" xr3:uid="{91D22DE0-BA6D-DA40-AC0C-1F65D7F24CA2}" name="Column366"/>
    <tableColumn id="387" xr3:uid="{C46F9974-327C-1F40-8015-848A1DDE1FB7}" name="Column367"/>
    <tableColumn id="388" xr3:uid="{5DCAC7E6-DF4F-684C-862B-0CD07C8CCF46}" name="Column368"/>
    <tableColumn id="389" xr3:uid="{4D377BE1-826D-1F43-BC78-D40E3775F224}" name="Column369"/>
    <tableColumn id="390" xr3:uid="{4897EA95-4418-2D41-ACAC-A05CBC0D9037}" name="Column370"/>
    <tableColumn id="391" xr3:uid="{04EF00A3-4BE4-B04A-B6E3-0E9C6160E5A1}" name="Column371"/>
    <tableColumn id="392" xr3:uid="{E5B182C4-2394-C54E-B741-07072EC0CBE6}" name="Column372"/>
    <tableColumn id="393" xr3:uid="{AA79D2CA-D636-0F46-A5CF-32AABE48C2D1}" name="Column373"/>
    <tableColumn id="394" xr3:uid="{FAC46B52-D1C8-E44A-A773-31FBF66163BF}" name="Column374"/>
    <tableColumn id="395" xr3:uid="{CDC04B75-0A62-6349-8BDE-688E9A258AC4}" name="Column375"/>
    <tableColumn id="396" xr3:uid="{911B3FB2-7D31-A54F-AB8F-D4EE43ACBA78}" name="Column376"/>
    <tableColumn id="397" xr3:uid="{C6BD3E97-B681-0C46-A7BB-5F16669A86B3}" name="Column377"/>
    <tableColumn id="398" xr3:uid="{3239A84C-5C5F-B749-AB5D-DFD52A220325}" name="Column378"/>
    <tableColumn id="399" xr3:uid="{6CA27163-37D7-DD44-A9B8-12FE38DDFED8}" name="Column379"/>
    <tableColumn id="400" xr3:uid="{BB6320D0-79D3-4442-A2A7-96BA0082368E}" name="Column380"/>
    <tableColumn id="401" xr3:uid="{4F873459-CC7E-3C42-9F57-4CF065FC9504}" name="Column381"/>
    <tableColumn id="402" xr3:uid="{7CF61A98-386B-AA4A-915D-2A9AF9A3904C}" name="Column382"/>
    <tableColumn id="403" xr3:uid="{364F332B-3149-DE44-8982-E30C52D32900}" name="Column383"/>
    <tableColumn id="404" xr3:uid="{1BBCB91A-7FCB-C84C-8D7C-4946AF595DEB}" name="Column384"/>
    <tableColumn id="405" xr3:uid="{F0B3F726-213C-F34A-A553-47981DCB7D47}" name="Column385"/>
    <tableColumn id="406" xr3:uid="{C6E35F4D-817F-0042-A86A-8703DE11FE56}" name="Column386"/>
    <tableColumn id="407" xr3:uid="{5D13C95F-A3EB-174A-9BC7-2BF993902574}" name="Column387"/>
    <tableColumn id="408" xr3:uid="{99594540-924B-1C45-A790-CC2CE6DBE888}" name="Column388"/>
    <tableColumn id="409" xr3:uid="{10F81606-0851-7F41-BC95-71A73BD5F940}" name="Column389"/>
    <tableColumn id="410" xr3:uid="{240F2F88-4C57-AB4F-9E6B-67E094154C56}" name="Column390"/>
    <tableColumn id="411" xr3:uid="{87D6095C-5D62-6340-A574-547026EA332B}" name="Column391"/>
    <tableColumn id="412" xr3:uid="{02DCA0A1-2602-0849-AB9C-C6ABFC40E588}" name="Column392"/>
    <tableColumn id="413" xr3:uid="{B53A4C46-F426-E444-8416-3F183697086C}" name="Column393"/>
    <tableColumn id="414" xr3:uid="{5B56B875-8C11-5844-95E9-F5209CE1D01F}" name="Column394"/>
    <tableColumn id="415" xr3:uid="{0B44C0DD-6A92-6D4F-AAAE-475A59634977}" name="Column395"/>
    <tableColumn id="416" xr3:uid="{58990752-60E1-AC4C-98E9-E12EB1F9A6E2}" name="Column396"/>
    <tableColumn id="417" xr3:uid="{CFADABAA-F297-3143-9E7E-C8482090AAB4}" name="Column397"/>
    <tableColumn id="418" xr3:uid="{7FDD960C-90BA-6544-9301-59CC63052A3A}" name="Column398"/>
    <tableColumn id="419" xr3:uid="{0555587D-6CC6-FF4E-8CA3-7271A9472016}" name="Column399"/>
    <tableColumn id="420" xr3:uid="{0B5B9C4E-0108-1D4B-A548-645EEC5B81FA}" name="Column400"/>
    <tableColumn id="421" xr3:uid="{A632933D-20A8-8841-B4A8-8C779AF6724E}" name="Column401"/>
    <tableColumn id="422" xr3:uid="{9F6436E4-FFB6-4343-8BF0-B50FF476E0DD}" name="Column402"/>
    <tableColumn id="423" xr3:uid="{09A66D56-A1CA-3946-B609-A2DCA568F3CE}" name="Column403"/>
    <tableColumn id="424" xr3:uid="{F2A0DFE0-8810-9345-AB22-29E87AE5A4F8}" name="Column404"/>
    <tableColumn id="425" xr3:uid="{C9C209F9-6747-2D4B-A488-628E3DEFB2A0}" name="Column405"/>
    <tableColumn id="426" xr3:uid="{DE4A81BE-0244-D04A-9E7B-C50097AE867B}" name="Column406"/>
    <tableColumn id="427" xr3:uid="{FB2FA0FB-1997-BB4E-8F91-832EBA9D13D8}" name="Column407"/>
    <tableColumn id="428" xr3:uid="{7BFBB73B-AE16-7344-ABCC-AEA114F9DBFB}" name="Column408"/>
    <tableColumn id="429" xr3:uid="{15A32B99-BCA1-FC44-B93A-9D34DF675CB6}" name="Column409"/>
    <tableColumn id="430" xr3:uid="{720F82BC-CB93-E34C-98E8-5D95204D79FB}" name="Column410"/>
    <tableColumn id="431" xr3:uid="{9D053C3D-4D59-1E4D-9EDA-A048DA44F5AB}" name="Column411"/>
    <tableColumn id="432" xr3:uid="{AF73AD9B-F7B1-2B43-9058-0F520C2AC4F2}" name="Column412"/>
    <tableColumn id="433" xr3:uid="{8F0C1B12-B353-134C-9C03-F60863E79EFD}" name="Column413"/>
    <tableColumn id="434" xr3:uid="{AEA987B5-D9A1-294B-8CFA-E607803B2B8C}" name="Column414"/>
    <tableColumn id="435" xr3:uid="{702130A0-E35B-2C44-9918-446B0AE059B0}" name="Column415"/>
    <tableColumn id="436" xr3:uid="{06F82EA9-EFE6-EC43-8C99-60E7536FADFD}" name="Column416"/>
    <tableColumn id="437" xr3:uid="{1C8D81F7-AEF2-0944-B0CE-9748B4811356}" name="Column417"/>
    <tableColumn id="438" xr3:uid="{10898543-5DF8-A142-BCE3-1A9CECEB3998}" name="Column418"/>
    <tableColumn id="439" xr3:uid="{3EE1F566-C843-4048-96DF-29C7836A91B5}" name="Column419"/>
    <tableColumn id="440" xr3:uid="{2BA1CD54-B6EC-DF46-B78B-48D60EB871AC}" name="Column420"/>
    <tableColumn id="441" xr3:uid="{854020A6-4CB6-F545-AA34-0E263882B61E}" name="Column421"/>
    <tableColumn id="442" xr3:uid="{A43AE1A0-B085-8044-96BE-1EEAF54FD457}" name="Column422"/>
    <tableColumn id="443" xr3:uid="{BDD6919F-FF73-6047-87C4-5EAFB30AD40D}" name="Column423"/>
    <tableColumn id="444" xr3:uid="{2119B1EA-4DE4-084F-B9D3-3EA92F392926}" name="Column424"/>
    <tableColumn id="445" xr3:uid="{73B961E2-DB08-8640-B058-3BADBD163DB3}" name="Column425"/>
    <tableColumn id="446" xr3:uid="{1AAC7324-228D-704F-9C3C-8F6C0C9273C2}" name="Column426"/>
    <tableColumn id="447" xr3:uid="{EB05508B-99B9-1E4E-A913-4ECE994778DE}" name="Column427"/>
    <tableColumn id="448" xr3:uid="{1F46178E-F22C-0340-A651-697756867758}" name="Column428"/>
    <tableColumn id="449" xr3:uid="{4F2A938D-9CB1-1D45-8B8D-087FA93043E9}" name="Column429"/>
    <tableColumn id="450" xr3:uid="{02BE2929-4280-2F4E-B876-5013E2A35F00}" name="Column430"/>
    <tableColumn id="451" xr3:uid="{1873D839-A52B-5243-9841-E4B9D1F3FD30}" name="Column431"/>
    <tableColumn id="452" xr3:uid="{BFE73B33-006D-6442-9A11-1F86ACAF5EF5}" name="Column432"/>
    <tableColumn id="453" xr3:uid="{905C70BF-CA7D-324C-BBBB-B8E6179976DD}" name="Column433"/>
    <tableColumn id="454" xr3:uid="{A664B029-32B9-904E-BE38-1645C4193A45}" name="Column434"/>
    <tableColumn id="455" xr3:uid="{48F288B7-49F9-EA42-BF8E-40CF23FAB3A4}" name="Column435"/>
    <tableColumn id="456" xr3:uid="{08FD0900-B7F6-4B43-ABE4-964A3EF9C68F}" name="Column436"/>
    <tableColumn id="457" xr3:uid="{D2CECA54-D82C-C14C-9AF7-A43BB1735E9D}" name="Column437"/>
    <tableColumn id="458" xr3:uid="{C7051DD6-B800-064C-9346-084F7CB203B6}" name="Column438"/>
    <tableColumn id="459" xr3:uid="{069C5C25-07B8-BC42-B1D5-D70B367BAEB7}" name="Column439"/>
    <tableColumn id="460" xr3:uid="{4864573D-79C8-D143-9563-1E0C9CBA06F1}" name="Column440"/>
    <tableColumn id="461" xr3:uid="{B57AA9B8-29A4-294B-8016-86A92935D557}" name="Column441"/>
    <tableColumn id="462" xr3:uid="{10C7B1AB-8375-2244-BF89-9F104907790D}" name="Column442"/>
    <tableColumn id="463" xr3:uid="{3CF83BB2-61CB-914E-AF6B-E46F2DAAD8CD}" name="Column443"/>
    <tableColumn id="464" xr3:uid="{EBCAE951-0E37-BE40-829E-63B76156F027}" name="Column444"/>
    <tableColumn id="465" xr3:uid="{8AE824C9-1ECA-3A47-8E86-DFA253383939}" name="Column445"/>
    <tableColumn id="466" xr3:uid="{1EC5BB48-92D4-504F-9B7D-7852D8EB1F79}" name="Column446"/>
    <tableColumn id="467" xr3:uid="{BE4FFF7F-9E2D-A04C-A84D-9766137C31EE}" name="Column447"/>
    <tableColumn id="468" xr3:uid="{10361F88-285D-554D-9639-712C4803905B}" name="Column448"/>
    <tableColumn id="469" xr3:uid="{F92048CE-E9FA-5249-849F-CFFF4E892BD8}" name="Column449"/>
    <tableColumn id="470" xr3:uid="{545F8D82-CE8C-5648-9075-EB57553E181E}" name="Column450"/>
    <tableColumn id="471" xr3:uid="{92FC2E78-900E-F04F-A439-80AF6C5B2303}" name="Column451"/>
    <tableColumn id="472" xr3:uid="{C85FCEA7-AA2F-D647-9019-1E63BA0F0537}" name="Column452"/>
    <tableColumn id="473" xr3:uid="{12FB2578-8252-BC44-9B93-8A3159CCF431}" name="Column453"/>
    <tableColumn id="474" xr3:uid="{C3F75ADB-849D-8E44-A101-E2EE4F85CA1A}" name="Column454"/>
    <tableColumn id="475" xr3:uid="{7F894DEB-BCE6-8B42-9C8F-A441FC899D30}" name="Column455"/>
    <tableColumn id="476" xr3:uid="{F486DE87-4BF7-6941-918D-31F4A45FCAA6}" name="Column456"/>
    <tableColumn id="477" xr3:uid="{A364E54D-5DFF-2C47-8862-71B2F9B9FCCD}" name="Column457"/>
    <tableColumn id="478" xr3:uid="{165BEFCC-B914-C44D-8922-04606DC47A21}" name="Column458"/>
    <tableColumn id="479" xr3:uid="{6596B0FA-600A-F64F-B03F-45CB80073413}" name="Column459"/>
    <tableColumn id="480" xr3:uid="{E85EDD34-60C8-1B4A-9C12-A3585AA125D4}" name="Column460"/>
    <tableColumn id="481" xr3:uid="{4029AB5F-BC2A-5C46-B115-19945E45B9A5}" name="Column461"/>
    <tableColumn id="482" xr3:uid="{16BEB178-4D09-F248-9F1C-00A696CE5882}" name="Column462"/>
    <tableColumn id="483" xr3:uid="{07540FF2-6AF8-3E43-A5E9-8F3AF43B1119}" name="Column463"/>
    <tableColumn id="484" xr3:uid="{4B764433-297E-684B-9CEE-50E749131517}" name="Column464"/>
    <tableColumn id="485" xr3:uid="{F2E312C6-3E18-2B45-9EF2-6125A7C7A00C}" name="Column465"/>
    <tableColumn id="486" xr3:uid="{B0C4292D-4D11-EC4E-9261-27775B1DC31F}" name="Column466"/>
    <tableColumn id="487" xr3:uid="{1D2FAD47-9DF6-6F46-85E3-9FEB44360DF4}" name="Column467"/>
    <tableColumn id="488" xr3:uid="{22F5855E-CD19-4B41-9A89-85766B3FE369}" name="Column468"/>
    <tableColumn id="489" xr3:uid="{24E4527C-E0F3-8D41-BDE2-3296EA2B0BEC}" name="Column469"/>
    <tableColumn id="490" xr3:uid="{63A520A4-BF55-8F42-9885-2033F799851C}" name="Column470"/>
    <tableColumn id="491" xr3:uid="{94B14ADD-E41A-3646-83C4-C488D356C08F}" name="Column471"/>
    <tableColumn id="492" xr3:uid="{409E5619-F1A2-714A-8E5B-8D95C8365A2E}" name="Column472"/>
    <tableColumn id="493" xr3:uid="{D8318F96-6B4A-6A42-B400-4DCC731E52EC}" name="Column473"/>
    <tableColumn id="494" xr3:uid="{61CFE424-0AB7-5646-98D6-C1CDFF2C181F}" name="Column474"/>
    <tableColumn id="495" xr3:uid="{03DC0A6D-2945-4145-8A09-5452201BB9FD}" name="Column475"/>
    <tableColumn id="496" xr3:uid="{8407FD67-6B54-FB40-A4B4-FAFE8A56EEDA}" name="Column476"/>
    <tableColumn id="497" xr3:uid="{34A8203B-D717-E742-B34E-6D39D17641B7}" name="Column477"/>
    <tableColumn id="498" xr3:uid="{9A65CDFA-829A-FE49-BA76-0EA83DE14CE4}" name="Column478"/>
    <tableColumn id="499" xr3:uid="{A4D1757A-4E32-0A4E-8901-6ABD457E9BD5}" name="Column479"/>
    <tableColumn id="500" xr3:uid="{82500940-FF0D-264C-894E-90A018497A25}" name="Column480"/>
    <tableColumn id="501" xr3:uid="{508EAA33-3E00-B44C-9249-DE3810AB9146}" name="Column481"/>
    <tableColumn id="502" xr3:uid="{F5E8F44C-29EE-4247-9E13-76FACA07ECAC}" name="Column482"/>
    <tableColumn id="503" xr3:uid="{92EB20CC-D51B-2242-8AEB-7C5E4A7CC200}" name="Column483"/>
    <tableColumn id="504" xr3:uid="{1CDE0092-7264-A04B-97CE-52E6E2914AB2}" name="Column484"/>
    <tableColumn id="505" xr3:uid="{595491F7-0E12-BA42-BA3D-64CD56A09C04}" name="Column485"/>
    <tableColumn id="506" xr3:uid="{A9A80D03-C6EF-CB43-BD8F-1D71C521B84B}" name="Column486"/>
    <tableColumn id="507" xr3:uid="{90752458-BB46-3443-955B-A9BDAEB9F259}" name="Column487"/>
    <tableColumn id="508" xr3:uid="{5579ECC3-B2FA-8748-B795-E4F227D40A99}" name="Column488"/>
    <tableColumn id="509" xr3:uid="{7E19ACE7-3E3D-D943-AB0A-4236BB615A00}" name="Column489"/>
    <tableColumn id="510" xr3:uid="{832939A7-CE4A-7844-95C1-3B7C59C93561}" name="Column490"/>
    <tableColumn id="511" xr3:uid="{1C0579A0-6D3C-874D-B444-E3CAFAC9F15D}" name="Column491"/>
    <tableColumn id="512" xr3:uid="{B8CF0BE0-BE39-AB4B-969D-C4006D68C0A3}" name="Column492"/>
    <tableColumn id="513" xr3:uid="{AF478D78-E990-6647-A576-F818752D8E89}" name="Column493"/>
    <tableColumn id="514" xr3:uid="{21415F45-2333-6047-9920-90A58FE4810E}" name="Column494"/>
    <tableColumn id="515" xr3:uid="{ED6F5169-5BA1-0F46-A37D-2B9890F22484}" name="Column495"/>
    <tableColumn id="516" xr3:uid="{4E63856B-2542-DA4F-8F7F-0BEAF3CFC247}" name="Column496"/>
    <tableColumn id="517" xr3:uid="{94164EAB-F161-AC49-B034-A3A58A4213C8}" name="Column497"/>
    <tableColumn id="518" xr3:uid="{6E48480D-34FD-4B40-96B3-4922FCD227E0}" name="Column498"/>
    <tableColumn id="519" xr3:uid="{69C9FEB6-E3FC-A748-ABE7-DD7EEC2D8F45}" name="Column499"/>
    <tableColumn id="520" xr3:uid="{BB186960-6092-804E-BA29-609817311C1F}" name="Column500"/>
    <tableColumn id="521" xr3:uid="{D691CA48-2486-DC43-B077-F5664B431330}" name="Column501"/>
    <tableColumn id="522" xr3:uid="{E7987BBE-3753-454E-A6C9-9E2DAE16A0DC}" name="Column502"/>
    <tableColumn id="523" xr3:uid="{36062448-9967-AC4E-8B89-F049A1B03AF0}" name="Column503"/>
    <tableColumn id="524" xr3:uid="{F7BF819A-4957-0F47-9FB6-697423D37007}" name="Column504"/>
    <tableColumn id="525" xr3:uid="{ECA09291-7939-F34C-A9A2-99EAF00FE4B9}" name="Column505"/>
    <tableColumn id="526" xr3:uid="{46837CF3-2DA0-224A-85C7-A22823827478}" name="Column506"/>
    <tableColumn id="527" xr3:uid="{1B16C819-6114-0843-BB16-FA50CEA7CB00}" name="Column507"/>
    <tableColumn id="528" xr3:uid="{B3478499-9D79-3F47-B9FA-942D0FE15F52}" name="Column508"/>
    <tableColumn id="529" xr3:uid="{BDB50218-E33F-8D45-B9CB-F6DAC0F403EA}" name="Column509"/>
    <tableColumn id="530" xr3:uid="{1AF6C7EE-F16D-F348-8AD8-9BC3A966B91E}" name="Column510"/>
    <tableColumn id="531" xr3:uid="{DBAC88AF-EF38-D949-B0AE-C604831B0075}" name="Column511"/>
    <tableColumn id="532" xr3:uid="{2A8C308C-475A-A942-B09D-E79AD70BF36A}" name="Column512"/>
    <tableColumn id="533" xr3:uid="{3C212CFE-FE61-304F-B18D-E3801D18167A}" name="Column513"/>
    <tableColumn id="534" xr3:uid="{8649C446-6E7B-0347-9E45-572A85C2910D}" name="Column514"/>
    <tableColumn id="535" xr3:uid="{A9EAD87D-5FCF-E94A-A746-1F3C0D98E22E}" name="Column515"/>
    <tableColumn id="536" xr3:uid="{8ECAA12C-F9C4-3D41-9582-DF5F6569A039}" name="Column516"/>
    <tableColumn id="537" xr3:uid="{8F6C46D2-5C85-6348-917C-A4D475BA0442}" name="Column517"/>
    <tableColumn id="538" xr3:uid="{A76F2F28-D555-2F4E-B855-26265B1193A4}" name="Column518"/>
    <tableColumn id="539" xr3:uid="{E159902B-DA97-404C-B5AD-7E26C661C24F}" name="Column519"/>
    <tableColumn id="540" xr3:uid="{EAB12A30-B2C2-E04F-A419-F91640A76F07}" name="Column520"/>
    <tableColumn id="541" xr3:uid="{B64485ED-94FC-A84E-A3CC-19CAA30F1677}" name="Column521"/>
    <tableColumn id="542" xr3:uid="{CF1AFDDB-9E9F-7F4A-B00C-A9D5A88A66D7}" name="Column522"/>
    <tableColumn id="543" xr3:uid="{49F9F4F0-2E64-1A48-87AD-2A7FEB515DED}" name="Column523"/>
    <tableColumn id="544" xr3:uid="{0B36ADA6-4030-C142-8031-0631D83A3C39}" name="Column524"/>
    <tableColumn id="545" xr3:uid="{A5B92189-C7DF-EC45-980B-819C5B17F4CB}" name="Column525"/>
    <tableColumn id="546" xr3:uid="{FD91E3D4-2F4B-D742-A258-633CA2DC3134}" name="Column526"/>
    <tableColumn id="547" xr3:uid="{F0F027B9-0AC8-9949-A245-02DB4EA723C8}" name="Column527"/>
    <tableColumn id="548" xr3:uid="{8C4D9F77-E49A-6D40-86F5-25136B6FD75B}" name="Column528"/>
    <tableColumn id="549" xr3:uid="{BF17F942-4D7A-9940-825E-2CA61111EA10}" name="Column529"/>
    <tableColumn id="550" xr3:uid="{76C38BE0-88F7-E840-96A3-F5BAA480FFEC}" name="Column530"/>
    <tableColumn id="551" xr3:uid="{D8C600E9-AC7C-B84C-88E2-CC9263EB5DF4}" name="Column531"/>
    <tableColumn id="552" xr3:uid="{1B44C25B-5891-CC41-BE03-22F4D8B2B2DF}" name="Column532"/>
    <tableColumn id="553" xr3:uid="{5B01E5F9-7CF4-2143-8672-4F63115073E5}" name="Column533"/>
    <tableColumn id="554" xr3:uid="{AD1E861A-6825-174E-9127-0DF237764160}" name="Column534"/>
    <tableColumn id="555" xr3:uid="{A9B7965F-2393-7948-BB7D-373C731DF36F}" name="Column535"/>
    <tableColumn id="556" xr3:uid="{8273FD8E-8466-7748-8CE7-07C0C6B5835D}" name="Column536"/>
    <tableColumn id="557" xr3:uid="{D8B2310D-9CA7-AB48-9716-3BFBF642002A}" name="Column537"/>
    <tableColumn id="558" xr3:uid="{9EFFBC10-3EA0-1142-ABDC-67A5D5814A2B}" name="Column538"/>
    <tableColumn id="559" xr3:uid="{0A02A03E-7E7E-4440-A951-B894E35DF1CD}" name="Column539"/>
    <tableColumn id="560" xr3:uid="{230EEFDE-BB66-E144-BF8D-433F084C8646}" name="Column540"/>
    <tableColumn id="561" xr3:uid="{5900E1BE-C4C3-4540-B66D-1105BC9BC28B}" name="Column541"/>
    <tableColumn id="562" xr3:uid="{D466CB1A-0A0A-D044-9619-A6D23C39C60A}" name="Column542"/>
    <tableColumn id="563" xr3:uid="{7E5A9E40-F0BA-7946-BED2-2FD6906D484A}" name="Column543"/>
    <tableColumn id="564" xr3:uid="{1335981E-EDD9-1047-A909-23F68F9BD8D4}" name="Column544"/>
    <tableColumn id="565" xr3:uid="{31F9E794-BDD7-8C45-ABA2-2CB7ADD83FEE}" name="Column545"/>
    <tableColumn id="566" xr3:uid="{1E528F91-F20B-E24A-BFFE-0B30A3494A36}" name="Column546"/>
    <tableColumn id="567" xr3:uid="{E6EA671D-7588-3D47-BF65-31F23A3E61BC}" name="Column547"/>
    <tableColumn id="568" xr3:uid="{A4B22078-8A2D-3044-97A1-5AE1F6C25A10}" name="Column548"/>
    <tableColumn id="569" xr3:uid="{6CB10432-4756-C446-80A8-C222020665BE}" name="Column549"/>
    <tableColumn id="570" xr3:uid="{1E7C8BD5-E1DA-8340-9053-99489246C1FF}" name="Column550"/>
    <tableColumn id="571" xr3:uid="{56A6C216-A34D-1A44-8091-3B4F9CE9EE12}" name="Column551"/>
    <tableColumn id="572" xr3:uid="{0B1E01D7-BDE8-BE41-92C0-90184723A743}" name="Column552"/>
    <tableColumn id="573" xr3:uid="{7BBCD0F2-608A-5C46-9ED9-2B40FD464F32}" name="Column553"/>
    <tableColumn id="574" xr3:uid="{F7231048-CB15-A94C-892E-2F94B8DFE381}" name="Column554"/>
    <tableColumn id="575" xr3:uid="{CCFABF1D-D9A3-2643-B4A2-2727B7458F59}" name="Column555"/>
    <tableColumn id="576" xr3:uid="{9180BA21-D9D4-224B-8806-C3E090EA0629}" name="Column556"/>
    <tableColumn id="577" xr3:uid="{7C274F14-AE3D-CC4C-B7CD-5E8C9E4A1FA5}" name="Column557"/>
    <tableColumn id="578" xr3:uid="{297C7BFA-3C01-FB4F-BC8D-915F02C6E1EA}" name="Column558"/>
    <tableColumn id="579" xr3:uid="{EC797C1B-DE9C-F943-A59F-F316B2F6FF43}" name="Column559"/>
    <tableColumn id="580" xr3:uid="{F22935D0-352B-E74C-BB54-87CF7370607A}" name="Column560"/>
    <tableColumn id="581" xr3:uid="{0C499C7E-F49A-8347-BD67-495683F3BFE6}" name="Column561"/>
    <tableColumn id="582" xr3:uid="{BAE3A0B2-6697-B045-96AC-D76A56601E24}" name="Column562"/>
    <tableColumn id="583" xr3:uid="{EDF00089-61C7-CB44-A6CD-14ECABEEF8D4}" name="Column563"/>
    <tableColumn id="584" xr3:uid="{F1BDC188-33F1-1E40-B0A8-7D95E493F971}" name="Column564"/>
    <tableColumn id="585" xr3:uid="{ED500876-918B-314E-90EA-66B8EBD2FC34}" name="Column565"/>
    <tableColumn id="586" xr3:uid="{EB5D3265-E790-6945-92A3-50F7C6F4DFC9}" name="Column566"/>
    <tableColumn id="587" xr3:uid="{FA933378-4876-1046-BC41-ADBCEF7AF5FE}" name="Column567"/>
    <tableColumn id="588" xr3:uid="{2BAFD08A-9637-E443-BEE1-A7E653716A06}" name="Column568"/>
    <tableColumn id="589" xr3:uid="{A000E4E4-06C4-404C-8BBD-D551EAAD578E}" name="Column569"/>
    <tableColumn id="590" xr3:uid="{6D009CB5-1D9F-254A-8B55-7711280C6A93}" name="Column570"/>
    <tableColumn id="591" xr3:uid="{DF836131-64C2-4542-AC40-C8128122B2D3}" name="Column571"/>
    <tableColumn id="592" xr3:uid="{FF80A17C-CEA6-7347-8612-0E983F9328A9}" name="Column572"/>
    <tableColumn id="593" xr3:uid="{BC7A7EF9-543D-F447-AC70-51B1B292F6F2}" name="Column573"/>
    <tableColumn id="594" xr3:uid="{7DABBB79-9AC5-334B-B49E-E88790E1DCDD}" name="Column574"/>
    <tableColumn id="595" xr3:uid="{6AB35D91-9923-6D44-9543-C300CB5BB1D9}" name="Column575"/>
    <tableColumn id="596" xr3:uid="{CB9115FF-E5EA-994E-91A2-AA64C9C83CAD}" name="Column576"/>
    <tableColumn id="597" xr3:uid="{527CE16C-5412-D646-A2E8-CFD25B42E858}" name="Column577"/>
    <tableColumn id="598" xr3:uid="{B643F1B7-F559-1642-9616-21F5B7A839B1}" name="Column578"/>
    <tableColumn id="599" xr3:uid="{AC714980-83E5-1C46-8937-C014E9BA1AF6}" name="Column579"/>
    <tableColumn id="600" xr3:uid="{C71128B6-4F2F-5341-9371-CA7AFCA6DECD}" name="Column580"/>
    <tableColumn id="601" xr3:uid="{513A5373-3229-7B41-B996-DBD113BF1EEE}" name="Column581"/>
    <tableColumn id="602" xr3:uid="{77CDB05D-6888-3946-843D-C1C263A4CF96}" name="Column582"/>
    <tableColumn id="603" xr3:uid="{CB4FBD48-F852-634D-B1D3-C076989E14CD}" name="Column583"/>
    <tableColumn id="604" xr3:uid="{31531018-7A30-4746-B1C8-A65E567D8FB9}" name="Column584"/>
    <tableColumn id="605" xr3:uid="{A4160B7A-A266-914F-9BD4-209C1B691727}" name="Column585"/>
    <tableColumn id="606" xr3:uid="{1B373443-6E4E-4D49-8880-C845807A8466}" name="Column586"/>
    <tableColumn id="607" xr3:uid="{9AC374A3-4191-5F4E-9EA2-39C84213B285}" name="Column587"/>
    <tableColumn id="608" xr3:uid="{15A626E7-1618-8F4C-B2BD-3CF2B2967568}" name="Column588"/>
    <tableColumn id="609" xr3:uid="{9A33366B-C982-8248-BBBF-323BE8C95F67}" name="Column589"/>
    <tableColumn id="610" xr3:uid="{36199A5E-EC91-644E-847D-10F2D56DB418}" name="Column590"/>
    <tableColumn id="611" xr3:uid="{1EC4DBED-DEBA-8C4E-92E3-255CCCA90026}" name="Column591"/>
    <tableColumn id="612" xr3:uid="{178C683C-D692-3240-9661-5A9F7AB4B26D}" name="Column592"/>
    <tableColumn id="613" xr3:uid="{D132B2F9-B208-6643-9547-6021EFC66D31}" name="Column593"/>
    <tableColumn id="614" xr3:uid="{D7F07F13-CB58-2045-9F9D-A8700C6BF83A}" name="Column594"/>
    <tableColumn id="615" xr3:uid="{8C6B1C78-9C57-5D43-BC11-4C075E16E464}" name="Column595"/>
    <tableColumn id="616" xr3:uid="{780FD801-1A97-7641-A7D9-1B2E5E0A2680}" name="Column596"/>
    <tableColumn id="617" xr3:uid="{C40F1D93-66CB-C242-822A-D5809C9A1765}" name="Column597"/>
    <tableColumn id="618" xr3:uid="{55538FED-EA80-A449-9C12-2A861FF20CCC}" name="Column598"/>
    <tableColumn id="619" xr3:uid="{4959B601-7A66-0D48-8F61-9F3B96CFAB0C}" name="Column599"/>
    <tableColumn id="620" xr3:uid="{BD126DAB-848B-244C-B7A6-73182A7C6CBB}" name="Column600"/>
    <tableColumn id="621" xr3:uid="{D207C1F9-F2DF-CE4A-A575-45AA30159E4D}" name="Column601"/>
    <tableColumn id="622" xr3:uid="{E0E5E320-04EE-7349-BF3F-F7A89B0CFD23}" name="Column602"/>
    <tableColumn id="623" xr3:uid="{DAC43933-9F05-C647-B1AB-4C9FB3EAA292}" name="Column603"/>
    <tableColumn id="624" xr3:uid="{9FEE1574-8BF7-2045-BEC1-CF97735A66CD}" name="Column604"/>
    <tableColumn id="625" xr3:uid="{311062D2-E734-A441-B771-68D4623DE3A9}" name="Column605"/>
    <tableColumn id="626" xr3:uid="{B2FC5C70-882C-CD43-9847-5E858CEADDC2}" name="Column606"/>
    <tableColumn id="627" xr3:uid="{A291AFD0-E6BF-AF43-BE02-925B707074E0}" name="Column607"/>
    <tableColumn id="628" xr3:uid="{54DE1523-4FC9-8B4B-9B48-17CBDAA090C8}" name="Column608"/>
    <tableColumn id="629" xr3:uid="{8A516561-B4B7-AA4E-8854-9BBC758B6B70}" name="Column609"/>
    <tableColumn id="630" xr3:uid="{18D699DE-EAA8-6243-81B1-04D27CA63C3C}" name="Column610"/>
    <tableColumn id="631" xr3:uid="{289399B3-4D12-2E48-BFAD-71A5B7A62C07}" name="Column611"/>
    <tableColumn id="632" xr3:uid="{1BA9B685-C372-7743-B7C2-9BDD7673A7A9}" name="Column612"/>
    <tableColumn id="633" xr3:uid="{F5A4BA0C-5DD7-8C4B-9623-21B0F99ABE9D}" name="Column613"/>
    <tableColumn id="634" xr3:uid="{8140F78B-54D0-DD46-B309-89C974FAF9B5}" name="Column614"/>
    <tableColumn id="635" xr3:uid="{C32DA670-C026-1249-A39C-8E24843D6402}" name="Column615"/>
    <tableColumn id="636" xr3:uid="{8FF89246-55FD-E94B-BB07-AC6E00B6891C}" name="Column616"/>
    <tableColumn id="637" xr3:uid="{61B3AEDA-241C-514F-808B-216D717A7BEB}" name="Column617"/>
    <tableColumn id="638" xr3:uid="{8D3F45CC-FCE2-284C-86C2-773D2AE3EE53}" name="Column618"/>
    <tableColumn id="639" xr3:uid="{BCE0481F-FE81-E649-99D5-8E6ECC817F1A}" name="Column619"/>
    <tableColumn id="640" xr3:uid="{9A3D7A95-1596-664D-8314-5790C236B577}" name="Column620"/>
    <tableColumn id="641" xr3:uid="{D0A961C2-E19C-CF40-829D-F4423FE101C4}" name="Column621"/>
    <tableColumn id="642" xr3:uid="{2728B8DC-4C8B-D140-B609-DEB9C9DB0400}" name="Column622"/>
    <tableColumn id="643" xr3:uid="{C02F42B7-C76A-4C4E-BB0F-5C11FF415249}" name="Column623"/>
    <tableColumn id="644" xr3:uid="{D56E95E4-FD9F-8E44-9EEA-E0D57735194E}" name="Column624"/>
    <tableColumn id="645" xr3:uid="{72CD1F29-4B34-C447-AC2F-D2A91132BFA2}" name="Column625"/>
    <tableColumn id="646" xr3:uid="{8A22CA88-2892-2E4B-9DD1-2B1877BDBA22}" name="Column626"/>
    <tableColumn id="647" xr3:uid="{824EFFA4-963E-6C40-88E4-56F2FE480CD4}" name="Column627"/>
    <tableColumn id="648" xr3:uid="{704E3771-99EC-1949-ACD8-6FB763B59F98}" name="Column628"/>
    <tableColumn id="649" xr3:uid="{23C60356-CFDA-2841-9111-3996F9FF1F42}" name="Column629"/>
    <tableColumn id="650" xr3:uid="{C1623886-227C-5842-874D-7B2238309937}" name="Column630"/>
    <tableColumn id="651" xr3:uid="{745198A8-68E5-324E-8EB5-F30A43BD1C92}" name="Column631"/>
    <tableColumn id="652" xr3:uid="{64CC7E52-05DD-CF44-8BEA-FD606B36F71C}" name="Column632"/>
    <tableColumn id="653" xr3:uid="{D6D97696-FB35-7747-8025-011D878B54B8}" name="Column633"/>
    <tableColumn id="654" xr3:uid="{1358696B-65D0-004A-B747-B079983C27DC}" name="Column634"/>
    <tableColumn id="655" xr3:uid="{F062F850-E31B-9743-BD40-6F5BD1FC29F7}" name="Column635"/>
    <tableColumn id="656" xr3:uid="{D3DEDA0B-9831-564E-9257-70E7171300CA}" name="Column636"/>
    <tableColumn id="657" xr3:uid="{D565D86F-CC37-A14E-B9D6-6FEBD0864376}" name="Column637"/>
    <tableColumn id="658" xr3:uid="{DE84FC92-5D37-F54C-A6E2-5D43F86D20CE}" name="Column638"/>
    <tableColumn id="659" xr3:uid="{C8A17EA3-C764-834A-8C0E-E05A2E1390A6}" name="Column639"/>
    <tableColumn id="660" xr3:uid="{3AD4AB5F-C97E-6C46-80C2-0F05E7B817B3}" name="Column640"/>
    <tableColumn id="661" xr3:uid="{27DD06A5-68E1-2345-9CB2-2504CF21069F}" name="Column641"/>
    <tableColumn id="662" xr3:uid="{A2E0B54F-F47C-7F45-8C96-44D711919C44}" name="Column642"/>
    <tableColumn id="663" xr3:uid="{E859A8D5-107A-B442-AB48-F64DF45DA1E2}" name="Column643"/>
    <tableColumn id="664" xr3:uid="{3E944AA5-53E1-C848-8121-0C8DF2FD00A5}" name="Column644"/>
    <tableColumn id="665" xr3:uid="{14067549-20AD-E643-8347-BC623788E4AB}" name="Column645"/>
    <tableColumn id="666" xr3:uid="{7358C1CB-1529-6144-887E-E5C3FFA657D9}" name="Column646"/>
    <tableColumn id="667" xr3:uid="{C0561FD8-D2B7-EA4F-845F-5F431FBF05EB}" name="Column647"/>
    <tableColumn id="668" xr3:uid="{03E062C7-E11A-234F-BC95-EC4736332E92}" name="Column648"/>
    <tableColumn id="669" xr3:uid="{FF70173F-21BE-7B42-939B-8BE7BA1D12ED}" name="Column649"/>
    <tableColumn id="670" xr3:uid="{9CC9AE02-D67D-1A4A-85BC-80CDB2381F75}" name="Column650"/>
    <tableColumn id="671" xr3:uid="{0AC95EB3-3C08-814F-9625-B3BCDC521E19}" name="Column651"/>
    <tableColumn id="672" xr3:uid="{E01F345F-C960-2847-A732-1AE0749EF702}" name="Column652"/>
    <tableColumn id="673" xr3:uid="{BD8BCF68-15F5-1F4C-9953-2B56DB69CEF6}" name="Column653"/>
    <tableColumn id="674" xr3:uid="{BB67243B-345C-C24B-9007-CBD012E71E82}" name="Column654"/>
    <tableColumn id="675" xr3:uid="{A80B4242-B8D1-B441-A8DD-4CE92E1B1A8D}" name="Column655"/>
    <tableColumn id="676" xr3:uid="{74DB93BB-B026-3441-A878-DAECDE2EB22F}" name="Column656"/>
    <tableColumn id="677" xr3:uid="{22CE1F23-F062-5946-BF3D-67D31C8B9493}" name="Column657"/>
    <tableColumn id="678" xr3:uid="{7B4DC254-7D29-C041-909A-03211FC4D5F0}" name="Column658"/>
    <tableColumn id="679" xr3:uid="{FB37AA51-A076-474D-9FEA-C023CCE4D9B0}" name="Column659"/>
    <tableColumn id="680" xr3:uid="{0AE4F416-F5C9-8A42-A182-5737E9B6BB0A}" name="Column660"/>
    <tableColumn id="681" xr3:uid="{49507A9F-71BD-A94F-B7DE-C9FBA8F056CE}" name="Column661"/>
    <tableColumn id="682" xr3:uid="{EB77BB0B-03AE-C64E-9B12-25D00DD85A46}" name="Column662"/>
    <tableColumn id="683" xr3:uid="{89072B34-2EE5-C742-8980-B5439EACA8EE}" name="Column663"/>
    <tableColumn id="684" xr3:uid="{BEACAB59-4576-1146-9560-A31BDFD60AE1}" name="Column664"/>
    <tableColumn id="685" xr3:uid="{60AE4D53-49C2-3D47-AF34-7F93F7D3EA22}" name="Column665"/>
    <tableColumn id="686" xr3:uid="{4DDDCBE3-827B-EB45-862A-323ABC5CA75C}" name="Column666"/>
    <tableColumn id="687" xr3:uid="{694FBF84-7424-E64D-8378-F6FA234AF7C7}" name="Column667"/>
    <tableColumn id="688" xr3:uid="{6A1C8C3B-8514-074B-BA38-EE1F49D88777}" name="Column668"/>
    <tableColumn id="689" xr3:uid="{2E580805-68C9-3F47-B970-4997B743335D}" name="Column669"/>
    <tableColumn id="690" xr3:uid="{B24CF707-72B4-9148-8E37-5CB6F2AFD2E9}" name="Column670"/>
    <tableColumn id="691" xr3:uid="{9EC39027-26DF-9040-8274-420D8318B250}" name="Column671"/>
    <tableColumn id="692" xr3:uid="{36F5F525-D62E-0747-AEAC-3CD4182EE089}" name="Column672"/>
    <tableColumn id="693" xr3:uid="{FCCEA680-5106-C54A-94A9-1ACEB922325E}" name="Column673"/>
    <tableColumn id="694" xr3:uid="{E791A0D4-8ECF-B643-BFD5-1CB7D9379947}" name="Column674"/>
    <tableColumn id="695" xr3:uid="{A60D1E92-211A-3B4F-99B2-CF355E3E86C3}" name="Column675"/>
    <tableColumn id="696" xr3:uid="{2F33B680-0DE1-5B48-AEF5-635088C6B59A}" name="Column676"/>
    <tableColumn id="697" xr3:uid="{B487F736-4782-F343-A6D1-6EC624CDF2AD}" name="Column677"/>
    <tableColumn id="698" xr3:uid="{C53EE7CC-383C-0C46-AE1C-E176F0E4C20F}" name="Column678"/>
    <tableColumn id="699" xr3:uid="{3DA1B745-1C0C-FE4B-80AE-9CCCA8376B7A}" name="Column679"/>
    <tableColumn id="700" xr3:uid="{A4DDAAB8-C5C0-CC49-90DD-F163DC706B1A}" name="Column680"/>
    <tableColumn id="701" xr3:uid="{35F34E7A-C8C8-3246-B1AB-07894B7384F1}" name="Column681"/>
    <tableColumn id="702" xr3:uid="{677B2673-704E-0B40-A189-3214932983B8}" name="Column682"/>
    <tableColumn id="703" xr3:uid="{94DB3177-4BB0-2F46-9797-612E7505BD4E}" name="Column683"/>
    <tableColumn id="704" xr3:uid="{6ED9ADD5-E93D-9C42-AA09-4849BC0C7237}" name="Column684"/>
    <tableColumn id="705" xr3:uid="{8CE1207D-13B6-9F45-9154-D3ABCFC7DBF4}" name="Column685"/>
    <tableColumn id="706" xr3:uid="{847B5755-D7D5-ED4C-8E11-5D30185CE952}" name="Column686"/>
    <tableColumn id="707" xr3:uid="{32E00822-B170-DC4C-B20B-65D0356FF55E}" name="Column687"/>
    <tableColumn id="708" xr3:uid="{EAC0B434-3D46-2F4C-A9CD-10B87BADBB7F}" name="Column688"/>
    <tableColumn id="709" xr3:uid="{F5D48239-40FA-DB42-90F1-903CA05AA102}" name="Column689"/>
    <tableColumn id="710" xr3:uid="{210B4082-D868-CE4A-A314-B1ECA6E88E08}" name="Column690"/>
    <tableColumn id="711" xr3:uid="{36FDD998-9619-8543-9A48-DC92159DF328}" name="Column691"/>
    <tableColumn id="712" xr3:uid="{22B81186-2B4D-6A4E-923C-C05F5AA6537E}" name="Column692"/>
    <tableColumn id="713" xr3:uid="{6B8EEDC6-9582-944F-B889-FD647D789004}" name="Column693"/>
    <tableColumn id="714" xr3:uid="{5065D18C-83B6-3E40-AC0A-1B1ADD426A70}" name="Column694"/>
    <tableColumn id="715" xr3:uid="{497AE473-E829-5C47-AF55-E65750C4090D}" name="Column695"/>
    <tableColumn id="716" xr3:uid="{7A4195DA-BFCC-8A4B-AEED-548C30871D2D}" name="Column696"/>
    <tableColumn id="717" xr3:uid="{20B00D14-A573-174A-BFB1-67E336DA8139}" name="Column697"/>
    <tableColumn id="718" xr3:uid="{E39EAAAE-A0AE-A846-9585-A583D74CEE78}" name="Column698"/>
    <tableColumn id="719" xr3:uid="{2453D6EC-39E3-D549-96DD-8FA083BC98B4}" name="Column699"/>
    <tableColumn id="720" xr3:uid="{A7B71844-8F33-3140-B959-6AC1E3189C28}" name="Column700"/>
    <tableColumn id="721" xr3:uid="{6E4A6DFD-121A-1D4B-99F9-17A9F4A42A8C}" name="Column701"/>
    <tableColumn id="722" xr3:uid="{42290247-B374-5F4B-9BA6-9FDBDA15276F}" name="Column702"/>
    <tableColumn id="723" xr3:uid="{B9F53D95-DAF2-7C44-AFD0-4531F77248B4}" name="Column703"/>
    <tableColumn id="724" xr3:uid="{80DDF33E-38B8-D444-B354-61428E829E87}" name="Column704"/>
    <tableColumn id="725" xr3:uid="{79092885-4878-DA4E-BD1E-D5FB1239055A}" name="Column705"/>
    <tableColumn id="726" xr3:uid="{6ED2F0E2-210B-AC4B-A854-DEE9994D7754}" name="Column706"/>
    <tableColumn id="727" xr3:uid="{3AEE692F-ACF8-C146-ADCA-127738238414}" name="Column707"/>
    <tableColumn id="728" xr3:uid="{9184022C-A9CA-E34D-8FF8-ADFADCABE7DD}" name="Column708"/>
    <tableColumn id="729" xr3:uid="{0A024674-6BCA-804A-BD22-CE804A127080}" name="Column709"/>
    <tableColumn id="730" xr3:uid="{12D84C31-CE7D-F64A-B92C-ACC37DFB5837}" name="Column710"/>
    <tableColumn id="731" xr3:uid="{407F7FCE-926C-334E-92C7-34D20A233B4E}" name="Column711"/>
    <tableColumn id="732" xr3:uid="{C692005C-515C-B54C-B392-0CAE0831F4F7}" name="Column712"/>
    <tableColumn id="733" xr3:uid="{AD263BE3-7398-884A-A147-45CE6937046C}" name="Column713"/>
    <tableColumn id="734" xr3:uid="{F54FDF29-FEED-F44C-BFD5-2CFE91341CC0}" name="Column714"/>
    <tableColumn id="735" xr3:uid="{10BDE888-DFD2-4741-9085-1E08BEB3D98E}" name="Column715"/>
    <tableColumn id="736" xr3:uid="{9437399C-3A8B-EF44-8563-9E33F44AE9D0}" name="Column716"/>
    <tableColumn id="737" xr3:uid="{96AE74B8-D942-C546-BE29-41CFB91681DF}" name="Column717"/>
    <tableColumn id="738" xr3:uid="{96C5BD66-2A99-9648-8DF7-2EE86CD8DF92}" name="Column718"/>
    <tableColumn id="739" xr3:uid="{7D8AA168-8204-634C-99DB-A47EADCB606A}" name="Column719"/>
    <tableColumn id="740" xr3:uid="{8FDA65B2-3F21-E94C-8A57-AE1EB4AC6B96}" name="Column720"/>
    <tableColumn id="741" xr3:uid="{DBCBA461-2412-3D4B-8CB5-D098236D772B}" name="Column721"/>
    <tableColumn id="742" xr3:uid="{3F60E918-9F9F-2941-8B9C-D9EFA9AF278B}" name="Column722"/>
    <tableColumn id="743" xr3:uid="{55F3A3FF-2213-2444-859F-A74DB2BAC24E}" name="Column723"/>
    <tableColumn id="744" xr3:uid="{0E01E516-2F6A-B443-90DF-BC308C2F62A0}" name="Column724"/>
    <tableColumn id="745" xr3:uid="{56830994-76FD-DF49-9D96-64452907768A}" name="Column725"/>
    <tableColumn id="746" xr3:uid="{CB2C6F56-E739-8A48-A435-B79990E5A716}" name="Column726"/>
    <tableColumn id="747" xr3:uid="{2B9E7CAC-B5E6-AC49-A28A-2ED62A5D059A}" name="Column727"/>
    <tableColumn id="748" xr3:uid="{FC1D3B59-FB19-C34B-A02D-7FDC48B973E0}" name="Column728"/>
    <tableColumn id="749" xr3:uid="{66887615-9C78-584D-9D6F-338A294DC979}" name="Column729"/>
    <tableColumn id="750" xr3:uid="{C2A8CB49-209D-6041-8EF4-0E7894789816}" name="Column730"/>
    <tableColumn id="751" xr3:uid="{35989E67-F887-C749-8C03-48EBEF77E6A4}" name="Column731"/>
    <tableColumn id="752" xr3:uid="{A6E2FB1C-0B7F-8446-A07B-310FD612F25A}" name="Column732"/>
    <tableColumn id="753" xr3:uid="{30431ABB-CBA3-A74C-B0D2-185FF02473F1}" name="Column733"/>
    <tableColumn id="754" xr3:uid="{C2EDCD66-DB39-FA4F-960F-6E565A49F2E1}" name="Column734"/>
    <tableColumn id="755" xr3:uid="{138E88E1-E8EF-6B47-93AF-B7D1354499B8}" name="Column735"/>
    <tableColumn id="756" xr3:uid="{36433498-E518-944B-9FA6-6FE66D7E6012}" name="Column736"/>
    <tableColumn id="757" xr3:uid="{DE1514DD-FA07-8D49-98FC-E64AFB1162FB}" name="Column737"/>
    <tableColumn id="758" xr3:uid="{68ED82D2-1980-314F-BD64-3E79CB2C0E53}" name="Column738"/>
    <tableColumn id="759" xr3:uid="{4A5A09FE-2E53-D542-A0C1-35BB786E8B6F}" name="Column739"/>
    <tableColumn id="760" xr3:uid="{027EC11D-C436-F24C-A6D4-AEF0EC1FDEB5}" name="Column740"/>
    <tableColumn id="761" xr3:uid="{E410C715-81E1-7348-A80C-2D3B07409EDF}" name="Column741"/>
    <tableColumn id="762" xr3:uid="{5B464A2D-CD99-8345-A209-0721C7328C4C}" name="Column742"/>
    <tableColumn id="763" xr3:uid="{75024F23-1B2F-FA4D-A9EF-BA029F1402BF}" name="Column743"/>
    <tableColumn id="764" xr3:uid="{03B6E7C3-E7BF-9B49-8A04-4E94125A277B}" name="Column744"/>
    <tableColumn id="765" xr3:uid="{C85DD38B-A1B4-6B4A-9406-05567ACB5550}" name="Column745"/>
    <tableColumn id="766" xr3:uid="{04E13E31-B11A-D14A-B1F0-3BA8C4493407}" name="Column746"/>
    <tableColumn id="767" xr3:uid="{2586F196-2BB0-DE47-906A-9011704EF480}" name="Column747"/>
    <tableColumn id="768" xr3:uid="{B37CABE6-4220-8440-A2D0-1710A5F0F6A9}" name="Column748"/>
    <tableColumn id="769" xr3:uid="{B3E54653-0A50-4B40-9E3F-3227A289F502}" name="Column749"/>
    <tableColumn id="770" xr3:uid="{024D3BEE-5046-1F48-9D48-A17FDD7ADC2F}" name="Column750"/>
    <tableColumn id="771" xr3:uid="{CF0B9F4E-E4A6-A74D-BAE8-7ABD4FDEFFEA}" name="Column751"/>
    <tableColumn id="772" xr3:uid="{3ED77DC9-25A4-CE4F-84E6-6FE187E7262D}" name="Column752"/>
    <tableColumn id="773" xr3:uid="{B7FB467C-5114-0245-B2E4-45A993553AFA}" name="Column753"/>
    <tableColumn id="774" xr3:uid="{86B2DE77-DCA5-FD4A-A125-3D48BF7C2EE8}" name="Column754"/>
    <tableColumn id="775" xr3:uid="{3BBEDCFB-19C1-BD49-BBBA-1241193B46A1}" name="Column755"/>
    <tableColumn id="776" xr3:uid="{24593C4E-2676-8749-8317-8ED54A59F802}" name="Column756"/>
    <tableColumn id="777" xr3:uid="{C9CAAA83-5298-604F-BB08-E256C6128259}" name="Column757"/>
    <tableColumn id="778" xr3:uid="{2BB4F64C-4418-6640-900D-C98B5D0BC617}" name="Column758"/>
    <tableColumn id="779" xr3:uid="{2BF53D49-A7D3-5A44-A702-DE3082E6F6C3}" name="Column759"/>
    <tableColumn id="780" xr3:uid="{14002BA7-D402-0444-980F-2DBDFAA98338}" name="Column760"/>
    <tableColumn id="781" xr3:uid="{53B55ABD-312A-F84C-A7CC-A4DBAA015361}" name="Column761"/>
    <tableColumn id="782" xr3:uid="{4252C85C-B040-C244-85DE-D067B1F5554D}" name="Column762"/>
    <tableColumn id="783" xr3:uid="{61703727-6A32-384F-BE34-0100BEB16B4A}" name="Column763"/>
    <tableColumn id="784" xr3:uid="{B32F5AF2-156E-7A42-922A-4CC15B437687}" name="Column764"/>
    <tableColumn id="785" xr3:uid="{EB2D4915-DD2C-0243-9CCD-41B82108F2B0}" name="Column765"/>
    <tableColumn id="786" xr3:uid="{9AB0E2D4-60D3-3945-B49D-48E980748FBC}" name="Column766"/>
    <tableColumn id="787" xr3:uid="{10A9BBB2-CD53-9E4F-9F62-629502150E73}" name="Column767"/>
    <tableColumn id="788" xr3:uid="{34CFC69F-EE9A-1D44-AA22-A8119E0C519D}" name="Column768"/>
    <tableColumn id="789" xr3:uid="{1A15DD65-ADC6-424C-B023-C08B3FF2BFAE}" name="Column769"/>
    <tableColumn id="790" xr3:uid="{722D2CE9-F3C7-304F-B7A7-4F75FD85142F}" name="Column770"/>
    <tableColumn id="791" xr3:uid="{AE4D152F-51AE-5A4D-9D8A-849406A36C66}" name="Column771"/>
    <tableColumn id="792" xr3:uid="{313FD469-2BBF-CC46-8837-6DBFED7AC261}" name="Column772"/>
    <tableColumn id="793" xr3:uid="{3AFC0841-CB02-9742-9A05-933B960D7329}" name="Column773"/>
    <tableColumn id="794" xr3:uid="{D852EAED-FE2E-7B42-AA93-B4ABE1A08B7B}" name="Column774"/>
    <tableColumn id="795" xr3:uid="{8B86DD27-B8BA-5B49-A7F6-186105882A4B}" name="Column775"/>
    <tableColumn id="796" xr3:uid="{967BFDD2-C8A4-3547-82E6-F12985258EAC}" name="Column776"/>
    <tableColumn id="797" xr3:uid="{ED77CA7A-587E-BD47-8C87-FE8425557A9E}" name="Column777"/>
    <tableColumn id="798" xr3:uid="{D809AC66-3F7C-1146-B3CD-4A791B605677}" name="Column778"/>
    <tableColumn id="799" xr3:uid="{CEDF0292-80D8-BA49-87BA-982E4C14DF97}" name="Column779"/>
    <tableColumn id="800" xr3:uid="{C7BDC135-E2DB-5948-BED9-1A49D1FA5C10}" name="Column780"/>
    <tableColumn id="801" xr3:uid="{B1197E93-CB81-8344-B5CC-9CF5A1B16A99}" name="Column781"/>
    <tableColumn id="802" xr3:uid="{9769F69A-9F94-604A-A2AC-B281F569D50A}" name="Column782"/>
    <tableColumn id="803" xr3:uid="{8FCC9290-008C-DC45-8A65-662DCDC68C7E}" name="Column783"/>
    <tableColumn id="804" xr3:uid="{93D47E07-71E6-A84B-A7C6-99A697F7C356}" name="Column784"/>
    <tableColumn id="805" xr3:uid="{1BEE30AA-3C24-754B-B216-1CA1C918DAB2}" name="Column785"/>
    <tableColumn id="806" xr3:uid="{A44CFB6F-8F83-1846-92F2-C7183BB5C381}" name="Column786"/>
    <tableColumn id="807" xr3:uid="{B158CDC9-F5AC-B645-BD42-B16F77BE422C}" name="Column787"/>
    <tableColumn id="808" xr3:uid="{6ED47101-D52F-184D-9E27-8F1650637CE8}" name="Column788"/>
    <tableColumn id="809" xr3:uid="{65A15481-BEAD-C94B-8BA7-8B03ED11A09C}" name="Column789"/>
    <tableColumn id="810" xr3:uid="{D64966D3-CCE7-FD47-8EA0-B9A25A8089A5}" name="Column790"/>
    <tableColumn id="811" xr3:uid="{A4A09201-CAEE-6048-AC6C-5E396E898E8D}" name="Column791"/>
    <tableColumn id="812" xr3:uid="{2568E65A-94E4-FC47-94DF-580F055FE39C}" name="Column792"/>
    <tableColumn id="813" xr3:uid="{CCD7A103-E0CD-B94C-B4C2-DE81411764DD}" name="Column793"/>
    <tableColumn id="814" xr3:uid="{A06E9E67-274C-734F-B3D4-01C6323E788F}" name="Column794"/>
    <tableColumn id="815" xr3:uid="{01FC0C2A-2F90-944A-94F9-E48FA5AFD4D8}" name="Column795"/>
    <tableColumn id="816" xr3:uid="{6FD3DE18-AF84-8440-9618-EB5FA21D2FCE}" name="Column796"/>
    <tableColumn id="817" xr3:uid="{C5014E03-329A-524B-90E3-94A37156C739}" name="Column797"/>
    <tableColumn id="818" xr3:uid="{86BA2C60-2FEC-4B46-B808-47E610C34D31}" name="Column798"/>
    <tableColumn id="819" xr3:uid="{C64928B3-013D-E141-A335-E54C285889E3}" name="Column799"/>
    <tableColumn id="820" xr3:uid="{65B413D7-3ABD-DB41-868B-6C9AE4511AC7}" name="Column800"/>
    <tableColumn id="821" xr3:uid="{41DB89B9-C514-0D45-B9F7-8528128E5962}" name="Column801"/>
    <tableColumn id="822" xr3:uid="{1A84A768-363D-E242-A561-A8603588E926}" name="Column802"/>
    <tableColumn id="823" xr3:uid="{30727F2B-40BB-FD45-9919-DA17CE559016}" name="Column803"/>
    <tableColumn id="824" xr3:uid="{0A5FE382-156E-0C49-828C-2D66543C1F81}" name="Column804"/>
    <tableColumn id="825" xr3:uid="{C0AA0D33-6A1C-8944-8955-69F616D110A4}" name="Column805"/>
    <tableColumn id="826" xr3:uid="{0D6C04B8-8C48-5C47-9F21-6EF98A093FF7}" name="Column806"/>
    <tableColumn id="827" xr3:uid="{59147DFF-6CD3-3E43-9EF2-3D3639795260}" name="Column807"/>
    <tableColumn id="828" xr3:uid="{2488C9E8-8073-FD45-85CC-16C795B7FF9C}" name="Column808"/>
    <tableColumn id="829" xr3:uid="{6AB17DFE-7039-8B4B-9540-46AA450EE42C}" name="Column809"/>
    <tableColumn id="830" xr3:uid="{41FF7B87-A417-B749-BE56-7377588B4D6D}" name="Column810"/>
    <tableColumn id="831" xr3:uid="{7AA4520B-2AAE-0E45-919F-DFC251CBD6FF}" name="Column811"/>
    <tableColumn id="832" xr3:uid="{E55F6AD3-C8C2-C845-9091-62CEDDD31599}" name="Column812"/>
    <tableColumn id="833" xr3:uid="{E9D9F64F-012E-954B-8911-39F7129D70C2}" name="Column813"/>
    <tableColumn id="834" xr3:uid="{CE0FB7B6-1B08-6947-882F-2D8554397A7E}" name="Column814"/>
    <tableColumn id="835" xr3:uid="{AE0828BD-66F9-F340-8E8E-F5CA9A22F993}" name="Column815"/>
    <tableColumn id="836" xr3:uid="{7021B8CF-8891-F146-9034-8D5983C197EC}" name="Column816"/>
    <tableColumn id="837" xr3:uid="{1D0296B9-E211-8C46-B447-5DE46E6695E9}" name="Column817"/>
    <tableColumn id="838" xr3:uid="{EE19169D-DB85-C942-B04C-51AAB814BA78}" name="Column818"/>
    <tableColumn id="839" xr3:uid="{0F1C3653-B650-AB48-97EA-147334E33B0D}" name="Column819"/>
    <tableColumn id="840" xr3:uid="{0BD2CF94-DC3A-484C-80FA-61ED5A5989CD}" name="Column820"/>
    <tableColumn id="841" xr3:uid="{45BF9E74-5F14-3949-8E25-684FBB623704}" name="Column821"/>
    <tableColumn id="842" xr3:uid="{D2407C8E-CEE1-1E44-8C47-2BBF2FE6C066}" name="Column822"/>
    <tableColumn id="843" xr3:uid="{BECAE19F-BA39-254B-BB91-A3764F7B824B}" name="Column823"/>
    <tableColumn id="844" xr3:uid="{04430BCD-094B-BA42-8271-8DB1F214E2A0}" name="Column824"/>
    <tableColumn id="845" xr3:uid="{F22AC42A-CDA8-CF4B-98BD-99997AAF8C58}" name="Column825"/>
    <tableColumn id="846" xr3:uid="{9405EE5B-4C63-2349-A4BF-66B3E7D95F82}" name="Column826"/>
    <tableColumn id="847" xr3:uid="{2A44BF39-AD64-E249-A9A9-11A1E7EB23AB}" name="Column827"/>
    <tableColumn id="848" xr3:uid="{080C1E45-6006-0E41-B9E5-08565F8DEEA3}" name="Column828"/>
    <tableColumn id="849" xr3:uid="{AC1DE938-A99B-144A-B63C-FD03F5CD5D37}" name="Column829"/>
    <tableColumn id="850" xr3:uid="{F6F1D869-AB42-0548-8C13-284F3C6826E8}" name="Column830"/>
    <tableColumn id="851" xr3:uid="{BBDE322F-914C-7145-B5CC-107044CF7EAE}" name="Column831"/>
    <tableColumn id="852" xr3:uid="{AA0A5C75-C64D-D446-A8C5-3A33F5BE3505}" name="Column832"/>
    <tableColumn id="853" xr3:uid="{3FE08E59-264C-3D49-82F7-D73FFB837F4E}" name="Column833"/>
    <tableColumn id="854" xr3:uid="{5DD2D581-506A-9342-9D09-B0451118DB5C}" name="Column834"/>
    <tableColumn id="855" xr3:uid="{6A017E6E-4739-A741-8FF2-36678ACC117A}" name="Column835"/>
    <tableColumn id="856" xr3:uid="{7D1E88C9-CF60-A54A-AC02-E719A68E1341}" name="Column836"/>
    <tableColumn id="857" xr3:uid="{604563CD-33C6-724D-A90F-3E1DA948BBC5}" name="Column837"/>
    <tableColumn id="858" xr3:uid="{0AF78FBA-7D22-8B4C-B097-210439FD5132}" name="Column838"/>
    <tableColumn id="859" xr3:uid="{9E556BFC-2DF9-3E4D-9FE8-F8C68A6A8B5F}" name="Column839"/>
    <tableColumn id="860" xr3:uid="{D365271E-2FF5-004A-BD1B-5A1A38379F12}" name="Column840"/>
    <tableColumn id="861" xr3:uid="{1889D940-3E8C-ED4C-9094-14CABACF569B}" name="Column841"/>
    <tableColumn id="862" xr3:uid="{22C7F114-E7AE-0B4D-93A0-3E0247931CB3}" name="Column842"/>
    <tableColumn id="863" xr3:uid="{6F609E3F-FE33-C549-8522-E3EC9F8285AC}" name="Column843"/>
    <tableColumn id="864" xr3:uid="{1979D5A7-1340-084A-A8C3-C5398BF95A8B}" name="Column844"/>
    <tableColumn id="865" xr3:uid="{0F2B3372-CEA1-0041-9541-C7C2DF0AC3C2}" name="Column845"/>
    <tableColumn id="866" xr3:uid="{B9384580-76EA-D34E-A253-A027FED20B60}" name="Column846"/>
    <tableColumn id="867" xr3:uid="{819B658C-9518-BF48-9455-169C571B734B}" name="Column847"/>
    <tableColumn id="868" xr3:uid="{2D7EED6C-01FE-0F49-AF28-F5B5D00C29AE}" name="Column848"/>
    <tableColumn id="869" xr3:uid="{6DF082CA-3849-6747-B68B-121AFDD72ED0}" name="Column849"/>
    <tableColumn id="870" xr3:uid="{95235E4B-4B90-9842-8D99-90391F76949B}" name="Column850"/>
    <tableColumn id="871" xr3:uid="{0802B138-77FC-1E4B-923D-BFDD42B92B3C}" name="Column851"/>
    <tableColumn id="872" xr3:uid="{9753994D-DEBE-3445-BF01-587CA3555A71}" name="Column852"/>
    <tableColumn id="873" xr3:uid="{C5768EBE-567B-1F40-92FD-79D70A6B0BE4}" name="Column853"/>
    <tableColumn id="874" xr3:uid="{BF547500-D135-3045-96DC-77ACF2912251}" name="Column854"/>
    <tableColumn id="875" xr3:uid="{80851573-182D-1640-AE8E-78CDF8789B52}" name="Column855"/>
    <tableColumn id="876" xr3:uid="{DEE67273-3DE3-7F4E-A8B9-901AFEF7353F}" name="Column856"/>
    <tableColumn id="877" xr3:uid="{BC2ABE73-F8AB-2F42-BE57-E9204B901263}" name="Column857"/>
    <tableColumn id="878" xr3:uid="{5EB1D5BB-8B73-684D-8E5D-9C6CF63DC972}" name="Column858"/>
    <tableColumn id="879" xr3:uid="{642FDB80-F93E-F34C-9A92-C2B2BAD49CDD}" name="Column859"/>
    <tableColumn id="880" xr3:uid="{B75DC282-4679-B94F-8526-89EE016E8D3E}" name="Column860"/>
    <tableColumn id="881" xr3:uid="{8C70B6CB-C88E-6946-9075-5FC4FDC459AE}" name="Column861"/>
    <tableColumn id="882" xr3:uid="{C4CF5BA5-5CC4-D44F-8DC1-00027FD0A27E}" name="Column862"/>
    <tableColumn id="883" xr3:uid="{E64153EA-2604-434D-A96F-EAC4B2F5847B}" name="Column863"/>
    <tableColumn id="884" xr3:uid="{7D43E1DA-4B53-C544-ADBF-D073BB407D8F}" name="Column864"/>
    <tableColumn id="885" xr3:uid="{862E775B-7FF4-3648-8FF7-F2ABEEF6E37E}" name="Column865"/>
    <tableColumn id="886" xr3:uid="{E9E44CF3-A193-334E-B1C2-8E428421CCDC}" name="Column866"/>
    <tableColumn id="887" xr3:uid="{142C4FAA-D5B6-CD49-BA76-523018B98430}" name="Column867"/>
    <tableColumn id="888" xr3:uid="{585A87DD-D0CF-D449-B974-38E0CD76B5A8}" name="Column868"/>
    <tableColumn id="889" xr3:uid="{912D9594-1214-1F43-8654-A98EF58714D2}" name="Column869"/>
    <tableColumn id="890" xr3:uid="{E1932FCC-810F-D44A-8989-CB89FA3FEE2B}" name="Column870"/>
    <tableColumn id="891" xr3:uid="{DBBE873E-3069-7A46-9D41-610E84EF7322}" name="Column871"/>
    <tableColumn id="892" xr3:uid="{CD11A801-20DC-3D4D-A317-19FD655AF1E4}" name="Column872"/>
    <tableColumn id="893" xr3:uid="{7BA9DD11-DAA7-114B-843E-1A17E320D5E5}" name="Column873"/>
    <tableColumn id="894" xr3:uid="{65054853-64E8-264A-8C32-14E987AC9EEA}" name="Column874"/>
    <tableColumn id="895" xr3:uid="{B8DF2780-3085-ED42-B1A7-7370DA7C6B16}" name="Column875"/>
    <tableColumn id="896" xr3:uid="{D8B6E592-FB0E-FD4C-B131-A985F52F4C1A}" name="Column876"/>
    <tableColumn id="897" xr3:uid="{10D46BB1-AC40-2D4D-90DC-B315861FC9BA}" name="Column877"/>
    <tableColumn id="898" xr3:uid="{B29BC0A4-B7BE-EA47-92B5-BCC8A90DDA17}" name="Column878"/>
    <tableColumn id="899" xr3:uid="{E16EBCAB-15D7-FA47-9537-570286B42157}" name="Column879"/>
    <tableColumn id="900" xr3:uid="{F43F5E7B-8529-C94E-B3BF-9475F731DFA1}" name="Column880"/>
    <tableColumn id="901" xr3:uid="{1FD2C992-E6DB-A64F-8FC2-995EC6329104}" name="Column881"/>
    <tableColumn id="902" xr3:uid="{EB26105C-6951-3E49-B29F-94F9140FAC2B}" name="Column882"/>
    <tableColumn id="903" xr3:uid="{A606E143-0D50-9A4F-84A3-61BB02701D5E}" name="Column883"/>
    <tableColumn id="904" xr3:uid="{92484BC7-3FCE-6247-9763-EFB68AFF9610}" name="Column884"/>
    <tableColumn id="905" xr3:uid="{3DBC38F7-78CC-E843-8352-62C5675ADED1}" name="Column885"/>
    <tableColumn id="906" xr3:uid="{23520C65-ED57-094E-9F3D-588F0A4ABC0B}" name="Column886"/>
    <tableColumn id="907" xr3:uid="{36967E50-D0AE-4B45-B146-903D7D155D71}" name="Column887"/>
    <tableColumn id="908" xr3:uid="{7DCCA2A8-58E9-0F48-B8F5-C6B3BA3409AF}" name="Column888"/>
    <tableColumn id="909" xr3:uid="{F1B38C11-C37B-ED46-BEEB-4A71B54ADD30}" name="Column889"/>
    <tableColumn id="910" xr3:uid="{485E9970-F5A4-3B44-B062-FD273BA854E8}" name="Column890"/>
    <tableColumn id="911" xr3:uid="{430E12D1-BB93-BC48-B6A7-ED3EFEB83C26}" name="Column891"/>
    <tableColumn id="912" xr3:uid="{BC995FA1-1512-AE44-80F5-6D0CECB49372}" name="Column892"/>
    <tableColumn id="913" xr3:uid="{77E5B410-D759-3640-93F1-21E35189E0C6}" name="Column893"/>
    <tableColumn id="914" xr3:uid="{ED2A92E4-B20D-C54C-A1C6-AAF507854917}" name="Column894"/>
    <tableColumn id="915" xr3:uid="{7DD7D33D-C790-2547-895D-692021288819}" name="Column895"/>
    <tableColumn id="916" xr3:uid="{47584F08-AD88-C846-80A7-D2DCB54A6226}" name="Column896"/>
    <tableColumn id="917" xr3:uid="{A8DE33F0-1934-6346-A233-2BF4DFDD594C}" name="Column897"/>
    <tableColumn id="918" xr3:uid="{DADE25A8-7925-DE4E-A23D-91FF457F786A}" name="Column898"/>
    <tableColumn id="919" xr3:uid="{2BF2C663-318D-6B40-9939-0F7F4CDD6375}" name="Column899"/>
    <tableColumn id="920" xr3:uid="{081DDB21-1D6F-B54A-A5AF-3E75EC5197C2}" name="Column900"/>
    <tableColumn id="921" xr3:uid="{F5A017F4-253C-3246-AED5-CCE48D85BEC3}" name="Column901"/>
    <tableColumn id="922" xr3:uid="{89B8FA16-7B5C-4549-857F-7E90291E4E32}" name="Column902"/>
    <tableColumn id="923" xr3:uid="{B636B852-4D9E-EB4D-96F8-2848D9C0C435}" name="Column903"/>
    <tableColumn id="924" xr3:uid="{8DDD0DDF-F428-D146-B277-7E077A4D8919}" name="Column904"/>
    <tableColumn id="925" xr3:uid="{7D5577F7-FB23-A448-A8A5-B8F2D06F8A11}" name="Column905"/>
    <tableColumn id="926" xr3:uid="{563BA563-7A6A-2844-B800-2895F7D3D8CD}" name="Column906"/>
    <tableColumn id="927" xr3:uid="{BD6AA796-076A-E541-95F2-0613E4E06444}" name="Column907"/>
    <tableColumn id="928" xr3:uid="{4C3DA54B-1272-DC4B-B0C7-DB1E41DC13F9}" name="Column908"/>
    <tableColumn id="929" xr3:uid="{13142E4C-2F51-7C41-ACD1-B89786787849}" name="Column909"/>
    <tableColumn id="930" xr3:uid="{A8A69ABA-C3FC-B940-904F-8F4B32E3B367}" name="Column910"/>
    <tableColumn id="931" xr3:uid="{DB58BCBA-AB82-9444-A58A-5CF09B28DF93}" name="Column911"/>
    <tableColumn id="932" xr3:uid="{DD71A64F-9A0F-3E47-8574-CF3C0944F530}" name="Column912"/>
    <tableColumn id="933" xr3:uid="{534D9194-31D6-B34A-BD65-9A08E0E392AD}" name="Column913"/>
    <tableColumn id="934" xr3:uid="{9792516C-46EB-2F48-9049-39BFE298A686}" name="Column914"/>
    <tableColumn id="935" xr3:uid="{918C0D73-C196-4549-90EA-85C7921EDA41}" name="Column915"/>
    <tableColumn id="936" xr3:uid="{11916BE9-B5B2-3F47-B9C5-CFC8D10A9E6F}" name="Column916"/>
    <tableColumn id="937" xr3:uid="{4EAA9838-4A94-A941-819F-6C2BBBDBC32F}" name="Column917"/>
    <tableColumn id="938" xr3:uid="{FE558504-2ADD-EA42-9F69-2434A8F99262}" name="Column918"/>
    <tableColumn id="939" xr3:uid="{AF4E0AFE-CD8A-384C-B161-27BC6534E64A}" name="Column919"/>
    <tableColumn id="940" xr3:uid="{4031C9FE-12EA-BC46-8FD8-7CB78CE57759}" name="Column920"/>
    <tableColumn id="941" xr3:uid="{FA460207-C47A-C64E-BA20-D000E71A816E}" name="Column921"/>
    <tableColumn id="942" xr3:uid="{13F2C7AA-1C2E-C443-83B7-0E0234FB523D}" name="Column922"/>
    <tableColumn id="943" xr3:uid="{729F3FC1-337C-2342-B601-CE07F50C4D96}" name="Column923"/>
    <tableColumn id="944" xr3:uid="{0FB08667-C4CA-7F4C-9EB8-B9E2EB7CC99B}" name="Column924"/>
    <tableColumn id="945" xr3:uid="{0872CA35-6C4D-8C48-AC6D-BD1AFDEC133F}" name="Column925"/>
    <tableColumn id="946" xr3:uid="{50788E8B-74B1-A242-B0DF-026A9778B149}" name="Column926"/>
    <tableColumn id="947" xr3:uid="{F5F9037E-E1CF-D441-BD88-1B52535C3C93}" name="Column927"/>
    <tableColumn id="948" xr3:uid="{B407614A-560C-FA41-9785-C82691DF133F}" name="Column928"/>
    <tableColumn id="949" xr3:uid="{4C9CB78B-F6A2-0844-91D5-B212975E08C6}" name="Column929"/>
    <tableColumn id="950" xr3:uid="{3499F1B8-156E-894C-9ADF-AAB98BC58724}" name="Column930"/>
    <tableColumn id="951" xr3:uid="{C7C6548E-C7CD-A347-BA77-1EBE5F75554A}" name="Column931"/>
    <tableColumn id="952" xr3:uid="{3750A27E-E6A2-0D46-B5D0-594B2F4C524E}" name="Column932"/>
    <tableColumn id="953" xr3:uid="{A7454013-77A0-2D4D-9DF8-04CA26BAA0FE}" name="Column933"/>
    <tableColumn id="954" xr3:uid="{63426192-CC0A-7440-8AD2-20531F2A7BAA}" name="Column934"/>
    <tableColumn id="955" xr3:uid="{D9383FF6-9053-5C43-A597-669136BAA712}" name="Column935"/>
    <tableColumn id="956" xr3:uid="{0520397E-4ADC-5F4F-BD41-CC29E39E060F}" name="Column936"/>
    <tableColumn id="957" xr3:uid="{51565EC9-08FB-5544-B7F0-F2F90CF27388}" name="Column937"/>
    <tableColumn id="958" xr3:uid="{53930822-114D-4340-9CA8-EF47547EAF7E}" name="Column938"/>
    <tableColumn id="959" xr3:uid="{8F1A1BBC-5BD2-7848-868C-C4A368E47C13}" name="Column939"/>
    <tableColumn id="960" xr3:uid="{8D009E45-72A2-5441-9660-67900161B629}" name="Column940"/>
    <tableColumn id="961" xr3:uid="{EFC8D60E-181A-484A-A621-A91447ACE259}" name="Column941"/>
    <tableColumn id="962" xr3:uid="{66123551-7CF5-2149-8AA3-AE62368D56DE}" name="Column942"/>
    <tableColumn id="963" xr3:uid="{FF283746-7F80-4240-81E4-1ADEE836C6B9}" name="Column943"/>
    <tableColumn id="964" xr3:uid="{4CC2A5C5-3F27-9744-AE91-B9A34B44AEEA}" name="Column944"/>
    <tableColumn id="965" xr3:uid="{2288EC8B-1990-BB4D-8D48-684CF2540948}" name="Column945"/>
    <tableColumn id="966" xr3:uid="{300148E5-CB98-D148-847C-D948AF6939C5}" name="Column946"/>
    <tableColumn id="967" xr3:uid="{56613DEF-3A05-3946-A61F-8584E9F4021C}" name="Column947"/>
    <tableColumn id="968" xr3:uid="{50FE1F26-E8E2-1B46-83B6-0ED0B56EDBCA}" name="Column948"/>
    <tableColumn id="969" xr3:uid="{331B80E7-6563-7246-B067-676681EC090B}" name="Column949"/>
    <tableColumn id="970" xr3:uid="{00698863-23C4-3C44-86B0-6A951852A114}" name="Column950"/>
    <tableColumn id="971" xr3:uid="{5773066B-6827-EF4A-BDF9-269FAA6CB27E}" name="Column951"/>
    <tableColumn id="972" xr3:uid="{1D8DBC2C-D67E-C14F-BFD9-779F1294E5A9}" name="Column952"/>
    <tableColumn id="973" xr3:uid="{0EAA1511-92B3-A94F-9AD7-642A8E40DCB3}" name="Column953"/>
    <tableColumn id="974" xr3:uid="{6B517301-FCFF-AB4C-81EB-00489A78A4F3}" name="Column954"/>
    <tableColumn id="975" xr3:uid="{B7C46ACF-6024-1B4B-A454-551824EC6DAF}" name="Column955"/>
    <tableColumn id="976" xr3:uid="{C6177189-40FA-E145-A61A-9DE24B09F805}" name="Column956"/>
    <tableColumn id="977" xr3:uid="{D7387C6A-5EE5-D44D-B83B-07DDB7FDE5D4}" name="Column957"/>
    <tableColumn id="978" xr3:uid="{7942D85B-CDC8-5D4A-852C-11E4DB79AEF3}" name="Column958"/>
    <tableColumn id="979" xr3:uid="{AC76667C-11E7-7248-AA95-DEEDC00513D4}" name="Column959"/>
    <tableColumn id="980" xr3:uid="{AAE6E0C8-342F-B542-A13E-C5F7000C133A}" name="Column960"/>
    <tableColumn id="981" xr3:uid="{CEF78833-A8F1-C447-9913-F73A77A3BA96}" name="Column961"/>
    <tableColumn id="982" xr3:uid="{D494857F-C27B-E54C-B233-96B5A343A228}" name="Column962"/>
    <tableColumn id="983" xr3:uid="{6F2027E2-F478-2342-AEB0-7F0EE46501FC}" name="Column963"/>
    <tableColumn id="984" xr3:uid="{EC938330-E79F-F040-A50A-CBBE639A5923}" name="Column964"/>
    <tableColumn id="985" xr3:uid="{D5DACC48-7609-1A49-86D3-0D892F02C613}" name="Column965"/>
    <tableColumn id="986" xr3:uid="{432A87CF-0359-D343-A2BF-5454F7D8666F}" name="Column966"/>
    <tableColumn id="987" xr3:uid="{9F6B5CD5-0593-6249-A652-F2570255AC2E}" name="Column967"/>
    <tableColumn id="988" xr3:uid="{CE26F73D-F302-DF40-A855-839EFA202935}" name="Column968"/>
    <tableColumn id="989" xr3:uid="{4790DA75-59A5-B645-BD44-C7E401893C72}" name="Column969"/>
    <tableColumn id="990" xr3:uid="{20C944BB-EC4C-C842-A8CF-04BA4B114A32}" name="Column970"/>
    <tableColumn id="991" xr3:uid="{6CB38BDC-EC26-A942-B4ED-A59EB90F18F8}" name="Column971"/>
    <tableColumn id="992" xr3:uid="{BB739CC2-F6D9-EF4F-96E6-90221E27B979}" name="Column972"/>
    <tableColumn id="993" xr3:uid="{C31D8B2A-BB8B-794C-BDE1-6A9934F602A5}" name="Column973"/>
    <tableColumn id="994" xr3:uid="{6B6FD86F-478F-9346-8479-4CDB4D56FE6D}" name="Column974"/>
    <tableColumn id="995" xr3:uid="{6A18F098-82C0-9149-81C6-AD3F6CECEEBC}" name="Column975"/>
    <tableColumn id="996" xr3:uid="{97ACF5A8-1B35-C841-95E2-CCEE0618A697}" name="Column976"/>
    <tableColumn id="997" xr3:uid="{987B9B7E-5DE4-9A47-A150-49F2B7F026A3}" name="Column977"/>
    <tableColumn id="998" xr3:uid="{6EBCDC8D-AF61-BE47-96C5-7A40166DF018}" name="Column978"/>
    <tableColumn id="999" xr3:uid="{6890BD01-3B77-FA45-8A14-0B7F8FA7B844}" name="Column979"/>
    <tableColumn id="1000" xr3:uid="{65A1F810-62B9-CD4F-8F89-D0F736E47A36}" name="Column980"/>
    <tableColumn id="1001" xr3:uid="{1453100D-7155-E64A-8332-98FBE4EDF16D}" name="Column981"/>
    <tableColumn id="1002" xr3:uid="{ABDB7380-080D-4848-BE50-CBF937A34491}" name="Column982"/>
    <tableColumn id="1003" xr3:uid="{BF6BC7BB-90E0-7B45-918D-FF172135AD0E}" name="Column983"/>
    <tableColumn id="1004" xr3:uid="{F8E868F0-A123-5A4A-81CD-B6E6D605115F}" name="Column984"/>
    <tableColumn id="1005" xr3:uid="{281F6FED-F5F6-7842-8DCD-4BB381B3247C}" name="Column985"/>
    <tableColumn id="1006" xr3:uid="{89AE7C27-49EE-2C41-87C4-534CF35B49E6}" name="Column986"/>
    <tableColumn id="1007" xr3:uid="{726BD405-CB24-2A45-A132-BFA2AFD36918}" name="Column987"/>
    <tableColumn id="1008" xr3:uid="{C289DC6C-9EC6-1A4C-8563-939BB20F1D17}" name="Column988"/>
    <tableColumn id="1009" xr3:uid="{2F6B8255-2C7E-0447-8075-CF1436DA8A26}" name="Column989"/>
    <tableColumn id="1010" xr3:uid="{AF603B91-BA4D-C644-9C7B-4F3999A99BA3}" name="Column990"/>
    <tableColumn id="1011" xr3:uid="{28143DF2-8770-D144-B366-43B1F8783124}" name="Column991"/>
    <tableColumn id="1012" xr3:uid="{5A84B8EA-4DB0-1248-9353-E8C3CFA6F11A}" name="Column992"/>
    <tableColumn id="1013" xr3:uid="{CB78D5B2-2C0D-D04B-B7F4-B82310A2202F}" name="Column993"/>
    <tableColumn id="1014" xr3:uid="{6FA7ACE2-040C-7B48-8F05-6959A85B3E25}" name="Column994"/>
    <tableColumn id="1015" xr3:uid="{5ABCC756-6385-EC49-8541-387C3678247F}" name="Column995"/>
    <tableColumn id="1016" xr3:uid="{30ED4CD3-E47F-9249-AC4E-1A63E3F3782A}" name="Column996"/>
    <tableColumn id="1017" xr3:uid="{A547856C-CC32-3D4D-8E5D-E5B11C8760DB}" name="Column997"/>
    <tableColumn id="1018" xr3:uid="{D51D1438-4342-664B-9EC4-6B367FF7B9F2}" name="Column998"/>
    <tableColumn id="1019" xr3:uid="{A8C7D1F2-DF4F-FC4D-B286-41A82DFD6B5E}" name="Column999"/>
    <tableColumn id="1020" xr3:uid="{F022F28B-B652-9F42-9E20-BF47076472DE}" name="Column1000"/>
    <tableColumn id="1021" xr3:uid="{31BB398D-2222-1743-83FD-C1DE6E5DB1AB}" name="Column1001"/>
    <tableColumn id="1022" xr3:uid="{938EFB83-3CC0-164E-B76F-A2ECBB0786D4}" name="Column1002"/>
    <tableColumn id="1023" xr3:uid="{1FF65B95-8029-FC45-BC6B-36F0C962A6C9}" name="Column1003"/>
    <tableColumn id="1024" xr3:uid="{501E4B43-5B81-8845-843D-CA2DB126D7C6}" name="Column1004"/>
    <tableColumn id="1025" xr3:uid="{9189E612-2E52-6E4F-9C3A-AC356B5BEFF4}" name="Column1005"/>
    <tableColumn id="1026" xr3:uid="{39EFABFC-34D5-5547-9ABB-080B2B41624B}" name="Column1006"/>
    <tableColumn id="1027" xr3:uid="{A434A38F-F225-2448-88E1-759C0794951E}" name="Column1007"/>
    <tableColumn id="1028" xr3:uid="{42EE09B3-2138-D04E-BC17-719DC905A5C6}" name="Column1008"/>
    <tableColumn id="1029" xr3:uid="{30DCBB2F-D73B-4143-934E-046319178585}" name="Column1009"/>
    <tableColumn id="1030" xr3:uid="{AF3C1112-5446-EB4C-BE74-EB7F25CD7E4B}" name="Column1010"/>
    <tableColumn id="1031" xr3:uid="{733264F5-68C2-7F4E-9802-C9FD7A98A9ED}" name="Column1011"/>
    <tableColumn id="1032" xr3:uid="{F70760C4-483F-F845-BD99-2E1E3B5B2ADD}" name="Column1012"/>
    <tableColumn id="1033" xr3:uid="{EA84A7FC-6A4C-784D-9F37-42AB1EF846C2}" name="Column1013"/>
    <tableColumn id="1034" xr3:uid="{10541BE6-AC22-1F41-9023-6F379670FBBE}" name="Column1014"/>
    <tableColumn id="1035" xr3:uid="{BF91B7A7-C1EA-A14D-B82C-C8EDDCE49E4F}" name="Column1015"/>
    <tableColumn id="1036" xr3:uid="{BF00A543-07FC-6644-93BE-642CBEE216A3}" name="Column1016"/>
    <tableColumn id="1037" xr3:uid="{4392B5CC-C88E-834F-837A-52E73F10434D}" name="Column1017"/>
    <tableColumn id="1038" xr3:uid="{031B429D-BD57-0341-94F6-839A8E7403B3}" name="Column1018"/>
    <tableColumn id="1039" xr3:uid="{E4CF09D7-B7D3-5646-B22C-097537096D33}" name="Column1019"/>
    <tableColumn id="1040" xr3:uid="{61BAD535-8EC5-5E46-AA40-C96B3BD83B3C}" name="Column1020"/>
    <tableColumn id="1041" xr3:uid="{BEC8DCC5-BF7B-824F-887E-48B373DEB652}" name="Column1021"/>
    <tableColumn id="1042" xr3:uid="{DCA8B5EE-EC27-9A44-AEE2-F6872818B2A7}" name="Column1022"/>
    <tableColumn id="1043" xr3:uid="{6A1CB90D-1E36-804D-B39F-1FD4B14ED1DA}" name="Column1023"/>
    <tableColumn id="1044" xr3:uid="{38E64D7A-8739-024B-9451-26CA69D0D91B}" name="Column1024"/>
    <tableColumn id="1045" xr3:uid="{E9CFB987-6C4A-E243-AAC9-25F03200ABBA}" name="Column1025"/>
    <tableColumn id="1046" xr3:uid="{A9EAF971-D4B7-174C-8A94-F4745E114C1F}" name="Column1026"/>
    <tableColumn id="1047" xr3:uid="{656F5D3B-A938-F44E-9F08-DC77F46A13DA}" name="Column1027"/>
    <tableColumn id="1048" xr3:uid="{2601262A-FB05-1544-A2EE-A318F42994B3}" name="Column1028"/>
    <tableColumn id="1049" xr3:uid="{0C2A25FB-C0AA-664A-B916-70CE2808F723}" name="Column1029"/>
    <tableColumn id="1050" xr3:uid="{7B47BD8F-2C2E-D74C-8009-BA6EF0E8BD18}" name="Column1030"/>
    <tableColumn id="1051" xr3:uid="{0598B198-196C-BF4E-828D-D81760903B07}" name="Column1031"/>
    <tableColumn id="1052" xr3:uid="{469388D1-230C-AC47-B4E3-07BD1FD46EEA}" name="Column1032"/>
    <tableColumn id="1053" xr3:uid="{507084B5-B68E-244B-A116-C2BF90E4EE74}" name="Column1033"/>
    <tableColumn id="1054" xr3:uid="{1E9D653E-C5AE-5D40-944B-A52189908138}" name="Column1034"/>
    <tableColumn id="1055" xr3:uid="{61CA2F72-BB4E-2342-97C4-0EDD9E6A2215}" name="Column1035"/>
    <tableColumn id="1056" xr3:uid="{E07F03FA-9B36-904C-99CE-8D343F08B391}" name="Column1036"/>
    <tableColumn id="1057" xr3:uid="{72712AAA-4CBA-8245-828D-7D21ECE88A66}" name="Column1037"/>
    <tableColumn id="1058" xr3:uid="{F7B4EC15-49AC-9348-B192-EC2097F68DAF}" name="Column1038"/>
    <tableColumn id="1059" xr3:uid="{750A2D4E-6A90-D247-BB4B-D6382FAAF1E6}" name="Column1039"/>
    <tableColumn id="1060" xr3:uid="{4F3AA2CF-7F02-E149-83FA-90DAC9C4ECCC}" name="Column1040"/>
    <tableColumn id="1061" xr3:uid="{798ADE56-FE6D-E540-86DE-C5B24398640D}" name="Column1041"/>
    <tableColumn id="1062" xr3:uid="{C71F68CC-818A-C342-BC8A-BA62526A8717}" name="Column1042"/>
    <tableColumn id="1063" xr3:uid="{F2AAACA4-194E-2547-B197-8A9701A4A8C3}" name="Column1043"/>
    <tableColumn id="1064" xr3:uid="{E23FD139-FD49-AB40-AC24-5CD5C756DCFC}" name="Column1044"/>
    <tableColumn id="1065" xr3:uid="{85C71425-06F5-4842-8134-F78B649FD95A}" name="Column1045"/>
    <tableColumn id="1066" xr3:uid="{63185D3E-83E4-0D4D-9039-A5C8005F4799}" name="Column1046"/>
    <tableColumn id="1067" xr3:uid="{DF98225C-717A-9144-9283-50BAD6819C70}" name="Column1047"/>
    <tableColumn id="1068" xr3:uid="{A2CCB59B-C881-4D4D-9318-1B8E8A74EEF5}" name="Column1048"/>
    <tableColumn id="1069" xr3:uid="{E18E1748-D70C-804D-B0C9-FBC15E9F167E}" name="Column1049"/>
    <tableColumn id="1070" xr3:uid="{AD06EB6F-64EC-C240-A780-B5AF1480C8DD}" name="Column1050"/>
    <tableColumn id="1071" xr3:uid="{6718645C-8092-6B4F-B342-D42FFE1B1AA4}" name="Column1051"/>
    <tableColumn id="1072" xr3:uid="{606D5F8B-F011-8446-B5A9-AC9F837D09EF}" name="Column1052"/>
    <tableColumn id="1073" xr3:uid="{5E319F4B-6367-FC41-992A-2631341CD0FD}" name="Column1053"/>
    <tableColumn id="1074" xr3:uid="{D61D6DD4-3D2D-A34A-BFE5-755C1E0D98EE}" name="Column1054"/>
    <tableColumn id="1075" xr3:uid="{54DCCA27-32E6-854D-9DCC-A01218D71BD1}" name="Column1055"/>
    <tableColumn id="1076" xr3:uid="{963C1CB5-BA80-5A40-B302-6BBFA08B4BF8}" name="Column1056"/>
    <tableColumn id="1077" xr3:uid="{180C7BB5-5855-4948-93B7-CFF59562D5AE}" name="Column1057"/>
    <tableColumn id="1078" xr3:uid="{9ADC80D3-512E-6C49-ADB6-E54121024B08}" name="Column1058"/>
    <tableColumn id="1079" xr3:uid="{CC82682F-63C7-AD43-88B3-BDF07DD4B465}" name="Column1059"/>
    <tableColumn id="1080" xr3:uid="{B13F208F-6607-BE46-8700-C26C1FBE7970}" name="Column1060"/>
    <tableColumn id="1081" xr3:uid="{59AC0F13-0728-A641-A7E8-55CBA0A77DD9}" name="Column1061"/>
    <tableColumn id="1082" xr3:uid="{4DB06C82-ABF8-FC4E-85C3-8D0338E1C305}" name="Column1062"/>
    <tableColumn id="1083" xr3:uid="{8C1A830E-5837-FF4E-AB8B-8AC4F0FC8C16}" name="Column1063"/>
    <tableColumn id="1084" xr3:uid="{84E939DF-C4EB-4C46-8669-1B839B62416D}" name="Column1064"/>
    <tableColumn id="1085" xr3:uid="{6DAAB9E3-1918-0745-A228-5B35EA8938A9}" name="Column1065"/>
    <tableColumn id="1086" xr3:uid="{F70BED28-C700-894F-B23E-3FD52A84C765}" name="Column1066"/>
    <tableColumn id="1087" xr3:uid="{D2FD7B6E-AD29-BF45-B92F-EA849507F323}" name="Column1067"/>
    <tableColumn id="1088" xr3:uid="{18E23AD6-1BA4-794E-AF6C-16632EE9FF11}" name="Column1068"/>
    <tableColumn id="1089" xr3:uid="{76315D1D-1405-514A-9CCC-53BDA7AFB9A4}" name="Column1069"/>
    <tableColumn id="1090" xr3:uid="{31507F8C-F581-F44F-B02E-F397CA7D1BED}" name="Column1070"/>
    <tableColumn id="1091" xr3:uid="{5C595D55-862B-4B43-AE9F-49B4A76D0E10}" name="Column1071"/>
    <tableColumn id="1092" xr3:uid="{76FEB107-04C3-324E-818A-0F9DE7484012}" name="Column1072"/>
    <tableColumn id="1093" xr3:uid="{7425FB9A-508B-E549-A706-1669038DD3D2}" name="Column1073"/>
    <tableColumn id="1094" xr3:uid="{EA7BA053-C6E6-994F-BC11-91BA4A54FF36}" name="Column1074"/>
    <tableColumn id="1095" xr3:uid="{A94105B0-C4DC-3E48-9262-E0722817E492}" name="Column1075"/>
    <tableColumn id="1096" xr3:uid="{B99194CE-6F6F-9742-A2F6-0686E8ACD89F}" name="Column1076"/>
    <tableColumn id="1097" xr3:uid="{082FAF98-3D8D-B040-B561-DBB1C1787C28}" name="Column1077"/>
    <tableColumn id="1098" xr3:uid="{E0046704-AFE4-A64E-80A3-1B8DAF1629B3}" name="Column1078"/>
    <tableColumn id="1099" xr3:uid="{F789F512-575E-684A-BB1F-113B4EF9E83F}" name="Column1079"/>
    <tableColumn id="1100" xr3:uid="{941C9A26-A10D-A146-A731-219D427DEF2B}" name="Column1080"/>
    <tableColumn id="1101" xr3:uid="{A0AE2CBC-FC0E-5742-87F6-AFD5F2CE04FF}" name="Column1081"/>
    <tableColumn id="1102" xr3:uid="{ECCD6FE3-2D2A-F547-9B12-1AE8AE63520B}" name="Column1082"/>
    <tableColumn id="1103" xr3:uid="{B3C24CFE-FD93-0A48-92E9-D4D3840A0D1F}" name="Column1083"/>
    <tableColumn id="1104" xr3:uid="{2E9731E2-3098-1B46-96A0-EE235FAC8676}" name="Column1084"/>
    <tableColumn id="1105" xr3:uid="{7763FE44-0BD7-5946-9FB0-4974542ED52E}" name="Column1085"/>
    <tableColumn id="1106" xr3:uid="{382C9C7F-C539-9E43-83EF-6276FCB7D284}" name="Column1086"/>
    <tableColumn id="1107" xr3:uid="{A9971108-AA1A-8441-A3A9-5AB7997C77D5}" name="Column1087"/>
    <tableColumn id="1108" xr3:uid="{232B6B67-2DB0-244C-A273-F0EBC2CDCC1C}" name="Column1088"/>
    <tableColumn id="1109" xr3:uid="{CC18B8A3-FA5B-BA4B-BFC7-D933091E4A57}" name="Column1089"/>
    <tableColumn id="1110" xr3:uid="{751A0852-828E-864E-8572-DE0C5B063835}" name="Column1090"/>
    <tableColumn id="1111" xr3:uid="{6D52FBBA-37DB-2A40-BFCE-1DDDA5C4EDCC}" name="Column1091"/>
    <tableColumn id="1112" xr3:uid="{009D7E85-BA1A-3644-922C-0DEC99F44784}" name="Column1092"/>
    <tableColumn id="1113" xr3:uid="{696B8D66-4292-8B41-9E4E-016F5876C34B}" name="Column1093"/>
    <tableColumn id="1114" xr3:uid="{F74E6119-ABF5-1745-9BE2-46F6876BEAE9}" name="Column1094"/>
    <tableColumn id="1115" xr3:uid="{5ED49D8B-9FE9-7145-BB52-AC20719F0D35}" name="Column1095"/>
    <tableColumn id="1116" xr3:uid="{BBC910E7-0D39-464E-82A1-FD538A6E850A}" name="Column1096"/>
    <tableColumn id="1117" xr3:uid="{B235FB7E-6D08-DF4E-B519-FD40163E369C}" name="Column1097"/>
    <tableColumn id="1118" xr3:uid="{D2B0797E-A735-8641-94EF-E8BBD0CF273B}" name="Column1098"/>
    <tableColumn id="1119" xr3:uid="{59E4DAF0-8B7B-AE49-AE81-2173688572FE}" name="Column1099"/>
    <tableColumn id="1120" xr3:uid="{91236689-C1D9-1443-B046-1649F02F09CD}" name="Column1100"/>
    <tableColumn id="1121" xr3:uid="{145AFD54-B937-0A42-A674-912874B83540}" name="Column1101"/>
    <tableColumn id="1122" xr3:uid="{DE80BA3D-6F19-EE4E-ACB1-23EB29B06418}" name="Column1102"/>
    <tableColumn id="1123" xr3:uid="{0D2613CA-2EDC-BD46-8F44-9DF1C198B0D5}" name="Column1103"/>
    <tableColumn id="1124" xr3:uid="{7D4C9923-E7D7-1A43-8218-D3F297E48383}" name="Column1104"/>
    <tableColumn id="1125" xr3:uid="{ACAB58D1-7D85-C444-9815-F36F889E4AC8}" name="Column1105"/>
    <tableColumn id="1126" xr3:uid="{2CE3AF48-51D5-7447-A46A-EA2AA35C2FBB}" name="Column1106"/>
    <tableColumn id="1127" xr3:uid="{B0A5F932-2C2D-EA40-AD04-97D76EAAECB3}" name="Column1107"/>
    <tableColumn id="1128" xr3:uid="{6D791535-D1B1-7548-86B0-DC629CEA6B58}" name="Column1108"/>
    <tableColumn id="1129" xr3:uid="{55A4BA39-010D-E840-BE3E-FB93A1923753}" name="Column1109"/>
    <tableColumn id="1130" xr3:uid="{F098DBFD-56E3-9B45-A8B8-BA5D145371AE}" name="Column1110"/>
    <tableColumn id="1131" xr3:uid="{71D1A4E7-E8B1-4142-8710-252846F607CE}" name="Column1111"/>
    <tableColumn id="1132" xr3:uid="{46CDFCFE-6971-F248-B072-307360B60005}" name="Column1112"/>
    <tableColumn id="1133" xr3:uid="{B7CA3C35-AC36-9A41-B69A-3AB76A11D572}" name="Column1113"/>
    <tableColumn id="1134" xr3:uid="{982A7F84-CC09-1645-88C3-295FF72201C1}" name="Column1114"/>
    <tableColumn id="1135" xr3:uid="{B9D887BE-4BFB-5D4D-9A1B-44DA81A77BC9}" name="Column1115"/>
    <tableColumn id="1136" xr3:uid="{2DE77846-694C-9A40-AF09-8A5614395EFC}" name="Column1116"/>
    <tableColumn id="1137" xr3:uid="{2D76BB2B-9ADE-5241-A21E-2E371210FD70}" name="Column1117"/>
    <tableColumn id="1138" xr3:uid="{749EAECF-1551-4148-9F37-6D2B6471D3C8}" name="Column1118"/>
    <tableColumn id="1139" xr3:uid="{A54E39B5-9F71-C644-91F4-3861FAA23606}" name="Column1119"/>
    <tableColumn id="1140" xr3:uid="{FAD3D2BC-00CB-8542-AA62-1A271CF58FBE}" name="Column1120"/>
    <tableColumn id="1141" xr3:uid="{D9280888-CC60-764A-9240-BC739F9E841D}" name="Column1121"/>
    <tableColumn id="1142" xr3:uid="{2D1DD45A-C9AB-D34E-BA6B-FE7E2659F4BC}" name="Column1122"/>
    <tableColumn id="1143" xr3:uid="{A56E4B3C-A9A7-F643-9427-D348B03CAF6B}" name="Column1123"/>
    <tableColumn id="1144" xr3:uid="{A1C30BA7-0C45-D142-B6DB-82B8DED11B56}" name="Column1124"/>
    <tableColumn id="1145" xr3:uid="{DD2E2B58-451A-C349-9029-02D2FC0528B4}" name="Column1125"/>
    <tableColumn id="1146" xr3:uid="{BA4EC381-4A17-824C-857A-B9D2BCCF46E1}" name="Column1126"/>
    <tableColumn id="1147" xr3:uid="{465C9310-2563-1442-840C-8708034EFF01}" name="Column1127"/>
    <tableColumn id="1148" xr3:uid="{E0BB5A94-47A7-1B4F-8933-CBF6652949BD}" name="Column1128"/>
    <tableColumn id="1149" xr3:uid="{B70F79FD-9BDB-9B4C-BE51-6DD61797D67D}" name="Column1129"/>
    <tableColumn id="1150" xr3:uid="{018A8347-160D-8A46-9126-1DCF74274A01}" name="Column1130"/>
    <tableColumn id="1151" xr3:uid="{F3096F72-12BF-F74D-9A4D-0DF29989CA65}" name="Column1131"/>
    <tableColumn id="1152" xr3:uid="{63136F38-8682-C744-A776-F48DD811AE44}" name="Column1132"/>
    <tableColumn id="1153" xr3:uid="{7C0C063B-EFC9-A942-B559-BAF2752466CD}" name="Column1133"/>
    <tableColumn id="1154" xr3:uid="{10BCDFFF-4064-1A42-AA6F-25C3F5F6408C}" name="Column1134"/>
    <tableColumn id="1155" xr3:uid="{AE99350F-4FCF-9846-8777-85E02D61AFB6}" name="Column1135"/>
    <tableColumn id="1156" xr3:uid="{86BD8071-410F-F142-BB77-604D17CD538C}" name="Column1136"/>
    <tableColumn id="1157" xr3:uid="{06BB7460-76CB-F341-A495-BC17774AF5EF}" name="Column1137"/>
    <tableColumn id="1158" xr3:uid="{52066DB0-BDEC-814B-AB3E-59A58455C404}" name="Column1138"/>
    <tableColumn id="1159" xr3:uid="{32A8C850-B1CA-E64D-A99D-173B7F753AF8}" name="Column1139"/>
    <tableColumn id="1160" xr3:uid="{AED9E8E8-BABD-694C-8A7C-CECF20D2F870}" name="Column1140"/>
    <tableColumn id="1161" xr3:uid="{AEF64380-A4F1-6748-9847-2DAFD87C3B61}" name="Column1141"/>
    <tableColumn id="1162" xr3:uid="{38AB5149-71D6-4845-9579-AF334F9D9DA2}" name="Column1142"/>
    <tableColumn id="1163" xr3:uid="{4A71BD0B-2A4C-0546-B24E-0EB33A153534}" name="Column1143"/>
    <tableColumn id="1164" xr3:uid="{F72EDBB6-0FA8-574D-B12A-92C9BAFF553A}" name="Column1144"/>
    <tableColumn id="1165" xr3:uid="{DB602370-0B42-FF42-92D4-BCD4A5D107E7}" name="Column1145"/>
    <tableColumn id="1166" xr3:uid="{2B211832-F28B-A242-A224-757F875CBDB3}" name="Column1146"/>
    <tableColumn id="1167" xr3:uid="{22E8EF4E-01E7-1B48-9DED-81474E244C79}" name="Column1147"/>
    <tableColumn id="1168" xr3:uid="{954016CD-D1C5-C341-973D-9FCEAF8E5F02}" name="Column1148"/>
    <tableColumn id="1169" xr3:uid="{9F435DC3-C480-2B45-89BF-A22B7CF386A4}" name="Column1149"/>
    <tableColumn id="1170" xr3:uid="{690D0A16-51A0-E54F-B394-ECA13F640661}" name="Column1150"/>
    <tableColumn id="1171" xr3:uid="{DC078335-849B-1343-A575-8123F03CBE8C}" name="Column1151"/>
    <tableColumn id="1172" xr3:uid="{31EDFFD7-CCBB-CB46-BF11-650B9DC182F6}" name="Column1152"/>
    <tableColumn id="1173" xr3:uid="{9C82ED19-6F43-5948-998F-F8FFC58A537A}" name="Column1153"/>
    <tableColumn id="1174" xr3:uid="{B2B264F8-BBCC-1A40-A4FE-BA21D1AAF776}" name="Column1154"/>
    <tableColumn id="1175" xr3:uid="{39530C8D-0B9B-4C46-85B0-A7A47B905484}" name="Column1155"/>
    <tableColumn id="1176" xr3:uid="{ACA69BD7-B485-544C-8647-3C5F32D544CD}" name="Column1156"/>
    <tableColumn id="1177" xr3:uid="{FC9BA583-3F57-9E46-8544-AEC776B6CA36}" name="Column1157"/>
    <tableColumn id="1178" xr3:uid="{BF2DE265-ED17-AE44-B0D6-534438E3C685}" name="Column1158"/>
    <tableColumn id="1179" xr3:uid="{865DBB62-C3F8-3644-A7E9-E75E674F509E}" name="Column1159"/>
    <tableColumn id="1180" xr3:uid="{B2FEBF89-4542-8142-9DF2-44CFDD3B343E}" name="Column1160"/>
    <tableColumn id="1181" xr3:uid="{163EEE5D-3F7C-354F-B150-12B712816876}" name="Column1161"/>
    <tableColumn id="1182" xr3:uid="{39A7EEAC-94C7-744E-AC63-2DF9D42502E6}" name="Column1162"/>
    <tableColumn id="1183" xr3:uid="{40658FB3-A16C-3342-BE1E-6409BC17A11C}" name="Column1163"/>
    <tableColumn id="1184" xr3:uid="{A28E3F30-A316-4F44-BB0C-215E23B7AD66}" name="Column1164"/>
    <tableColumn id="1185" xr3:uid="{9F391F0E-067F-284D-948B-39D06627008A}" name="Column1165"/>
    <tableColumn id="1186" xr3:uid="{470D6B1F-51F3-7747-9AAF-85E4DE014AA7}" name="Column1166"/>
    <tableColumn id="1187" xr3:uid="{569827D5-9C70-534A-9F67-F379DCCD8937}" name="Column1167"/>
    <tableColumn id="1188" xr3:uid="{02F895E8-6236-5445-A7A8-192DAEF4A8F5}" name="Column1168"/>
    <tableColumn id="1189" xr3:uid="{499BBE6F-B405-674B-99A0-CC1AF2239EFE}" name="Column1169"/>
    <tableColumn id="1190" xr3:uid="{F8A31839-CA13-654A-8E8F-03003AD04DA5}" name="Column1170"/>
    <tableColumn id="1191" xr3:uid="{29E616B1-D6CE-D74F-8593-5C550195545E}" name="Column1171"/>
    <tableColumn id="1192" xr3:uid="{FBE5FDB2-8C40-6343-9389-32F36E4F0BC7}" name="Column1172"/>
    <tableColumn id="1193" xr3:uid="{6B1751DC-4040-5545-8EEF-A59EC60E31E7}" name="Column1173"/>
    <tableColumn id="1194" xr3:uid="{FED1555B-D46E-CE4D-BF30-FDF65BE4C9AB}" name="Column1174"/>
    <tableColumn id="1195" xr3:uid="{F438EA55-51F0-7141-BADB-C5981487D52E}" name="Column1175"/>
    <tableColumn id="1196" xr3:uid="{036C1DBF-AD46-0440-B23A-C5007BBEAC15}" name="Column1176"/>
    <tableColumn id="1197" xr3:uid="{280485B7-B003-E747-8F05-CA2B37FC1323}" name="Column1177"/>
    <tableColumn id="1198" xr3:uid="{CCF077F7-3A79-0C4C-B78C-D1C0EAEC34DA}" name="Column1178"/>
    <tableColumn id="1199" xr3:uid="{9F6BF914-42A2-2A40-8BDA-7FA21196085E}" name="Column1179"/>
    <tableColumn id="1200" xr3:uid="{7F465F81-40D9-CB43-9AD1-77C7F457DDB8}" name="Column1180"/>
    <tableColumn id="1201" xr3:uid="{D6D4B728-2B67-E440-988C-523D134359C5}" name="Column1181"/>
    <tableColumn id="1202" xr3:uid="{4C3A704C-65C7-574F-A7E7-13405977060E}" name="Column1182"/>
    <tableColumn id="1203" xr3:uid="{0A8835A7-7B89-B843-AE8A-BB030999BD9E}" name="Column1183"/>
    <tableColumn id="1204" xr3:uid="{DE19B479-CFAB-B448-94BF-B4FC812FB0BF}" name="Column1184"/>
    <tableColumn id="1205" xr3:uid="{961CACD5-7253-A94B-93EE-46896618A224}" name="Column1185"/>
    <tableColumn id="1206" xr3:uid="{460EA4BD-CC8B-414B-A675-857806BD153F}" name="Column1186"/>
    <tableColumn id="1207" xr3:uid="{8D14D30A-3098-1440-A01F-D0BCEFE1179B}" name="Column1187"/>
    <tableColumn id="1208" xr3:uid="{7BC0F602-EE82-E047-87FD-23565038A08B}" name="Column1188"/>
    <tableColumn id="1209" xr3:uid="{DD3DEFDA-16E4-6841-B0FB-9A38F5D21947}" name="Column1189"/>
    <tableColumn id="1210" xr3:uid="{E766069A-3A5A-0B48-A2D4-31D00B0DBFB9}" name="Column1190"/>
    <tableColumn id="1211" xr3:uid="{89E8F73A-79D1-124A-8C0D-2AC7263060FD}" name="Column1191"/>
    <tableColumn id="1212" xr3:uid="{C69BF3E5-94F3-6E4F-AB94-BB8D44BE472E}" name="Column1192"/>
    <tableColumn id="1213" xr3:uid="{DE69DE45-24B7-D146-B02F-A56824ECA40C}" name="Column1193"/>
    <tableColumn id="1214" xr3:uid="{FCD567D6-563A-6649-ACDA-C7AA31AE74D0}" name="Column1194"/>
    <tableColumn id="1215" xr3:uid="{93C78276-552C-A145-98E0-7E0A34D270D6}" name="Column1195"/>
    <tableColumn id="1216" xr3:uid="{16A27D4F-72EC-E84E-9DB7-CE44878C1F81}" name="Column1196"/>
    <tableColumn id="1217" xr3:uid="{EA1220AD-8172-6445-BF89-CA9C33A00791}" name="Column1197"/>
    <tableColumn id="1218" xr3:uid="{5FFB71C5-9C43-0943-A405-E8EB59171DF1}" name="Column1198"/>
    <tableColumn id="1219" xr3:uid="{B6CDAD2C-7E96-7D44-873E-4665418E160A}" name="Column1199"/>
    <tableColumn id="1220" xr3:uid="{F4074D86-8A61-9141-91C4-C473FA42600E}" name="Column1200"/>
    <tableColumn id="1221" xr3:uid="{F5D1987F-2459-D948-8E49-FADBEFFED730}" name="Column1201"/>
    <tableColumn id="1222" xr3:uid="{18CA67B4-AAC7-824A-BC51-F021CF4E84DC}" name="Column1202"/>
    <tableColumn id="1223" xr3:uid="{359E39DE-CA97-484C-BE60-1426F8EE1103}" name="Column1203"/>
    <tableColumn id="1224" xr3:uid="{C5E88836-F7FF-FD4E-87B3-BC74F0DA5A7C}" name="Column1204"/>
    <tableColumn id="1225" xr3:uid="{EC34F8F3-7D8D-5344-890F-8525890FD69A}" name="Column1205"/>
    <tableColumn id="1226" xr3:uid="{ED92223D-392A-404B-BE4A-55CD8DE553DE}" name="Column1206"/>
    <tableColumn id="1227" xr3:uid="{9F55567F-52EF-4E4B-B492-A9DDA2C84719}" name="Column1207"/>
    <tableColumn id="1228" xr3:uid="{1BA32B22-E564-C64A-B941-B0D83178679E}" name="Column1208"/>
    <tableColumn id="1229" xr3:uid="{29EE235C-6DC8-2F4D-A5C7-442480ADB200}" name="Column1209"/>
    <tableColumn id="1230" xr3:uid="{0583F7B0-1C63-FC4F-88B3-F398CBC321A9}" name="Column1210"/>
    <tableColumn id="1231" xr3:uid="{586F1AF1-E59B-9943-A9DD-D1B1F105F4D5}" name="Column1211"/>
    <tableColumn id="1232" xr3:uid="{D2AF6936-777B-D442-A9A8-D9E6FDA842DC}" name="Column1212"/>
    <tableColumn id="1233" xr3:uid="{DB5918FF-7FEE-3D40-8626-523D23ECC360}" name="Column1213"/>
    <tableColumn id="1234" xr3:uid="{0D2A24CE-0459-B24D-9B46-B3755DFF0208}" name="Column1214"/>
    <tableColumn id="1235" xr3:uid="{23444B2C-D570-2C4B-8E46-C59824FF5B91}" name="Column1215"/>
    <tableColumn id="1236" xr3:uid="{ABFF857C-3330-9E42-8F75-93517EB5980A}" name="Column1216"/>
    <tableColumn id="1237" xr3:uid="{D55D670F-B1D6-4A46-BCEA-E52480FAEDF2}" name="Column1217"/>
    <tableColumn id="1238" xr3:uid="{577AA214-0E38-B548-9192-B1D5A9A1738F}" name="Column1218"/>
    <tableColumn id="1239" xr3:uid="{2B442AD9-2064-0D4C-8904-AB40ED1FE01B}" name="Column1219"/>
    <tableColumn id="1240" xr3:uid="{B0AC5E8B-C285-DC42-A98B-782C0A752243}" name="Column1220"/>
    <tableColumn id="1241" xr3:uid="{103BBD8C-B3E1-8148-93F4-F148A552F918}" name="Column1221"/>
    <tableColumn id="1242" xr3:uid="{8C0591E7-D585-CF42-9395-67C85F351731}" name="Column1222"/>
    <tableColumn id="1243" xr3:uid="{F0CBC846-2E8B-F348-A7E9-AB85FF87F7EA}" name="Column1223"/>
    <tableColumn id="1244" xr3:uid="{B9104DB5-2C6F-344B-8B9D-228525D0E90C}" name="Column1224"/>
    <tableColumn id="1245" xr3:uid="{A9C8E7AB-E005-2A42-AF89-544DAE1C0982}" name="Column1225"/>
    <tableColumn id="1246" xr3:uid="{AE3F7C55-7263-404F-9647-5520AE5DB029}" name="Column1226"/>
    <tableColumn id="1247" xr3:uid="{2EBAED48-FA0E-4E4E-8D7A-D28FE657A404}" name="Column1227"/>
    <tableColumn id="1248" xr3:uid="{3B35882E-F606-4B4E-90E8-B5C971BBE83F}" name="Column1228"/>
    <tableColumn id="1249" xr3:uid="{8F9B4AF1-F4C1-0743-91C5-6684F1C9A4F1}" name="Column1229"/>
    <tableColumn id="1250" xr3:uid="{4D9FDC24-3401-CA40-9B3E-3CC5481B0F93}" name="Column1230"/>
    <tableColumn id="1251" xr3:uid="{93F0D059-D5DB-5242-A669-4D5548266CD9}" name="Column1231"/>
    <tableColumn id="1252" xr3:uid="{6B329A35-D92A-3B48-8778-791D34741E80}" name="Column1232"/>
    <tableColumn id="1253" xr3:uid="{13777952-4EC8-034F-81DE-95DAC9BDD98F}" name="Column1233"/>
    <tableColumn id="1254" xr3:uid="{49529F7F-8C0D-DC4D-BE52-DB204A6FFABF}" name="Column1234"/>
    <tableColumn id="1255" xr3:uid="{7FD2D090-A919-344A-928C-E2B86ED6DFCD}" name="Column1235"/>
    <tableColumn id="1256" xr3:uid="{24DCD3DC-A2FF-6447-954A-C0824196BED2}" name="Column1236"/>
    <tableColumn id="1257" xr3:uid="{79F63E80-A7DD-8B4D-9C7E-C34DC2588DF5}" name="Column1237"/>
    <tableColumn id="1258" xr3:uid="{F18144D4-3F08-F943-A198-C8E6550027A7}" name="Column1238"/>
    <tableColumn id="1259" xr3:uid="{CCF77D6E-E864-0F47-9BFE-50C77C22B125}" name="Column1239"/>
    <tableColumn id="1260" xr3:uid="{1EC336DB-4900-5749-96E3-CCB1887E1C27}" name="Column1240"/>
    <tableColumn id="1261" xr3:uid="{2781EA12-69CB-AD46-8832-CF4D4AA8ABFF}" name="Column1241"/>
    <tableColumn id="1262" xr3:uid="{0E0504D4-C2A7-C545-B218-6D03B1B04C5B}" name="Column1242"/>
    <tableColumn id="1263" xr3:uid="{3C09B03E-D634-0C4D-9804-DE0449699F75}" name="Column1243"/>
    <tableColumn id="1264" xr3:uid="{D64E48DF-639A-AB4A-A1BF-E732889582D4}" name="Column1244"/>
    <tableColumn id="1265" xr3:uid="{7E3247BD-CBE5-C242-8B98-621F29A9052B}" name="Column1245"/>
    <tableColumn id="1266" xr3:uid="{DC36E759-39A5-F24A-A34C-32DBB15E5BA4}" name="Column1246"/>
    <tableColumn id="1267" xr3:uid="{73CDBD60-B5B6-1E46-99C4-FA825211B788}" name="Column1247"/>
    <tableColumn id="1268" xr3:uid="{4E8BF9C7-6858-1B4D-9E67-2E8B79E0054C}" name="Column1248"/>
    <tableColumn id="1269" xr3:uid="{1144622F-123D-6547-BA7A-82A8F58D7B82}" name="Column1249"/>
    <tableColumn id="1270" xr3:uid="{C3E6818D-CC5C-3A4F-944F-AD66DD1ADAA3}" name="Column1250"/>
    <tableColumn id="1271" xr3:uid="{98BA0EE3-6312-9444-9B25-B370DC61FE5A}" name="Column1251"/>
    <tableColumn id="1272" xr3:uid="{87B8E33A-9B2E-524D-AC70-36B249316560}" name="Column1252"/>
    <tableColumn id="1273" xr3:uid="{25815348-52A9-084B-8B84-60F8F03DE1E4}" name="Column1253"/>
    <tableColumn id="1274" xr3:uid="{228705AB-64A2-4C4D-A04C-C741AD170C4F}" name="Column1254"/>
    <tableColumn id="1275" xr3:uid="{318645F7-48FA-C445-99A1-8EE0F6E5CAF3}" name="Column1255"/>
    <tableColumn id="1276" xr3:uid="{7D36D539-D24F-F541-BE50-2C005B921FAC}" name="Column1256"/>
    <tableColumn id="1277" xr3:uid="{38F822BE-6CBB-9E46-AC4A-49E76A4617B5}" name="Column1257"/>
    <tableColumn id="1278" xr3:uid="{B5D6139E-3B4C-D743-8042-0195DBF07806}" name="Column1258"/>
    <tableColumn id="1279" xr3:uid="{96552B9B-5F00-CF4F-B01D-D5755A656048}" name="Column1259"/>
    <tableColumn id="1280" xr3:uid="{E65B2474-280D-BA46-985F-3C5239026CAC}" name="Column1260"/>
    <tableColumn id="1281" xr3:uid="{698C8424-F34E-D746-A78F-7EE5D408368A}" name="Column1261"/>
    <tableColumn id="1282" xr3:uid="{BAD5880F-55BB-3E4D-9703-CB1807484FB8}" name="Column1262"/>
    <tableColumn id="1283" xr3:uid="{DA8611EE-AFE4-E94A-B474-342AA7145CEC}" name="Column1263"/>
    <tableColumn id="1284" xr3:uid="{914E70E7-AA75-5543-9407-DB3BF411D578}" name="Column1264"/>
    <tableColumn id="1285" xr3:uid="{68F0230F-9820-1141-9EF2-F87EDE9D043C}" name="Column1265"/>
    <tableColumn id="1286" xr3:uid="{B8B3639A-5478-9F4C-905A-DC50DF2BCA42}" name="Column1266"/>
    <tableColumn id="1287" xr3:uid="{4ED04527-D2CE-6940-8574-22A5FC93BA14}" name="Column1267"/>
    <tableColumn id="1288" xr3:uid="{C481D058-3D0F-3945-B959-62D781FF0B58}" name="Column1268"/>
    <tableColumn id="1289" xr3:uid="{00D2F989-9007-3945-8680-185AD0485379}" name="Column1269"/>
    <tableColumn id="1290" xr3:uid="{76AD6E5B-536A-E149-A3F9-20AA64A3FE01}" name="Column1270"/>
    <tableColumn id="1291" xr3:uid="{CAEBA369-ED42-504C-A6BE-523CE76C7C89}" name="Column1271"/>
    <tableColumn id="1292" xr3:uid="{4FADD1C8-DE71-5D49-801E-0539BA5C28A3}" name="Column1272"/>
    <tableColumn id="1293" xr3:uid="{02435D4A-1B5E-E74E-A2DD-F2C9ED9CA593}" name="Column1273"/>
    <tableColumn id="1294" xr3:uid="{84714EA2-69A6-DF40-ABC3-668037B2CD33}" name="Column1274"/>
    <tableColumn id="1295" xr3:uid="{3A3904F3-D2DC-D349-B846-BE0836672B45}" name="Column1275"/>
    <tableColumn id="1296" xr3:uid="{9C5A4A28-5414-9048-974D-BA0EC1D68F12}" name="Column1276"/>
    <tableColumn id="1297" xr3:uid="{7021A1C6-3368-DA43-AE43-4788958EBED7}" name="Column1277"/>
    <tableColumn id="1298" xr3:uid="{B06DBF11-5DCD-BE4B-AE8B-17FF86B7B9B5}" name="Column1278"/>
    <tableColumn id="1299" xr3:uid="{1E658BF9-DADF-8F44-8D96-11285237DB29}" name="Column1279"/>
    <tableColumn id="1300" xr3:uid="{C6AB3F8F-27EC-6F42-863E-B627019F3E0F}" name="Column1280"/>
    <tableColumn id="1301" xr3:uid="{0120263B-4A9F-064C-85E9-019EE3A41143}" name="Column1281"/>
    <tableColumn id="1302" xr3:uid="{95014E99-0E4B-614D-AE9E-72F91C7CF093}" name="Column1282"/>
    <tableColumn id="1303" xr3:uid="{9CA82EAC-39CB-A04C-B273-6CB1031FA9E7}" name="Column1283"/>
    <tableColumn id="1304" xr3:uid="{5019DAC3-BCCD-CE49-9D6D-3B861A5150CF}" name="Column1284"/>
    <tableColumn id="1305" xr3:uid="{D3E55856-87EB-684B-9237-3673073CDEA9}" name="Column1285"/>
    <tableColumn id="1306" xr3:uid="{83F380DA-9AE5-8B44-9CFD-57FCAD36898F}" name="Column1286"/>
    <tableColumn id="1307" xr3:uid="{F97A5BD9-B076-F949-9ABB-FDF76D3D5BC9}" name="Column1287"/>
    <tableColumn id="1308" xr3:uid="{F9EE8C35-A256-D34F-8AEE-13A0F6F3B4A0}" name="Column1288"/>
    <tableColumn id="1309" xr3:uid="{608576E2-40AC-D44D-9363-F15D537733AC}" name="Column1289"/>
    <tableColumn id="1310" xr3:uid="{21AC63E5-034D-D54E-AA84-D72C1A52A6CA}" name="Column1290"/>
    <tableColumn id="1311" xr3:uid="{903D611A-9A6C-C94C-AE34-571D01E11A4F}" name="Column1291"/>
    <tableColumn id="1312" xr3:uid="{78A01B1D-F7AA-2C4F-A7F5-CC7673C444E8}" name="Column1292"/>
    <tableColumn id="1313" xr3:uid="{9B3906DA-2C5F-C041-8AEA-E1D6850EAB4B}" name="Column1293"/>
    <tableColumn id="1314" xr3:uid="{DA1DD591-C0F5-9140-BF86-42E1A46BF16D}" name="Column1294"/>
    <tableColumn id="1315" xr3:uid="{F4638176-5A2F-5E46-AF0F-A2F930E062EE}" name="Column1295"/>
    <tableColumn id="1316" xr3:uid="{01719F47-0ECD-2144-88FE-B956D16AA75C}" name="Column1296"/>
    <tableColumn id="1317" xr3:uid="{76D630D4-22C7-E440-B1A4-7BD6FF72910F}" name="Column1297"/>
    <tableColumn id="1318" xr3:uid="{03DAB616-3712-1645-A9A1-F639B648B979}" name="Column1298"/>
    <tableColumn id="1319" xr3:uid="{EC417EAC-FBB4-B640-8F53-0114E971A14A}" name="Column1299"/>
    <tableColumn id="1320" xr3:uid="{B908AB96-2EB6-E147-B432-425853B318B9}" name="Column1300"/>
    <tableColumn id="1321" xr3:uid="{B27408FC-B1D5-8746-8541-115B8F9065A1}" name="Column1301"/>
    <tableColumn id="1322" xr3:uid="{5ACB37EC-722B-5C4E-A335-454711B583C9}" name="Column1302"/>
    <tableColumn id="1323" xr3:uid="{ABB0CB64-1E71-984B-8339-AAC9C35BDB0B}" name="Column1303"/>
    <tableColumn id="1324" xr3:uid="{B6EAC5D0-5FB1-C445-946B-A548142B58DA}" name="Column1304"/>
    <tableColumn id="1325" xr3:uid="{EFF87157-F38B-C342-8D2A-B53C49984889}" name="Column1305"/>
    <tableColumn id="1326" xr3:uid="{FD056089-4213-244E-BCEA-DE65B7999E4C}" name="Column1306"/>
    <tableColumn id="1327" xr3:uid="{475ADDC0-4A6A-264C-929D-54B262A85DA4}" name="Column1307"/>
    <tableColumn id="1328" xr3:uid="{65DBA2E2-B433-6C4A-89EE-CBCF45AA0C69}" name="Column1308"/>
    <tableColumn id="1329" xr3:uid="{58902F61-5634-024E-B51E-BD2CE12E0CFA}" name="Column1309"/>
    <tableColumn id="1330" xr3:uid="{5911D85A-A489-444E-9B6B-14035695CDC2}" name="Column1310"/>
    <tableColumn id="1331" xr3:uid="{350AD6F7-63A5-D14B-BC07-2B6E77A5CB75}" name="Column1311"/>
    <tableColumn id="1332" xr3:uid="{366AE66F-264D-7D42-BFDF-B696F3401A94}" name="Column1312"/>
    <tableColumn id="1333" xr3:uid="{1B36D3BB-E5EB-9C47-A0F3-E119650EEC3C}" name="Column1313"/>
    <tableColumn id="1334" xr3:uid="{C690EFF0-3979-314A-AF58-038E230319A7}" name="Column1314"/>
    <tableColumn id="1335" xr3:uid="{CF38100E-F152-824C-BC1B-17EB52793FC1}" name="Column1315"/>
    <tableColumn id="1336" xr3:uid="{82BE7EDD-2A68-5643-9F00-CCE40F3DAA3C}" name="Column1316"/>
    <tableColumn id="1337" xr3:uid="{9219EE7D-D588-AC4A-92D6-E8D5CD387846}" name="Column1317"/>
    <tableColumn id="1338" xr3:uid="{10B0A486-3DE4-B84A-B4B5-EC88601F617A}" name="Column1318"/>
    <tableColumn id="1339" xr3:uid="{D34D45F0-8479-3642-948D-9A74A5329F15}" name="Column1319"/>
    <tableColumn id="1340" xr3:uid="{5FE04F73-5DDE-F248-BAD5-F7DB9CB25EB1}" name="Column1320"/>
    <tableColumn id="1341" xr3:uid="{30741D5C-6FF4-E746-8FBA-BA0F6D163A83}" name="Column1321"/>
    <tableColumn id="1342" xr3:uid="{8FAFD80C-AABD-5B47-996E-78A79A6BC2F3}" name="Column1322"/>
    <tableColumn id="1343" xr3:uid="{9A99BCEE-D6BF-E747-A902-38E3EF5D2CFA}" name="Column1323"/>
    <tableColumn id="1344" xr3:uid="{0E48088A-18F7-134B-8896-3AF8F96ED416}" name="Column1324"/>
    <tableColumn id="1345" xr3:uid="{767734EF-2E8D-9744-912E-BDBA4F424E42}" name="Column1325"/>
    <tableColumn id="1346" xr3:uid="{785376ED-222E-2043-BC3F-80C432078099}" name="Column1326"/>
    <tableColumn id="1347" xr3:uid="{9B9FB0EE-30F9-244A-857E-D7099BE6387D}" name="Column1327"/>
    <tableColumn id="1348" xr3:uid="{94DB511A-BDC4-6D4D-9797-7D1DB93B9836}" name="Column1328"/>
    <tableColumn id="1349" xr3:uid="{EA9FCBE9-DAD0-8344-A8C3-718BF8E91AB4}" name="Column1329"/>
    <tableColumn id="1350" xr3:uid="{A852CDFC-5920-4240-BD68-029F1310A8FD}" name="Column1330"/>
    <tableColumn id="1351" xr3:uid="{E44DEEF8-09BA-2D49-8453-968AE425766F}" name="Column1331"/>
    <tableColumn id="1352" xr3:uid="{312FB59F-C73E-F548-A72B-1A9A1BC403AE}" name="Column1332"/>
    <tableColumn id="1353" xr3:uid="{5C47D419-1723-904C-9E1A-99B1B4A579C6}" name="Column1333"/>
    <tableColumn id="1354" xr3:uid="{20C14238-D075-5542-8C13-488B9DB2EC97}" name="Column1334"/>
    <tableColumn id="1355" xr3:uid="{0C125CC4-CD9F-944A-BD85-669073E69402}" name="Column1335"/>
    <tableColumn id="1356" xr3:uid="{F03E2C43-6340-DF46-85C3-1B91825D75F2}" name="Column1336"/>
    <tableColumn id="1357" xr3:uid="{A580A028-9D5B-E64D-A42D-D46209E00699}" name="Column1337"/>
    <tableColumn id="1358" xr3:uid="{0034025D-3921-E04F-9674-0BD42DED70CF}" name="Column1338"/>
    <tableColumn id="1359" xr3:uid="{F881A8A3-EBD6-AD48-A84D-73237D5FFAB7}" name="Column1339"/>
    <tableColumn id="1360" xr3:uid="{9E5574F2-8497-8A4C-B865-F5C26AB40D66}" name="Column1340"/>
    <tableColumn id="1361" xr3:uid="{23BDA81E-E205-274D-80AA-65FD9985CEB0}" name="Column1341"/>
    <tableColumn id="1362" xr3:uid="{E194FB08-2425-7D42-A444-4835CB78B2FA}" name="Column1342"/>
    <tableColumn id="1363" xr3:uid="{4A0170BA-6513-2B49-AC23-E7C39D30158E}" name="Column1343"/>
    <tableColumn id="1364" xr3:uid="{1DDEAD13-42B9-D241-A5DD-7ABF88DB2AF3}" name="Column1344"/>
    <tableColumn id="1365" xr3:uid="{76D9A7A2-0B84-474A-8690-89518316A5F2}" name="Column1345"/>
    <tableColumn id="1366" xr3:uid="{94818FF0-C6B0-344B-B1B9-C90205F14FFB}" name="Column1346"/>
    <tableColumn id="1367" xr3:uid="{01072D0C-71CF-7142-8D86-F7DC97C1FC7D}" name="Column1347"/>
    <tableColumn id="1368" xr3:uid="{057C8C02-F03D-EB4B-B29E-A8AB61231A60}" name="Column1348"/>
    <tableColumn id="1369" xr3:uid="{91C21B52-7370-9944-8C3F-6A92C7C6340F}" name="Column1349"/>
    <tableColumn id="1370" xr3:uid="{58EF333C-D965-424D-ACC0-8D4AE0105C94}" name="Column1350"/>
    <tableColumn id="1371" xr3:uid="{A86DCD53-F692-3140-9FF9-FA4A0AF3C701}" name="Column1351"/>
    <tableColumn id="1372" xr3:uid="{248105FA-48D1-BA44-BDB0-D3E0F7391BB0}" name="Column1352"/>
    <tableColumn id="1373" xr3:uid="{0AD35501-BD16-A541-B899-8CB34C292F14}" name="Column1353"/>
    <tableColumn id="1374" xr3:uid="{57F1763B-DE70-0542-83D3-E13146AFD2C8}" name="Column1354"/>
    <tableColumn id="1375" xr3:uid="{AA4C4680-2E79-774A-BE1A-266B27192BBB}" name="Column1355"/>
    <tableColumn id="1376" xr3:uid="{5DBAE74C-4B02-6D47-8AF8-E04C75528BCF}" name="Column1356"/>
    <tableColumn id="1377" xr3:uid="{8792DEC4-E01F-B840-8256-35CF45E24854}" name="Column1357"/>
    <tableColumn id="1378" xr3:uid="{38E5C56C-8E8E-2746-892C-2BC48E5F268E}" name="Column1358"/>
    <tableColumn id="1379" xr3:uid="{395EA392-4175-984A-A6B4-FC736E947273}" name="Column1359"/>
    <tableColumn id="1380" xr3:uid="{370FFD1F-829A-F645-B229-A28D2F0B1ED5}" name="Column1360"/>
    <tableColumn id="1381" xr3:uid="{E9CF34A1-AD8A-8540-A04F-D049EE4D80B3}" name="Column1361"/>
    <tableColumn id="1382" xr3:uid="{A8080929-204B-9D4F-8459-7395C862A674}" name="Column1362"/>
    <tableColumn id="1383" xr3:uid="{7EBA89BA-5899-0D46-BFAE-6CC7AA0C1D52}" name="Column1363"/>
    <tableColumn id="1384" xr3:uid="{E62BA14A-87D7-444F-8E5D-6CAA6532C858}" name="Column1364"/>
    <tableColumn id="1385" xr3:uid="{5E66461F-831A-7942-86E9-3A91517C3C89}" name="Column1365"/>
    <tableColumn id="1386" xr3:uid="{2EBA6587-8E26-DA48-B6B6-0BD4E7191F64}" name="Column1366"/>
    <tableColumn id="1387" xr3:uid="{39260112-613E-6E47-A5AA-AF348B512BFF}" name="Column1367"/>
    <tableColumn id="1388" xr3:uid="{5C9601A6-FC50-704C-A690-3AEBA0928B47}" name="Column1368"/>
    <tableColumn id="1389" xr3:uid="{1F34FE08-520E-F046-8617-07082FD2D2F8}" name="Column1369"/>
    <tableColumn id="1390" xr3:uid="{3978D468-5888-B242-9468-40AC11338054}" name="Column1370"/>
    <tableColumn id="1391" xr3:uid="{2871B2D3-313B-2544-942D-6739BA1A25A0}" name="Column1371"/>
    <tableColumn id="1392" xr3:uid="{32089B93-EA4E-9C4F-9FE0-01EDDA48CE32}" name="Column1372"/>
    <tableColumn id="1393" xr3:uid="{0ACB6FC1-948C-BC48-8C20-2D620141DE1D}" name="Column1373"/>
    <tableColumn id="1394" xr3:uid="{6D62EF9C-6118-DF4F-A994-F81ACAA617C1}" name="Column1374"/>
    <tableColumn id="1395" xr3:uid="{1CCFE9C0-7EA7-D24A-B3F0-52C1033E7F26}" name="Column1375"/>
    <tableColumn id="1396" xr3:uid="{A4DF2353-A652-A640-B6EA-EA0463481788}" name="Column1376"/>
    <tableColumn id="1397" xr3:uid="{96412D81-EFD3-3B41-ABAA-D4424FBA802D}" name="Column1377"/>
    <tableColumn id="1398" xr3:uid="{86A7DC97-A52B-6E43-ABCC-0126649A9FAF}" name="Column1378"/>
    <tableColumn id="1399" xr3:uid="{A69F7E53-6764-2E41-A21F-36829C974D9F}" name="Column1379"/>
    <tableColumn id="1400" xr3:uid="{56A2E7F1-03DE-B144-AC5D-A07D55E9ACDB}" name="Column1380"/>
    <tableColumn id="1401" xr3:uid="{D09E61FF-29F3-B849-8FD4-64508C229D83}" name="Column1381"/>
    <tableColumn id="1402" xr3:uid="{E5E06725-E084-E341-ADEF-A7CE861289C8}" name="Column1382"/>
    <tableColumn id="1403" xr3:uid="{D93E3BAE-D919-9848-A24E-54E29DEC6749}" name="Column1383"/>
    <tableColumn id="1404" xr3:uid="{180A45D9-C759-2943-A7A7-CCD44EB8CCC5}" name="Column1384"/>
    <tableColumn id="1405" xr3:uid="{14ADCF88-1101-9949-A0A7-7F6FA11D0646}" name="Column1385"/>
    <tableColumn id="1406" xr3:uid="{2CC01F06-5862-AE4C-AABC-F79A3EA1A4B0}" name="Column1386"/>
    <tableColumn id="1407" xr3:uid="{863514A1-662A-3740-A26F-3F2028B46085}" name="Column1387"/>
    <tableColumn id="1408" xr3:uid="{B6AB9705-C02E-DB44-B05C-324329F8002D}" name="Column1388"/>
    <tableColumn id="1409" xr3:uid="{F0A6A00C-007C-9244-99D9-DA7C7B86DC61}" name="Column1389"/>
    <tableColumn id="1410" xr3:uid="{C4E084A9-633C-4C45-9BEE-699FFBE0AEEF}" name="Column1390"/>
    <tableColumn id="1411" xr3:uid="{733D3D3B-1ACB-CD4E-AC17-C717934CE231}" name="Column1391"/>
    <tableColumn id="1412" xr3:uid="{F59722D5-E234-1744-9942-8785C4CCEC8B}" name="Column1392"/>
    <tableColumn id="1413" xr3:uid="{8D78BA4C-2C78-154C-8D76-3834A4964BC1}" name="Column1393"/>
    <tableColumn id="1414" xr3:uid="{82996968-F1CD-8645-A8B3-B64F9039CCDC}" name="Column1394"/>
    <tableColumn id="1415" xr3:uid="{4F305B22-0BE3-EF49-9E49-A3B628D76E63}" name="Column1395"/>
    <tableColumn id="1416" xr3:uid="{610E2FC4-E7DA-C141-B243-C3A487613DF0}" name="Column1396"/>
    <tableColumn id="1417" xr3:uid="{81AFE848-A4FB-BE43-93AC-68D6F3BAFB2A}" name="Column1397"/>
    <tableColumn id="1418" xr3:uid="{C2B26532-3103-9642-8EE1-8BE0D7B8446A}" name="Column1398"/>
    <tableColumn id="1419" xr3:uid="{C3EAD6ED-A41B-2E4F-B486-430A1DFFC34F}" name="Column1399"/>
    <tableColumn id="1420" xr3:uid="{8EDBE07D-CF14-7F42-B122-A180866AA91B}" name="Column1400"/>
    <tableColumn id="1421" xr3:uid="{0D46D086-BF21-0F46-A5DE-6F8EEBCECE5D}" name="Column1401"/>
    <tableColumn id="1422" xr3:uid="{8FB81BBD-F86A-9E48-9846-C25787867485}" name="Column1402"/>
    <tableColumn id="1423" xr3:uid="{0A296580-A694-F141-8447-3158986FF2A7}" name="Column1403"/>
    <tableColumn id="1424" xr3:uid="{9214751E-1DC9-AF4C-87DD-68F13497D7D3}" name="Column1404"/>
    <tableColumn id="1425" xr3:uid="{4AC673E8-61A4-B64C-849A-CA66B39138DA}" name="Column1405"/>
    <tableColumn id="1426" xr3:uid="{D613F661-494D-8444-94DC-13D34FC050C2}" name="Column1406"/>
    <tableColumn id="1427" xr3:uid="{76406D7D-4210-AE4E-B4E2-48C6440C2CC1}" name="Column1407"/>
    <tableColumn id="1428" xr3:uid="{B2DDDEC8-4F8C-EB44-8D85-B66EA45231B5}" name="Column1408"/>
    <tableColumn id="1429" xr3:uid="{FCCD8E19-7185-1A4C-810B-08E7272EFF64}" name="Column1409"/>
    <tableColumn id="1430" xr3:uid="{0E2E6447-5A60-7C4C-9234-96E6D11BDC1B}" name="Column1410"/>
    <tableColumn id="1431" xr3:uid="{88BCB1D8-B236-A444-80B7-7887D4A71CB7}" name="Column1411"/>
    <tableColumn id="1432" xr3:uid="{D7DCA9D3-449E-EB42-A9EF-ED6CD6C994F6}" name="Column1412"/>
    <tableColumn id="1433" xr3:uid="{722158B3-6054-B04D-BF4E-070B308E730E}" name="Column1413"/>
    <tableColumn id="1434" xr3:uid="{EB2205AD-45EE-C447-A544-4AD935A0CFD0}" name="Column1414"/>
    <tableColumn id="1435" xr3:uid="{4DE6881A-BCB6-B44C-95E0-143226F83B65}" name="Column1415"/>
    <tableColumn id="1436" xr3:uid="{A74A62B2-35B5-FE47-A9EB-C55BBBB4E5DB}" name="Column1416"/>
    <tableColumn id="1437" xr3:uid="{CADD6492-4519-FE44-92DD-4F10F0ED7EC5}" name="Column1417"/>
    <tableColumn id="1438" xr3:uid="{650FE0AD-3821-B140-889B-DA0B41E92057}" name="Column1418"/>
    <tableColumn id="1439" xr3:uid="{89B23D91-487E-FA4E-8A46-54D7EC78C472}" name="Column1419"/>
    <tableColumn id="1440" xr3:uid="{D71DE08B-72B7-FF4F-B791-8EB2BD77CB45}" name="Column1420"/>
    <tableColumn id="1441" xr3:uid="{0E5BD849-2A04-C149-8CA0-E55552E1F27C}" name="Column1421"/>
    <tableColumn id="1442" xr3:uid="{1B247AD2-AFF3-CE4B-8106-F2DBAF850A2F}" name="Column1422"/>
    <tableColumn id="1443" xr3:uid="{9C3679A0-6C34-C64E-96F0-CE22A599B344}" name="Column1423"/>
    <tableColumn id="1444" xr3:uid="{65C404A8-400F-424C-A877-BBFDF268D381}" name="Column1424"/>
    <tableColumn id="1445" xr3:uid="{E313BBFF-03FD-9149-AE90-64C31B25979E}" name="Column1425"/>
    <tableColumn id="1446" xr3:uid="{09DDDC8D-34E3-3D4D-AC14-D63881847C99}" name="Column1426"/>
    <tableColumn id="1447" xr3:uid="{B037C929-8F7F-D845-8538-03212B8A4A09}" name="Column1427"/>
    <tableColumn id="1448" xr3:uid="{9B2FECBC-8E42-0640-8420-FCA0730CF8EC}" name="Column1428"/>
    <tableColumn id="1449" xr3:uid="{B6623F46-DA30-844A-A3E9-FE0F81C2ECF7}" name="Column1429"/>
    <tableColumn id="1450" xr3:uid="{6897AC25-3359-E149-901C-8CB6A00591A9}" name="Column1430"/>
    <tableColumn id="1451" xr3:uid="{02EE8846-1D68-8D4B-88D5-82F4F5807F62}" name="Column1431"/>
    <tableColumn id="1452" xr3:uid="{8DD4FB70-E5A0-C544-818D-825102B23568}" name="Column1432"/>
    <tableColumn id="1453" xr3:uid="{5E499A41-4A8A-A742-82BB-A5F2736612F9}" name="Column1433"/>
    <tableColumn id="1454" xr3:uid="{346D7CEB-D6E1-F84C-B6A6-E81C02873604}" name="Column1434"/>
    <tableColumn id="1455" xr3:uid="{E0F3057E-9100-A74A-9CD9-DCA41F748F1D}" name="Column1435"/>
    <tableColumn id="1456" xr3:uid="{E08BDFC1-CA8A-0A4C-BAA2-0AEDC6C3ED55}" name="Column1436"/>
    <tableColumn id="1457" xr3:uid="{CF833BD6-91D4-394C-B672-2F7310660A87}" name="Column1437"/>
    <tableColumn id="1458" xr3:uid="{2533C4EE-DD77-9F48-84C0-CF554BBEFE22}" name="Column1438"/>
    <tableColumn id="1459" xr3:uid="{2AB0E08D-D40D-064A-A100-FBCAF322FD37}" name="Column1439"/>
    <tableColumn id="1460" xr3:uid="{F5CA167D-D409-5547-AA7A-321D328BBCA2}" name="Column1440"/>
    <tableColumn id="1461" xr3:uid="{707C875E-2DF7-0144-8ACF-6335EFF04F4D}" name="Column1441"/>
    <tableColumn id="1462" xr3:uid="{99C4264E-0756-5546-9767-7673FFEE5DF1}" name="Column1442"/>
    <tableColumn id="1463" xr3:uid="{0337EBD8-222F-6E4C-AEB6-44B48270E1D7}" name="Column1443"/>
    <tableColumn id="1464" xr3:uid="{6E7B28F7-3447-E04F-B7C4-EBA70CDA6639}" name="Column1444"/>
    <tableColumn id="1465" xr3:uid="{9D032D87-97AC-D648-91DE-A6E78CA43932}" name="Column1445"/>
    <tableColumn id="1466" xr3:uid="{B7BC8D49-1715-5348-9E2D-0D427E10BC45}" name="Column1446"/>
    <tableColumn id="1467" xr3:uid="{FE69D0D6-C752-A24C-A529-38D29A009B2C}" name="Column1447"/>
    <tableColumn id="1468" xr3:uid="{15C48C2D-F687-CA40-927C-4A7C4A3F4E82}" name="Column1448"/>
    <tableColumn id="1469" xr3:uid="{0D56DD8F-1A07-BC41-8BBD-E65A20D3168C}" name="Column1449"/>
    <tableColumn id="1470" xr3:uid="{1AAAFE3B-AB55-954E-9C0B-1434AD6166A3}" name="Column1450"/>
    <tableColumn id="1471" xr3:uid="{A2698C30-9D5E-A742-9427-A45B1213B43B}" name="Column1451"/>
    <tableColumn id="1472" xr3:uid="{6622A3DC-4CC3-1D4A-A123-8F5D120A9DE2}" name="Column1452"/>
    <tableColumn id="1473" xr3:uid="{AD1B0A28-A9CB-0E48-932F-99DE74E9A559}" name="Column1453"/>
    <tableColumn id="1474" xr3:uid="{1AF6DDFE-E444-D64E-B40E-1C7992FE0FDF}" name="Column1454"/>
    <tableColumn id="1475" xr3:uid="{E22F16DD-394C-3A4F-BED8-8C6D9591DFBC}" name="Column1455"/>
    <tableColumn id="1476" xr3:uid="{527AEB2A-6D62-E143-990C-3EDAE37B1F1F}" name="Column1456"/>
    <tableColumn id="1477" xr3:uid="{807C9502-FE01-8444-B3BD-138CE8DF5DC4}" name="Column1457"/>
    <tableColumn id="1478" xr3:uid="{96ADAB66-9A11-9A4D-89FC-4BDED731421F}" name="Column1458"/>
    <tableColumn id="1479" xr3:uid="{144DA5EA-CF70-5B40-8694-51559A05D6AF}" name="Column1459"/>
    <tableColumn id="1480" xr3:uid="{AD24E65C-5091-FA46-838F-461FAAA2041B}" name="Column1460"/>
    <tableColumn id="1481" xr3:uid="{CEADBBA8-FFA9-4041-B8FC-CAF5DA779257}" name="Column1461"/>
    <tableColumn id="1482" xr3:uid="{F95E6A59-A7F5-B047-AFD3-207912632BE4}" name="Column1462"/>
    <tableColumn id="1483" xr3:uid="{A66D42AE-94E3-3D42-9B78-F5C00AD8D71C}" name="Column1463"/>
    <tableColumn id="1484" xr3:uid="{D14F4A03-A4BC-AD4A-97D5-5B2C6FBEF0DB}" name="Column1464"/>
    <tableColumn id="1485" xr3:uid="{EE70BB63-5D94-1D4A-9946-4075514BE390}" name="Column1465"/>
    <tableColumn id="1486" xr3:uid="{988D98D8-128D-4244-999C-AD7A020E8930}" name="Column1466"/>
    <tableColumn id="1487" xr3:uid="{E61DBA36-98B5-4B42-AB28-52D4EDF02F7C}" name="Column1467"/>
    <tableColumn id="1488" xr3:uid="{FCD6EDBC-5525-8649-89A6-88A8E1D12805}" name="Column1468"/>
    <tableColumn id="1489" xr3:uid="{A7CDB765-8A96-EB4D-A73D-73BB998DBE27}" name="Column1469"/>
    <tableColumn id="1490" xr3:uid="{F0E77179-073D-704A-A3C8-A07F9924F50D}" name="Column1470"/>
    <tableColumn id="1491" xr3:uid="{8E049A40-3E3E-C449-A327-AFF843C618DD}" name="Column1471"/>
    <tableColumn id="1492" xr3:uid="{D592F99E-0E44-D842-A320-42FB34F30553}" name="Column1472"/>
    <tableColumn id="1493" xr3:uid="{4180DC29-849C-F649-BE25-BC818F38D8C1}" name="Column1473"/>
    <tableColumn id="1494" xr3:uid="{958767E9-7308-8740-8273-2DA06BB88056}" name="Column1474"/>
    <tableColumn id="1495" xr3:uid="{BD676FEC-C500-664B-8881-C45ED194188A}" name="Column1475"/>
    <tableColumn id="1496" xr3:uid="{8241231B-D407-FC4E-BFBD-8F5EA4667BE4}" name="Column1476"/>
    <tableColumn id="1497" xr3:uid="{AD219251-857A-F646-9F21-0613412FAA19}" name="Column1477"/>
    <tableColumn id="1498" xr3:uid="{483E4657-2BAE-ED4D-935B-1A7DE3E73C9E}" name="Column1478"/>
    <tableColumn id="1499" xr3:uid="{929C5E7A-34CD-364E-8431-FF77DDF24490}" name="Column1479"/>
    <tableColumn id="1500" xr3:uid="{60AE778B-09C4-3E4B-B36E-A5C9F6863CF2}" name="Column1480"/>
    <tableColumn id="1501" xr3:uid="{1A70CFBB-435B-C742-B6B6-94347BD9DA73}" name="Column1481"/>
    <tableColumn id="1502" xr3:uid="{F9BA6740-DABA-E749-B939-F8729E333779}" name="Column1482"/>
    <tableColumn id="1503" xr3:uid="{8350D605-D186-2B4D-A7C2-6C4C84103E61}" name="Column1483"/>
    <tableColumn id="1504" xr3:uid="{34094AC1-751D-3645-B194-16D9CC193633}" name="Column1484"/>
    <tableColumn id="1505" xr3:uid="{B4B1C8AF-2DFB-EE4F-9D38-1B56412457B5}" name="Column1485"/>
    <tableColumn id="1506" xr3:uid="{397871E8-8926-594B-8B18-F09D0A27C0CA}" name="Column1486"/>
    <tableColumn id="1507" xr3:uid="{7EE10B10-AB20-6246-AECD-34F0FA2D0EF7}" name="Column1487"/>
    <tableColumn id="1508" xr3:uid="{C097521F-83CA-9041-B7EA-AE67C4B7237F}" name="Column1488"/>
    <tableColumn id="1509" xr3:uid="{16F1BB5F-F841-064C-8486-2980FAD2CCCF}" name="Column1489"/>
    <tableColumn id="1510" xr3:uid="{0BD1E48D-3904-2D49-AD96-07B828CBF02C}" name="Column1490"/>
    <tableColumn id="1511" xr3:uid="{114E2870-F989-4D4C-8C2F-BF074A24AF20}" name="Column1491"/>
    <tableColumn id="1512" xr3:uid="{64AF273B-535D-9F4E-8156-D9004D7A2EA6}" name="Column1492"/>
    <tableColumn id="1513" xr3:uid="{04F7A26D-CBD5-AE46-9F6C-1397C48A6771}" name="Column1493"/>
    <tableColumn id="1514" xr3:uid="{0001CA54-2A28-9041-B3EC-EF45E3BD0F0E}" name="Column1494"/>
    <tableColumn id="1515" xr3:uid="{651F4965-A135-3145-9FEF-13C912F40FAF}" name="Column1495"/>
    <tableColumn id="1516" xr3:uid="{82E2546F-908F-E144-BE44-077CD4212664}" name="Column1496"/>
    <tableColumn id="1517" xr3:uid="{4A5C9A46-BF33-6D4E-866F-0B87F4AEC3B3}" name="Column1497"/>
    <tableColumn id="1518" xr3:uid="{285032A2-43F9-7E44-8522-C07C371836B7}" name="Column1498"/>
    <tableColumn id="1519" xr3:uid="{D80C66FF-6294-1643-95CF-67E927395A43}" name="Column1499"/>
    <tableColumn id="1520" xr3:uid="{FCB26C0D-6939-5441-BB0C-68B21FD36FAC}" name="Column1500"/>
    <tableColumn id="1521" xr3:uid="{D7FBDC98-CADE-784A-BA52-0103F3270259}" name="Column1501"/>
    <tableColumn id="1522" xr3:uid="{A21B0664-61AF-6449-9FFD-77800B5C07E6}" name="Column1502"/>
    <tableColumn id="1523" xr3:uid="{E49240D1-AD8B-494F-AAFA-4C617624C6A7}" name="Column1503"/>
    <tableColumn id="1524" xr3:uid="{BF6CACB5-6019-924F-8A19-0B3373227966}" name="Column1504"/>
    <tableColumn id="1525" xr3:uid="{356F33CF-D150-E545-B4B6-5C194CF4B316}" name="Column1505"/>
    <tableColumn id="1526" xr3:uid="{EACBCC75-9D2C-C74B-84D0-96A8A7391CD5}" name="Column1506"/>
    <tableColumn id="1527" xr3:uid="{CFD44084-1FAF-714E-883C-2B7716BE7BAB}" name="Column1507"/>
    <tableColumn id="1528" xr3:uid="{8F6A3530-6061-F946-89E0-1AF231C9AB64}" name="Column1508"/>
    <tableColumn id="1529" xr3:uid="{5B3BE953-82E2-C84A-9038-7F54C014D7BD}" name="Column1509"/>
    <tableColumn id="1530" xr3:uid="{F7A981AB-B5AE-1E40-8259-2B19EC649442}" name="Column1510"/>
    <tableColumn id="1531" xr3:uid="{2B93FBF1-C211-D14A-B522-0F5FBBE93707}" name="Column1511"/>
    <tableColumn id="1532" xr3:uid="{4B46776C-5002-A846-936E-246AE80336CA}" name="Column1512"/>
    <tableColumn id="1533" xr3:uid="{67675E28-2581-544C-A2C8-87FD934FA000}" name="Column1513"/>
    <tableColumn id="1534" xr3:uid="{7B7546C2-E3D0-DC45-9DCE-F5D25BB7D454}" name="Column1514"/>
    <tableColumn id="1535" xr3:uid="{0361593A-030F-3B45-8899-B902159009EA}" name="Column1515"/>
    <tableColumn id="1536" xr3:uid="{F169A281-BA57-2946-A0AC-31EDAECD49C0}" name="Column1516"/>
    <tableColumn id="1537" xr3:uid="{6673EEC0-A0CB-DB4C-AEBF-6C037CBB3FC9}" name="Column1517"/>
    <tableColumn id="1538" xr3:uid="{E4C1344C-CCF7-B44E-AB27-1F0A945F2DC4}" name="Column1518"/>
    <tableColumn id="1539" xr3:uid="{24BDC0AF-CD28-C643-A085-99AD0032FC11}" name="Column1519"/>
    <tableColumn id="1540" xr3:uid="{FD13118C-6073-F046-8708-D4BA432C51D0}" name="Column1520"/>
    <tableColumn id="1541" xr3:uid="{2B01F554-9949-C74B-A532-4E710828FF61}" name="Column1521"/>
    <tableColumn id="1542" xr3:uid="{6E369FC7-512B-1142-8AF3-721334D087E7}" name="Column1522"/>
    <tableColumn id="1543" xr3:uid="{B996D465-5502-FD40-8240-2019EDA2AD62}" name="Column1523"/>
    <tableColumn id="1544" xr3:uid="{792F7C01-BA3B-3542-96AF-98582A06B13A}" name="Column1524"/>
    <tableColumn id="1545" xr3:uid="{13418D5F-C62A-564C-9EC0-7C9EB603C7DA}" name="Column1525"/>
    <tableColumn id="1546" xr3:uid="{76043019-6F25-DB43-AFB2-11591AB300D8}" name="Column1526"/>
    <tableColumn id="1547" xr3:uid="{4DEC5882-F1FF-AF49-B4E1-C71047293848}" name="Column1527"/>
    <tableColumn id="1548" xr3:uid="{185B94E1-AA21-5240-8E86-2CBEDE59D29A}" name="Column1528"/>
    <tableColumn id="1549" xr3:uid="{35F6B8C2-C16E-BC40-87DB-B7C3FA8A1E26}" name="Column1529"/>
    <tableColumn id="1550" xr3:uid="{60892396-287E-D649-A048-D59BBE7A7E42}" name="Column1530"/>
    <tableColumn id="1551" xr3:uid="{86BAC44B-75AD-D54D-BF29-3057E77C13C1}" name="Column1531"/>
    <tableColumn id="1552" xr3:uid="{60806FE7-B11E-7041-814B-6120BADA3DED}" name="Column1532"/>
    <tableColumn id="1553" xr3:uid="{112F29D3-2EE8-9A43-9965-F1A0B28823AD}" name="Column1533"/>
    <tableColumn id="1554" xr3:uid="{9BD5055F-7B19-384E-A21C-2F9CBD71BA8F}" name="Column1534"/>
    <tableColumn id="1555" xr3:uid="{0BE0CF2B-CBC2-7849-BC8D-E6E3206D2510}" name="Column1535"/>
    <tableColumn id="1556" xr3:uid="{F7B07F4E-B2B2-214D-B5B5-02F4CA86BA79}" name="Column1536"/>
    <tableColumn id="1557" xr3:uid="{9F419851-EFDE-5541-A070-45C0570E0356}" name="Column1537"/>
    <tableColumn id="1558" xr3:uid="{C51210E3-FDC9-F746-BD9B-3A0DEC3B2711}" name="Column1538"/>
    <tableColumn id="1559" xr3:uid="{51FFB391-B859-D544-AB58-773B8F786338}" name="Column1539"/>
    <tableColumn id="1560" xr3:uid="{8498BD04-CDAF-6E49-842C-DDFCC8BFA52B}" name="Column1540"/>
    <tableColumn id="1561" xr3:uid="{36478598-D6B3-AD46-8F88-57C4E8EDBC7F}" name="Column1541"/>
    <tableColumn id="1562" xr3:uid="{B2B68739-A83C-A24E-BA42-95205A4BC8C3}" name="Column1542"/>
    <tableColumn id="1563" xr3:uid="{30451C59-5865-BB44-8087-E89E5F2F420B}" name="Column1543"/>
    <tableColumn id="1564" xr3:uid="{2148B5E3-ED79-B04E-A786-426B31F68125}" name="Column1544"/>
    <tableColumn id="1565" xr3:uid="{58B06932-358B-BC43-BCEC-B7208670C759}" name="Column1545"/>
    <tableColumn id="1566" xr3:uid="{5F520754-B024-5944-8487-5C7C9F635F60}" name="Column1546"/>
    <tableColumn id="1567" xr3:uid="{11705F40-64DB-0148-83C7-0FF0B75CA647}" name="Column1547"/>
    <tableColumn id="1568" xr3:uid="{62C18BB3-8560-064E-A3F4-FEB2FBD209DA}" name="Column1548"/>
    <tableColumn id="1569" xr3:uid="{4DCBD9EF-12D7-D149-B504-A190A4B8F7AC}" name="Column1549"/>
    <tableColumn id="1570" xr3:uid="{4BF04E0A-D453-F84E-8CC7-97F29DB1FE25}" name="Column1550"/>
    <tableColumn id="1571" xr3:uid="{B29934F4-55A4-5848-9520-B11EE9C324EF}" name="Column1551"/>
    <tableColumn id="1572" xr3:uid="{06D1AB97-9968-7749-85BD-C8128C245AF6}" name="Column1552"/>
    <tableColumn id="1573" xr3:uid="{3E44340C-A779-F04F-AF58-60B373D580C1}" name="Column1553"/>
    <tableColumn id="1574" xr3:uid="{36906059-8B64-DC48-B099-A91C489597E9}" name="Column1554"/>
    <tableColumn id="1575" xr3:uid="{0600B02D-0556-D440-82D7-38B81E24F78F}" name="Column1555"/>
    <tableColumn id="1576" xr3:uid="{97F4FE41-A74C-2842-B115-D64C0D1E3F7E}" name="Column1556"/>
    <tableColumn id="1577" xr3:uid="{E65C0D60-DF63-5746-8051-13B6EDF7A530}" name="Column1557"/>
    <tableColumn id="1578" xr3:uid="{E1046322-4392-4048-8323-781369C543C6}" name="Column1558"/>
    <tableColumn id="1579" xr3:uid="{E6B8CFBF-BF3F-8F42-B9BE-35FEDA2B9BB6}" name="Column1559"/>
    <tableColumn id="1580" xr3:uid="{08B29EEB-D509-6F44-8EEE-74CE306A37A9}" name="Column1560"/>
    <tableColumn id="1581" xr3:uid="{A70C2F56-DFB3-C444-BBFD-5DCAFD33EBDE}" name="Column1561"/>
    <tableColumn id="1582" xr3:uid="{EF92C8EF-1B95-2D4A-A072-0B3340DFC36B}" name="Column1562"/>
    <tableColumn id="1583" xr3:uid="{4D11BF86-EEA8-234D-BB3C-CF1A07732B79}" name="Column1563"/>
    <tableColumn id="1584" xr3:uid="{0C0525C3-8670-8F46-8D0B-B20EB29250CC}" name="Column1564"/>
    <tableColumn id="1585" xr3:uid="{D6F79C3B-831F-B048-9944-06DB5FDD22D9}" name="Column1565"/>
    <tableColumn id="1586" xr3:uid="{1DAC997F-1F42-E14F-BBF5-5B7D2FE99392}" name="Column1566"/>
    <tableColumn id="1587" xr3:uid="{169E53C1-6A44-F446-9E60-D1A662A24A8A}" name="Column1567"/>
    <tableColumn id="1588" xr3:uid="{028E7F98-D089-2646-9F6E-145D894E9BF2}" name="Column1568"/>
    <tableColumn id="1589" xr3:uid="{4AECBDCA-BE9B-2E44-82EF-3E288520DDC8}" name="Column1569"/>
    <tableColumn id="1590" xr3:uid="{B1EBD6FA-20C3-7041-AB4B-AB2ED9FA7A84}" name="Column1570"/>
    <tableColumn id="1591" xr3:uid="{1C8CBACD-D259-444F-A77E-3E942B820ED0}" name="Column1571"/>
    <tableColumn id="1592" xr3:uid="{52A62270-D6DB-3045-915B-634114B50241}" name="Column1572"/>
    <tableColumn id="1593" xr3:uid="{8A42EEDE-C791-E946-9417-B2D580A349C2}" name="Column1573"/>
    <tableColumn id="1594" xr3:uid="{5A89AB74-A05A-FD48-B3A7-8491CCD63F64}" name="Column1574"/>
    <tableColumn id="1595" xr3:uid="{9CD1944B-FBBC-354B-8DC3-7B82E60F2913}" name="Column1575"/>
    <tableColumn id="1596" xr3:uid="{B0BAEA72-F8A8-8C4A-85CC-7ADCFF800AA3}" name="Column1576"/>
    <tableColumn id="1597" xr3:uid="{581676C9-75A1-3947-8903-D84FD38A290E}" name="Column1577"/>
    <tableColumn id="1598" xr3:uid="{1DF6C60B-2F5E-B64C-BE8F-8FA5200CDD82}" name="Column1578"/>
    <tableColumn id="1599" xr3:uid="{036B99A9-99E6-DA46-BBF3-530F93624CC3}" name="Column1579"/>
    <tableColumn id="1600" xr3:uid="{F03591B9-D11F-174D-9BED-63E6991B1CFB}" name="Column1580"/>
    <tableColumn id="1601" xr3:uid="{B2D1BF7D-1BDB-BE4B-847B-14EE888E551F}" name="Column1581"/>
    <tableColumn id="1602" xr3:uid="{41F9D037-BBE2-2A43-BB6E-20B943684047}" name="Column1582"/>
    <tableColumn id="1603" xr3:uid="{5D0E0CC0-09FD-C640-8DBE-C3131A1EF1FF}" name="Column1583"/>
    <tableColumn id="1604" xr3:uid="{3ADB3EF5-DADF-7349-8007-3B85EBFD4D82}" name="Column1584"/>
    <tableColumn id="1605" xr3:uid="{AC2956C6-9BCA-C84D-8422-7AF23F8C0E7E}" name="Column1585"/>
    <tableColumn id="1606" xr3:uid="{642D4458-FEA6-D94F-9085-749EB5E6A78B}" name="Column1586"/>
    <tableColumn id="1607" xr3:uid="{42F6D896-D3DC-2045-8132-DBFA89F99407}" name="Column1587"/>
    <tableColumn id="1608" xr3:uid="{F9625F5B-906A-D442-9660-ECD2CD54BAFD}" name="Column1588"/>
    <tableColumn id="1609" xr3:uid="{96E76DD7-ABE2-2844-9B75-E827FD79DDD0}" name="Column1589"/>
    <tableColumn id="1610" xr3:uid="{DF85160D-F729-EC49-95AB-F4BA19A3845A}" name="Column1590"/>
    <tableColumn id="1611" xr3:uid="{4F0ADD9B-B4ED-B649-9D32-EA1F87ED6147}" name="Column1591"/>
    <tableColumn id="1612" xr3:uid="{8533C1EF-FF74-EC40-9DD2-C81B44D3D3A4}" name="Column1592"/>
    <tableColumn id="1613" xr3:uid="{CB501875-05C3-694F-8EE8-F20104C903A2}" name="Column1593"/>
    <tableColumn id="1614" xr3:uid="{EBF3975D-FDCF-C64F-8592-C07FE9CA6454}" name="Column1594"/>
    <tableColumn id="1615" xr3:uid="{320017AF-113C-8246-9890-BC76BBBB5252}" name="Column1595"/>
    <tableColumn id="1616" xr3:uid="{E97BB089-DCA7-6F4F-B770-5F6B80A3FA3D}" name="Column1596"/>
    <tableColumn id="1617" xr3:uid="{4436ED5E-E180-FA41-9340-3BADCD323DFC}" name="Column1597"/>
    <tableColumn id="1618" xr3:uid="{9AD3F796-D382-6245-85EB-DBCD0D43EE0F}" name="Column1598"/>
    <tableColumn id="1619" xr3:uid="{7DB53C56-969B-FE49-B248-688A29049943}" name="Column1599"/>
    <tableColumn id="1620" xr3:uid="{87BD9BEA-ECE5-324F-B983-493854DEF792}" name="Column1600"/>
    <tableColumn id="1621" xr3:uid="{7404DB9B-35FF-DC4D-B162-A6E0B330621F}" name="Column1601"/>
    <tableColumn id="1622" xr3:uid="{F463BFEE-D7FF-6B42-B49A-7E5DE9056BE9}" name="Column1602"/>
    <tableColumn id="1623" xr3:uid="{E6818855-5FD7-464A-9AA3-C5ED507B61AF}" name="Column1603"/>
    <tableColumn id="1624" xr3:uid="{093B5C0D-F12E-EE40-9DE5-9993A3DC206C}" name="Column1604"/>
    <tableColumn id="1625" xr3:uid="{3CBAF6EF-54B7-2B40-8ED7-54C179968CE3}" name="Column1605"/>
    <tableColumn id="1626" xr3:uid="{B01B0356-1576-2F41-A495-013FC946B660}" name="Column1606"/>
    <tableColumn id="1627" xr3:uid="{4EC2281A-1393-0045-8FEC-B40207DF89E3}" name="Column1607"/>
    <tableColumn id="1628" xr3:uid="{2BA3B303-1443-444B-8058-B8595E6802A2}" name="Column1608"/>
    <tableColumn id="1629" xr3:uid="{7CDCFCD7-735D-DF48-9641-837F6F9AF04A}" name="Column1609"/>
    <tableColumn id="1630" xr3:uid="{6CFA998A-5486-9941-9932-34E130AB2779}" name="Column1610"/>
    <tableColumn id="1631" xr3:uid="{7336971E-B6D5-5944-BCF1-6C8CBB6F5AF8}" name="Column1611"/>
    <tableColumn id="1632" xr3:uid="{65A55D44-A07C-F14A-9F44-7580ED8B3E82}" name="Column1612"/>
    <tableColumn id="1633" xr3:uid="{45F7B282-63A1-E049-A78E-A76DE17CA24A}" name="Column1613"/>
    <tableColumn id="1634" xr3:uid="{DE609098-3389-5748-91E6-30B8C6602B0B}" name="Column1614"/>
    <tableColumn id="1635" xr3:uid="{D8625D4F-7E8B-3A4D-8317-44C682CF83DA}" name="Column1615"/>
    <tableColumn id="1636" xr3:uid="{C29ACDF9-5AFF-9B45-BCA2-3B449B09433D}" name="Column1616"/>
    <tableColumn id="1637" xr3:uid="{516EC5E0-D995-DE49-A53B-C4A3FE4270C8}" name="Column1617"/>
    <tableColumn id="1638" xr3:uid="{0B4D6BE0-00BD-A44A-8D60-03051310D205}" name="Column1618"/>
    <tableColumn id="1639" xr3:uid="{0DB14E76-1146-8941-84A9-DA79F675B6F0}" name="Column1619"/>
    <tableColumn id="1640" xr3:uid="{2167C84E-C171-C740-AD9A-158415BA4A55}" name="Column1620"/>
    <tableColumn id="1641" xr3:uid="{CAFB39F5-1BF0-E448-A189-134916DFBA99}" name="Column1621"/>
    <tableColumn id="1642" xr3:uid="{2B61917E-2024-1947-B57C-3BED98B25662}" name="Column1622"/>
    <tableColumn id="1643" xr3:uid="{E1938B90-EAB9-5847-91B6-98F6E0061DAD}" name="Column1623"/>
    <tableColumn id="1644" xr3:uid="{CCBF9CA0-E583-DA43-BFA7-399841A82493}" name="Column1624"/>
    <tableColumn id="1645" xr3:uid="{12088EED-DBF0-154A-BED0-47F712FA5D81}" name="Column1625"/>
    <tableColumn id="1646" xr3:uid="{E4512E68-F47F-F94E-B3B0-132AA77FA0AD}" name="Column1626"/>
    <tableColumn id="1647" xr3:uid="{C8B023B2-C557-8842-8F91-F1E636ADF236}" name="Column1627"/>
    <tableColumn id="1648" xr3:uid="{E7BED3D3-E6E0-C546-9EBC-816FCDD8B020}" name="Column1628"/>
    <tableColumn id="1649" xr3:uid="{C7865A65-D39C-2C47-A3DC-831A33B7EC54}" name="Column1629"/>
    <tableColumn id="1650" xr3:uid="{020CEC34-565C-D143-976E-059B8B7ABFF4}" name="Column1630"/>
    <tableColumn id="1651" xr3:uid="{5926CD98-39C6-3840-AF97-66B857C7940D}" name="Column1631"/>
    <tableColumn id="1652" xr3:uid="{D0B2D369-9BDB-594E-8884-2E53E9F19854}" name="Column1632"/>
    <tableColumn id="1653" xr3:uid="{DE45F56D-D19F-F64C-BB46-ACEA88FD3A32}" name="Column1633"/>
    <tableColumn id="1654" xr3:uid="{BC7FB1D8-547C-C643-BDE8-CC57520D7816}" name="Column1634"/>
    <tableColumn id="1655" xr3:uid="{55C61754-E56C-004C-A31F-9BB9CF305088}" name="Column1635"/>
    <tableColumn id="1656" xr3:uid="{B7129DD9-109F-9C47-A09C-AE151D48D073}" name="Column1636"/>
    <tableColumn id="1657" xr3:uid="{CA004FDB-ED08-4B47-8F20-D5EA1D7C8379}" name="Column1637"/>
    <tableColumn id="1658" xr3:uid="{7756D456-C972-954E-A3AC-7ADEFEF829BD}" name="Column1638"/>
    <tableColumn id="1659" xr3:uid="{5964B397-C05A-B444-ACC3-864669435FDB}" name="Column1639"/>
    <tableColumn id="1660" xr3:uid="{91D398AB-70F9-614C-B897-2146A2CF76E9}" name="Column1640"/>
    <tableColumn id="1661" xr3:uid="{018CB07A-5DDB-0F43-82AD-1DB2123437C3}" name="Column1641"/>
    <tableColumn id="1662" xr3:uid="{7E5EC462-2DD6-9B41-A8F3-16D0A6E1BB39}" name="Column1642"/>
    <tableColumn id="1663" xr3:uid="{39F136A4-276D-F948-9669-FFD5DB9A603D}" name="Column1643"/>
    <tableColumn id="1664" xr3:uid="{D5513E18-D628-7140-AF5E-57D0C37EA5BF}" name="Column1644"/>
    <tableColumn id="1665" xr3:uid="{BB5F47DF-C8A0-1143-9FC7-72CBF1F73EB1}" name="Column1645"/>
    <tableColumn id="1666" xr3:uid="{EF78AC4C-139B-3A41-83C6-EA14B9B7CD6B}" name="Column1646"/>
    <tableColumn id="1667" xr3:uid="{9BC307C5-361E-5444-9D14-08134B3A21D8}" name="Column1647"/>
    <tableColumn id="1668" xr3:uid="{54546FC3-642C-C84A-A906-293B5FFA357D}" name="Column1648"/>
    <tableColumn id="1669" xr3:uid="{9806BAD1-E022-5046-9851-02532917AA23}" name="Column1649"/>
    <tableColumn id="1670" xr3:uid="{C11F7085-D9D8-754E-A95F-B1D11FAADFFB}" name="Column1650"/>
    <tableColumn id="1671" xr3:uid="{334917DB-CE67-FC48-B604-2CF735DAB972}" name="Column1651"/>
    <tableColumn id="1672" xr3:uid="{11496C67-FC8D-2641-8D2F-958BEFB5D20D}" name="Column1652"/>
    <tableColumn id="1673" xr3:uid="{C139946C-DACC-414B-86F1-67350A524CE0}" name="Column1653"/>
    <tableColumn id="1674" xr3:uid="{928FE81C-DE69-C349-972A-12960D55AF4A}" name="Column1654"/>
    <tableColumn id="1675" xr3:uid="{DCE7BDE1-4DEB-8744-92E8-D4D499690FC6}" name="Column1655"/>
    <tableColumn id="1676" xr3:uid="{3355D116-352B-F243-8889-2ED6DE373FA1}" name="Column1656"/>
    <tableColumn id="1677" xr3:uid="{690FA9D0-2F22-2941-9374-5AF79BAD8EA7}" name="Column1657"/>
    <tableColumn id="1678" xr3:uid="{79D3F9F0-D3C6-4B46-A265-B0A0811E2ED2}" name="Column1658"/>
    <tableColumn id="1679" xr3:uid="{4C9B5F0E-CBC3-3B49-91C7-0B4D228E4901}" name="Column1659"/>
    <tableColumn id="1680" xr3:uid="{7A72EA0B-A77D-9A4A-BE97-D30E48932E15}" name="Column1660"/>
    <tableColumn id="1681" xr3:uid="{549653FB-5A90-194E-B6F4-8E07EFF2ED0B}" name="Column1661"/>
    <tableColumn id="1682" xr3:uid="{DFA62C14-D620-2D47-92E7-7F18925D4C16}" name="Column1662"/>
    <tableColumn id="1683" xr3:uid="{E24245E2-8807-814E-BB47-5F5C1A91954E}" name="Column1663"/>
    <tableColumn id="1684" xr3:uid="{4614F6A4-0EF6-5941-A7E0-8C1862E3F44A}" name="Column1664"/>
    <tableColumn id="1685" xr3:uid="{1F58ECBF-E0EC-D547-9B11-18E7C625E926}" name="Column1665"/>
    <tableColumn id="1686" xr3:uid="{EF073A57-076C-6142-BA96-7485EE9A056D}" name="Column1666"/>
    <tableColumn id="1687" xr3:uid="{FD2CF8EF-80B9-ED4C-8C86-01EDC64785A4}" name="Column1667"/>
    <tableColumn id="1688" xr3:uid="{CF5B3E9C-4B39-724A-ACE3-A0E560F95711}" name="Column1668"/>
    <tableColumn id="1689" xr3:uid="{F726D875-0C77-AF4A-BDEF-E7C5B9765B4E}" name="Column1669"/>
    <tableColumn id="1690" xr3:uid="{D630D059-036D-8449-9303-97DE82498EE9}" name="Column1670"/>
    <tableColumn id="1691" xr3:uid="{7FBA8253-E69F-3F4E-A11E-F0EC46670E0E}" name="Column1671"/>
    <tableColumn id="1692" xr3:uid="{46CB129E-0838-A74F-AC4D-8229CCB67DD7}" name="Column1672"/>
    <tableColumn id="1693" xr3:uid="{0E9FE978-B19E-C347-876B-BF5FC956FE6F}" name="Column1673"/>
    <tableColumn id="1694" xr3:uid="{100B1A09-5EB4-9945-BEC5-151D782DCF7A}" name="Column1674"/>
    <tableColumn id="1695" xr3:uid="{32E0F7F6-F97A-874A-96D0-0A0152F98CE0}" name="Column1675"/>
    <tableColumn id="1696" xr3:uid="{053CEF3D-3211-6044-98F0-D3DB753DD8AD}" name="Column1676"/>
    <tableColumn id="1697" xr3:uid="{56E3AEEA-3BB4-0445-88D2-1F7431C7A1A5}" name="Column1677"/>
    <tableColumn id="1698" xr3:uid="{5E5C542C-38BE-3540-AF50-3130597295F8}" name="Column1678"/>
    <tableColumn id="1699" xr3:uid="{4DC15EDB-B28F-7E49-9EAD-48DD8456220F}" name="Column1679"/>
    <tableColumn id="1700" xr3:uid="{617006CC-26E1-C546-B23A-16A83293F73E}" name="Column1680"/>
    <tableColumn id="1701" xr3:uid="{D4FBA674-E295-9A4A-A5F1-456DA944FC8E}" name="Column1681"/>
    <tableColumn id="1702" xr3:uid="{E827E082-1F42-084B-8A05-DD30530E4F4A}" name="Column1682"/>
    <tableColumn id="1703" xr3:uid="{6B2C873C-E46D-4E43-82D5-548EA9FC1DF9}" name="Column1683"/>
    <tableColumn id="1704" xr3:uid="{B8E8561E-5080-3246-AC0B-FAEBC12B7E63}" name="Column1684"/>
    <tableColumn id="1705" xr3:uid="{FDF0E9CD-DE34-1F46-ABE7-46D1F0C04128}" name="Column1685"/>
    <tableColumn id="1706" xr3:uid="{1AAAFB02-B18E-D14D-95CE-9801A3629738}" name="Column1686"/>
    <tableColumn id="1707" xr3:uid="{EDEF85CB-A205-564C-8756-8D8C0F06E207}" name="Column1687"/>
    <tableColumn id="1708" xr3:uid="{7ADB4993-D030-7249-B147-ABE2C9139574}" name="Column1688"/>
    <tableColumn id="1709" xr3:uid="{B79F890E-A26E-2544-92DB-0AD65320868D}" name="Column1689"/>
    <tableColumn id="1710" xr3:uid="{C08C8476-147F-DD4B-8964-879E9883576F}" name="Column1690"/>
    <tableColumn id="1711" xr3:uid="{74DA1119-84B1-5849-91CD-7E47EEB8CE2F}" name="Column1691"/>
    <tableColumn id="1712" xr3:uid="{7C0CEEA1-9230-1444-9692-11716E36D8BA}" name="Column1692"/>
    <tableColumn id="1713" xr3:uid="{36131ED2-B27E-BB45-A61B-5F8398233D4B}" name="Column1693"/>
    <tableColumn id="1714" xr3:uid="{C0FCE8C9-714B-FB46-B325-7786AE67FA96}" name="Column1694"/>
    <tableColumn id="1715" xr3:uid="{24191CDF-4128-D547-BCC3-DEE82BBB848F}" name="Column1695"/>
    <tableColumn id="1716" xr3:uid="{7F50C6CC-8A49-1049-806C-23C8F0A9773A}" name="Column1696"/>
    <tableColumn id="1717" xr3:uid="{54C13AEE-76F7-344F-A62A-64A6EAE423EF}" name="Column1697"/>
    <tableColumn id="1718" xr3:uid="{07D169DD-128D-964F-89AD-4E1DCAC6E34A}" name="Column1698"/>
    <tableColumn id="1719" xr3:uid="{86E33CEA-8593-4344-B589-1B20684BDD7E}" name="Column1699"/>
    <tableColumn id="1720" xr3:uid="{ED2548DB-ECEB-854F-9C7C-CC8D8C805863}" name="Column1700"/>
    <tableColumn id="1721" xr3:uid="{98504F5D-319D-DF4E-BE68-661E13A64352}" name="Column1701"/>
    <tableColumn id="1722" xr3:uid="{528F41D7-AEC6-BA4C-B850-BE1E2A1317B6}" name="Column1702"/>
    <tableColumn id="1723" xr3:uid="{A50533B5-4A2B-D44B-97DD-C6F6C013C98B}" name="Column1703"/>
    <tableColumn id="1724" xr3:uid="{C47A5B6C-8E9B-D240-A3CE-739999C4DF7E}" name="Column1704"/>
    <tableColumn id="1725" xr3:uid="{5B898A10-18A4-AB40-9601-B862C9458586}" name="Column1705"/>
    <tableColumn id="1726" xr3:uid="{60AC859D-2834-4949-A536-5C8B3FC0BE9E}" name="Column1706"/>
    <tableColumn id="1727" xr3:uid="{F3D85CA6-E6CB-AE4E-A29B-74DE38CDA9C2}" name="Column1707"/>
    <tableColumn id="1728" xr3:uid="{914F4AE8-421E-264A-9B86-92FC07740F96}" name="Column1708"/>
    <tableColumn id="1729" xr3:uid="{29B3CD9A-198F-9147-A401-A942AC75A07D}" name="Column1709"/>
    <tableColumn id="1730" xr3:uid="{52CEDD96-3C91-D548-8DAE-9A7DC71034CA}" name="Column1710"/>
    <tableColumn id="1731" xr3:uid="{07204430-52C6-A145-95E1-AF4843170F6E}" name="Column1711"/>
    <tableColumn id="1732" xr3:uid="{303E4A9B-06C1-614F-A84B-36F63E117F49}" name="Column1712"/>
    <tableColumn id="1733" xr3:uid="{DE863F8C-0B18-A74C-8345-5E177BBFCB8B}" name="Column1713"/>
    <tableColumn id="1734" xr3:uid="{778379F4-DBF9-8745-9B18-C27FE3497F09}" name="Column1714"/>
    <tableColumn id="1735" xr3:uid="{6954C06E-86D4-3642-98E3-594A417E68A6}" name="Column1715"/>
    <tableColumn id="1736" xr3:uid="{242582F8-AA07-F049-B320-28E1F6595636}" name="Column1716"/>
    <tableColumn id="1737" xr3:uid="{D158F158-5FE5-E64B-9324-4F2087621BA8}" name="Column1717"/>
    <tableColumn id="1738" xr3:uid="{D1E2D725-E041-7144-B942-D085EB26FA97}" name="Column1718"/>
    <tableColumn id="1739" xr3:uid="{7DBD5DF9-DA39-6840-BECF-01CBC5CE8267}" name="Column1719"/>
    <tableColumn id="1740" xr3:uid="{B8D37B24-27BE-214C-8D58-663914D4AE8C}" name="Column1720"/>
    <tableColumn id="1741" xr3:uid="{34E0A247-A826-3949-84F8-D72BF8A4C8F2}" name="Column1721"/>
    <tableColumn id="1742" xr3:uid="{32438599-40A1-474B-B113-B63D9EE7D229}" name="Column1722"/>
    <tableColumn id="1743" xr3:uid="{F36C70EE-1CC7-9648-940D-76EF6380DBED}" name="Column1723"/>
    <tableColumn id="1744" xr3:uid="{44C63FC2-E50A-5840-944A-8BDF73E58C4B}" name="Column1724"/>
    <tableColumn id="1745" xr3:uid="{5A1A6BD0-4D02-7546-9E6F-3124DCC7EA3E}" name="Column1725"/>
    <tableColumn id="1746" xr3:uid="{AB0652D3-C027-A742-868B-8C068AD0B60B}" name="Column1726"/>
    <tableColumn id="1747" xr3:uid="{9A2529FE-E773-B547-BE0D-1CC3D6027DB1}" name="Column1727"/>
    <tableColumn id="1748" xr3:uid="{8554AC64-11F4-964F-AF02-4ADBE3B8E7C2}" name="Column1728"/>
    <tableColumn id="1749" xr3:uid="{2FC9395B-38D8-2C45-A4FE-F1FBF71B3289}" name="Column1729"/>
    <tableColumn id="1750" xr3:uid="{54ACC01B-119A-D045-BC10-CED1F220B3D2}" name="Column1730"/>
    <tableColumn id="1751" xr3:uid="{593B40A8-7538-B14B-AE5F-A20A5633E959}" name="Column1731"/>
    <tableColumn id="1752" xr3:uid="{4006B372-EDC3-2D45-BFB5-9DE6ECA9AEF2}" name="Column1732"/>
    <tableColumn id="1753" xr3:uid="{A328C3A8-1C47-3948-8DC2-F527F4C9FAC9}" name="Column1733"/>
    <tableColumn id="1754" xr3:uid="{983AD0D9-4E09-E34C-8531-AFF588CEC872}" name="Column1734"/>
    <tableColumn id="1755" xr3:uid="{D9864675-F39A-4648-B850-EC05C4F11B85}" name="Column1735"/>
    <tableColumn id="1756" xr3:uid="{4D210973-31B9-B94C-B7D0-A96EDBA7945F}" name="Column1736"/>
    <tableColumn id="1757" xr3:uid="{263F1F42-8F5F-2143-B28F-E684CF9476E5}" name="Column1737"/>
    <tableColumn id="1758" xr3:uid="{792E6AE1-D803-0F42-82E3-7D6D67F4EA99}" name="Column1738"/>
    <tableColumn id="1759" xr3:uid="{9D1324A9-3445-E241-823D-73D1D187A783}" name="Column1739"/>
    <tableColumn id="1760" xr3:uid="{C12B2FF1-33C8-114C-9783-382B0CC13AD9}" name="Column1740"/>
    <tableColumn id="1761" xr3:uid="{666410D8-164E-C84D-B79A-F55BE78EDDA0}" name="Column1741"/>
    <tableColumn id="1762" xr3:uid="{9BB056E5-38E3-3A42-9B38-767BD4E78A5C}" name="Column1742"/>
    <tableColumn id="1763" xr3:uid="{17941D97-ABDE-6346-8F91-0DE269D5F324}" name="Column1743"/>
    <tableColumn id="1764" xr3:uid="{EB3741ED-717F-3747-9AB7-0939BB3EB236}" name="Column1744"/>
    <tableColumn id="1765" xr3:uid="{A09D1ADA-82E1-094C-8C44-8AE715B3AA93}" name="Column1745"/>
    <tableColumn id="1766" xr3:uid="{4FF297BE-531C-DA4C-BA89-A8166AD404A2}" name="Column1746"/>
    <tableColumn id="1767" xr3:uid="{205A8674-568C-1E47-B528-33A5038B0B04}" name="Column1747"/>
    <tableColumn id="1768" xr3:uid="{7F47077B-95AA-7C45-8911-B7F6569172C0}" name="Column1748"/>
    <tableColumn id="1769" xr3:uid="{30A5C676-D97A-C943-BF71-3E3313124C7B}" name="Column1749"/>
    <tableColumn id="1770" xr3:uid="{AB575EC2-0B26-1A4A-8FC1-FB0EFA893D48}" name="Column1750"/>
    <tableColumn id="1771" xr3:uid="{E791E0C4-55C1-D949-A16C-E5EE9FDB5EE2}" name="Column1751"/>
    <tableColumn id="1772" xr3:uid="{F9601FDD-E172-9147-B1EB-9F3E20700881}" name="Column1752"/>
    <tableColumn id="1773" xr3:uid="{4E4E536D-2EB8-4744-9DA6-A42129C485BD}" name="Column1753"/>
    <tableColumn id="1774" xr3:uid="{AD3364B7-EC88-2646-9F85-05C584FF9BC5}" name="Column1754"/>
    <tableColumn id="1775" xr3:uid="{3FB0B056-8997-584E-A10A-E83E464FE4F7}" name="Column1755"/>
    <tableColumn id="1776" xr3:uid="{B4B1B918-08E0-7641-924C-70AB05CAC988}" name="Column1756"/>
    <tableColumn id="1777" xr3:uid="{540FB08F-3620-2D44-89F2-C20CECA57DE3}" name="Column1757"/>
    <tableColumn id="1778" xr3:uid="{618AEABC-08A3-0A4B-BFA4-BB21AA6662E4}" name="Column1758"/>
    <tableColumn id="1779" xr3:uid="{26D48569-9434-9944-B687-A41D3CD11B6D}" name="Column1759"/>
    <tableColumn id="1780" xr3:uid="{90453DA4-3408-934C-89CB-BFCD96B723FD}" name="Column1760"/>
    <tableColumn id="1781" xr3:uid="{8A24D96F-688E-0645-A360-AFC1749D932A}" name="Column1761"/>
    <tableColumn id="1782" xr3:uid="{0C5CC92C-4E7D-7A42-A921-76B80A28C243}" name="Column1762"/>
    <tableColumn id="1783" xr3:uid="{27825830-2E8A-584F-A615-A6F9A1965D63}" name="Column1763"/>
    <tableColumn id="1784" xr3:uid="{F7D94549-B74C-8940-8AD2-2184B4508FCB}" name="Column1764"/>
    <tableColumn id="1785" xr3:uid="{019F73DE-260F-BE4C-8D9D-0D57A335084E}" name="Column1765"/>
    <tableColumn id="1786" xr3:uid="{25DA6AA8-3C0D-564C-8E90-DC7822F41372}" name="Column1766"/>
    <tableColumn id="1787" xr3:uid="{73ACA57F-C930-3C45-957D-71E6B5B6C80E}" name="Column1767"/>
    <tableColumn id="1788" xr3:uid="{9FAE675B-C7CE-FA48-BCFD-C6E07265FF4A}" name="Column1768"/>
    <tableColumn id="1789" xr3:uid="{05F861B4-92FE-D142-A4A0-24258C9E76AE}" name="Column1769"/>
    <tableColumn id="1790" xr3:uid="{EFF3038F-9B28-6F4D-A029-C2AFF6A535FD}" name="Column1770"/>
    <tableColumn id="1791" xr3:uid="{7BFD97B5-D1AA-6E42-A16C-8D4CD6844E42}" name="Column1771"/>
    <tableColumn id="1792" xr3:uid="{D67B7814-A4F8-F142-A15A-4DB3A5E5AFF1}" name="Column1772"/>
    <tableColumn id="1793" xr3:uid="{59068A84-A5D5-4643-BAEB-A89DA472C93D}" name="Column1773"/>
    <tableColumn id="1794" xr3:uid="{E2919A2D-24F1-EA47-904D-905DB368EB28}" name="Column1774"/>
    <tableColumn id="1795" xr3:uid="{74C8A818-3C3C-9842-A5D7-B2EC6ED511DE}" name="Column1775"/>
    <tableColumn id="1796" xr3:uid="{C8D11439-AB6F-C149-86A0-955CD7940244}" name="Column1776"/>
    <tableColumn id="1797" xr3:uid="{0E1A6358-9B9D-1D4F-8615-785D5301AB3C}" name="Column1777"/>
    <tableColumn id="1798" xr3:uid="{6B58CF47-65D0-0041-B04E-649E643FA1B3}" name="Column1778"/>
    <tableColumn id="1799" xr3:uid="{0C158D1C-2CB9-2347-8D11-5DABC9CEA3A3}" name="Column1779"/>
    <tableColumn id="1800" xr3:uid="{3F5F4011-748C-DE42-AC5B-21D3BF0CC8B9}" name="Column1780"/>
    <tableColumn id="1801" xr3:uid="{31CF4514-07CB-8348-81C0-80950187A446}" name="Column1781"/>
    <tableColumn id="1802" xr3:uid="{8165E754-92E3-3243-B409-FFFF6134BAB2}" name="Column1782"/>
    <tableColumn id="1803" xr3:uid="{C945768D-6575-4A49-9B05-97DBD1980DFD}" name="Column1783"/>
    <tableColumn id="1804" xr3:uid="{98F67438-1F86-B540-A06A-35008D35B9BA}" name="Column1784"/>
    <tableColumn id="1805" xr3:uid="{754AD64B-04CE-0E43-AC5E-FEA26B655E8F}" name="Column1785"/>
    <tableColumn id="1806" xr3:uid="{45195F6A-1A12-6441-942A-72A273148EDD}" name="Column1786"/>
    <tableColumn id="1807" xr3:uid="{3D2E0116-13D2-954B-94B8-24653809D8DD}" name="Column1787"/>
    <tableColumn id="1808" xr3:uid="{E9960122-52D0-3A40-B15F-AB42E3F0441D}" name="Column1788"/>
    <tableColumn id="1809" xr3:uid="{BF4622BC-92AC-5441-A7A7-61557D6C00DC}" name="Column1789"/>
    <tableColumn id="1810" xr3:uid="{04E34852-1E5E-3241-AC8D-E351035892EC}" name="Column1790"/>
    <tableColumn id="1811" xr3:uid="{7BE85BF2-4F6B-E446-BAC2-4788BD1F51E8}" name="Column1791"/>
    <tableColumn id="1812" xr3:uid="{D7248102-3B4A-2F4D-A132-906C1E29319A}" name="Column1792"/>
    <tableColumn id="1813" xr3:uid="{9F4D0658-0DAB-BE47-8308-4187D12AC149}" name="Column1793"/>
    <tableColumn id="1814" xr3:uid="{D4591BD8-6ABB-C546-A93D-915CAEE9572E}" name="Column1794"/>
    <tableColumn id="1815" xr3:uid="{BDEEA69F-7679-DA40-90CE-C8154994B390}" name="Column1795"/>
    <tableColumn id="1816" xr3:uid="{5E749220-B363-594C-977D-198690D0DC20}" name="Column1796"/>
    <tableColumn id="1817" xr3:uid="{ECE2A634-F2C8-3B46-974F-B02AAB906F54}" name="Column1797"/>
    <tableColumn id="1818" xr3:uid="{55B7D969-529D-2C46-B49D-9498C0C589A1}" name="Column1798"/>
    <tableColumn id="1819" xr3:uid="{D09725C2-B61C-EF48-8470-C5BE2450D160}" name="Column1799"/>
    <tableColumn id="1820" xr3:uid="{10CEB816-1F08-8D40-8B92-E29B84747E64}" name="Column1800"/>
    <tableColumn id="1821" xr3:uid="{726C0E0B-BA4F-6245-BC37-41373968F324}" name="Column1801"/>
    <tableColumn id="1822" xr3:uid="{D64A2197-BB57-9A49-9FC2-828E12AC11D7}" name="Column1802"/>
    <tableColumn id="1823" xr3:uid="{D6DEA54B-C9C0-DF4E-8986-F9C205776C7A}" name="Column1803"/>
    <tableColumn id="1824" xr3:uid="{30206F6F-BE25-7D48-81C6-5DDC5DB95142}" name="Column1804"/>
    <tableColumn id="1825" xr3:uid="{9FC10A3F-8A95-A646-BEC9-09DA89F2FE14}" name="Column1805"/>
    <tableColumn id="1826" xr3:uid="{C01B83FE-F6FC-514B-90AF-BB3A601B5F77}" name="Column1806"/>
    <tableColumn id="1827" xr3:uid="{43D10E7B-B528-424D-B966-B7B800F0E9EA}" name="Column1807"/>
    <tableColumn id="1828" xr3:uid="{B40C598F-828A-604A-AC21-ABC418CE6DDD}" name="Column1808"/>
    <tableColumn id="1829" xr3:uid="{D5FB6760-9590-8045-B536-A44F634C9EE2}" name="Column1809"/>
    <tableColumn id="1830" xr3:uid="{C80D49A8-DD9B-6448-B122-644889D0D9EC}" name="Column1810"/>
    <tableColumn id="1831" xr3:uid="{BB839AB2-CA56-7040-8131-5EA9829D04F2}" name="Column1811"/>
    <tableColumn id="1832" xr3:uid="{111D643F-F398-6F4B-AA44-C6B8D4D6643F}" name="Column1812"/>
    <tableColumn id="1833" xr3:uid="{1969D964-C9B5-FD49-8F11-CB495A49613D}" name="Column1813"/>
    <tableColumn id="1834" xr3:uid="{4E0EAF71-9499-3D40-A6A0-77435B399766}" name="Column1814"/>
    <tableColumn id="1835" xr3:uid="{4EBDC5CE-BFD1-FC48-A396-17B6EFAEB63D}" name="Column1815"/>
    <tableColumn id="1836" xr3:uid="{EFF7DF0D-6718-5A4E-8054-1115BD5FE002}" name="Column1816"/>
    <tableColumn id="1837" xr3:uid="{0CC9ACA9-6CDF-E349-B3C9-5541DE0B492A}" name="Column1817"/>
    <tableColumn id="1838" xr3:uid="{0D2300C9-0071-7045-8A8B-81E796E6751C}" name="Column1818"/>
    <tableColumn id="1839" xr3:uid="{E3977E83-623A-4046-9EAB-DF0F083E78CD}" name="Column1819"/>
    <tableColumn id="1840" xr3:uid="{08F7483D-4F3A-CA47-94DF-8003FE46DDC4}" name="Column1820"/>
    <tableColumn id="1841" xr3:uid="{7E9F6D67-5115-4340-8F56-5F13897C8ECB}" name="Column1821"/>
    <tableColumn id="1842" xr3:uid="{88BDCEA6-0D72-0444-B36B-CB2865526C98}" name="Column1822"/>
    <tableColumn id="1843" xr3:uid="{AAB9DB98-0A54-B746-9E8D-FD3A770ED64A}" name="Column1823"/>
    <tableColumn id="1844" xr3:uid="{9608D9A4-BF8E-EF49-8953-942E93A996A5}" name="Column1824"/>
    <tableColumn id="1845" xr3:uid="{296A814F-E15C-8842-B660-DD3B3DA948DF}" name="Column1825"/>
    <tableColumn id="1846" xr3:uid="{ED573247-C28F-B14B-B4D0-C42D41B1A9FF}" name="Column1826"/>
    <tableColumn id="1847" xr3:uid="{A806DFA4-D852-CE47-BD74-30162C336D80}" name="Column1827"/>
    <tableColumn id="1848" xr3:uid="{746B7CAA-67AB-FC4E-9185-FE12E21C6646}" name="Column1828"/>
    <tableColumn id="1849" xr3:uid="{92F1DB5E-F04E-9949-8176-9468B3C74D28}" name="Column1829"/>
    <tableColumn id="1850" xr3:uid="{B1B0451C-5C8B-2A41-BC0C-070D93E03177}" name="Column1830"/>
    <tableColumn id="1851" xr3:uid="{552650D0-D27C-1F44-9CD6-C693B7CD4484}" name="Column1831"/>
    <tableColumn id="1852" xr3:uid="{E3B8333E-83E4-654D-8C57-2A82CA55DB8D}" name="Column1832"/>
    <tableColumn id="1853" xr3:uid="{F6C17F04-A9D0-0F4A-8390-CA27B708A3E0}" name="Column1833"/>
    <tableColumn id="1854" xr3:uid="{6C0EA875-0357-4647-AF92-0A5917DB49F9}" name="Column1834"/>
    <tableColumn id="1855" xr3:uid="{0B8736D1-B8FA-1447-946A-2E96AE23C3B9}" name="Column1835"/>
    <tableColumn id="1856" xr3:uid="{FB44981E-5417-EE4B-8DD5-164F2DD0309C}" name="Column1836"/>
    <tableColumn id="1857" xr3:uid="{DCDFD1F6-E2F6-B344-9224-7AE5A55EC014}" name="Column1837"/>
    <tableColumn id="1858" xr3:uid="{0459AE8C-230B-5F48-9CFE-8DA67CBA8C90}" name="Column1838"/>
    <tableColumn id="1859" xr3:uid="{AD727882-C94E-4141-8878-B1DBDBAECBC1}" name="Column1839"/>
    <tableColumn id="1860" xr3:uid="{47721B7A-BF5E-2249-B2D5-64CC31F26496}" name="Column1840"/>
    <tableColumn id="1861" xr3:uid="{FC924236-E320-AB4E-BFC8-42F30F5753E7}" name="Column1841"/>
    <tableColumn id="1862" xr3:uid="{3B474867-FADF-9B4B-B8E3-67B8934A1992}" name="Column1842"/>
    <tableColumn id="1863" xr3:uid="{8A9CBA30-92C3-7B4A-A0CD-40FA56444675}" name="Column1843"/>
    <tableColumn id="1864" xr3:uid="{20EE3B0A-763E-024E-9EA1-158B11050C16}" name="Column1844"/>
    <tableColumn id="1865" xr3:uid="{93B6B6EB-C37C-324F-A099-2E2150C94DCA}" name="Column1845"/>
    <tableColumn id="1866" xr3:uid="{0E393918-1929-3940-8C17-C7BE9F890C7B}" name="Column1846"/>
    <tableColumn id="1867" xr3:uid="{744ACD4A-DC50-2A4D-A521-65C4A2C17979}" name="Column1847"/>
    <tableColumn id="1868" xr3:uid="{3A45343D-605D-7743-905C-844E9ED3A3E1}" name="Column1848"/>
    <tableColumn id="1869" xr3:uid="{DE6D0B4C-8AE8-8F42-B6A6-42F808009A91}" name="Column1849"/>
    <tableColumn id="1870" xr3:uid="{152E72C7-1875-0D41-9A1C-DD40903AC0B1}" name="Column1850"/>
    <tableColumn id="1871" xr3:uid="{9AC9B272-415D-A54A-A8E0-845CDA55667C}" name="Column1851"/>
    <tableColumn id="1872" xr3:uid="{8C2A886C-4B07-DC40-ACA2-A4775527EB7C}" name="Column1852"/>
    <tableColumn id="1873" xr3:uid="{F24A4C12-A68A-B240-BDB3-845BCCA8AC34}" name="Column1853"/>
    <tableColumn id="1874" xr3:uid="{2B8CD0AA-5BA9-904D-9EC5-21A816BA3B18}" name="Column1854"/>
    <tableColumn id="1875" xr3:uid="{93C57038-33F1-D84C-9CF6-4743B10FC081}" name="Column1855"/>
    <tableColumn id="1876" xr3:uid="{C874B8AD-E49B-5D45-9C48-8A5E1BAF1449}" name="Column1856"/>
    <tableColumn id="1877" xr3:uid="{3A5FC2A2-65F9-C24F-88AA-ED1B5215DA3E}" name="Column1857"/>
    <tableColumn id="1878" xr3:uid="{A8988AE2-796F-AC45-B3E6-22E39B1E2A00}" name="Column1858"/>
    <tableColumn id="1879" xr3:uid="{3848F6DC-A2BE-474F-B235-1A8087723503}" name="Column1859"/>
    <tableColumn id="1880" xr3:uid="{2B9FF644-12C6-0642-9EC9-331936A73956}" name="Column1860"/>
    <tableColumn id="1881" xr3:uid="{8E2F2849-0E28-034D-BE03-2C6FAEDE776C}" name="Column1861"/>
    <tableColumn id="1882" xr3:uid="{E5A649AF-CBFD-D54B-97BB-6CB53A4603C0}" name="Column1862"/>
    <tableColumn id="1883" xr3:uid="{F57916B6-23AF-164B-9A83-A8E730127C8E}" name="Column1863"/>
    <tableColumn id="1884" xr3:uid="{286ADCB1-3603-4943-95AB-F028E48F0A62}" name="Column1864"/>
    <tableColumn id="1885" xr3:uid="{FBD1705B-85AF-7C41-8200-926EDEAA927A}" name="Column1865"/>
    <tableColumn id="1886" xr3:uid="{4F5EE7C1-D105-914A-9817-9DFF79D523D7}" name="Column1866"/>
    <tableColumn id="1887" xr3:uid="{D4112993-5614-2847-B4E8-71710DF3CDC0}" name="Column1867"/>
    <tableColumn id="1888" xr3:uid="{A327B01F-A892-224E-A189-1190BA68BEE9}" name="Column1868"/>
    <tableColumn id="1889" xr3:uid="{7F6143ED-35F7-7E41-B244-EB4BCA40B10B}" name="Column1869"/>
    <tableColumn id="1890" xr3:uid="{A2583926-99B2-C949-96B8-C45479DC4E20}" name="Column1870"/>
    <tableColumn id="1891" xr3:uid="{2AD883F4-5306-D342-B911-5284B583F82F}" name="Column1871"/>
    <tableColumn id="1892" xr3:uid="{75D77367-C3A8-8A4C-AB75-047796ECEEEE}" name="Column1872"/>
    <tableColumn id="1893" xr3:uid="{83E807AF-B36F-8B47-BC23-DDA62D322965}" name="Column1873"/>
    <tableColumn id="1894" xr3:uid="{2DEEDCB5-7023-5C4D-A4FB-A31BE85CD658}" name="Column1874"/>
    <tableColumn id="1895" xr3:uid="{836FC4F1-D34B-A34E-8F9F-A810F8C01122}" name="Column1875"/>
    <tableColumn id="1896" xr3:uid="{16788DAD-EA94-2042-93E0-556CACBE73AD}" name="Column1876"/>
    <tableColumn id="1897" xr3:uid="{6B437DA8-AC10-724D-B59F-D8AD5487625B}" name="Column1877"/>
    <tableColumn id="1898" xr3:uid="{9432D4A3-F20F-4E4E-98CF-7A3A65B8AC3C}" name="Column1878"/>
    <tableColumn id="1899" xr3:uid="{7EFB5634-3923-494E-9A82-7FC9AEBD602B}" name="Column1879"/>
    <tableColumn id="1900" xr3:uid="{8F234546-70C0-C049-86D3-B7556D9E79C4}" name="Column1880"/>
    <tableColumn id="1901" xr3:uid="{23D9D4CF-4ABE-9949-BF0C-55AE70B920A3}" name="Column1881"/>
    <tableColumn id="1902" xr3:uid="{552DED81-313A-D24B-8E9B-BA418C39454C}" name="Column1882"/>
    <tableColumn id="1903" xr3:uid="{3CD27750-944C-4048-B71B-7B9557BADCC1}" name="Column1883"/>
    <tableColumn id="1904" xr3:uid="{141D936A-9726-DD4B-AE74-56BC095AB7FD}" name="Column1884"/>
    <tableColumn id="1905" xr3:uid="{97421367-6DD4-EE4F-8532-126E2A8287B8}" name="Column1885"/>
    <tableColumn id="1906" xr3:uid="{8B708F82-E862-B447-9DB4-561D67A69AE2}" name="Column1886"/>
    <tableColumn id="1907" xr3:uid="{DD152839-9C46-4E46-AB25-A0AFFC2D281F}" name="Column1887"/>
    <tableColumn id="1908" xr3:uid="{37606A66-B781-4F4A-842A-6691D54A5BB7}" name="Column1888"/>
    <tableColumn id="1909" xr3:uid="{B2BAF824-7C17-404C-B385-FA8F77A8ACC6}" name="Column1889"/>
    <tableColumn id="1910" xr3:uid="{3877A475-3BFA-5D49-BE0A-F72EEF58D012}" name="Column1890"/>
    <tableColumn id="1911" xr3:uid="{4AD2BE10-1AE0-D544-BDD1-732FDD1B6130}" name="Column1891"/>
    <tableColumn id="1912" xr3:uid="{2FE0AE68-8D71-A142-9BBE-9319D809F822}" name="Column1892"/>
    <tableColumn id="1913" xr3:uid="{59C7EF93-B820-C743-BF82-BC4CECFD4E26}" name="Column1893"/>
    <tableColumn id="1914" xr3:uid="{F32206FA-16B5-3A46-A39C-24989E29BCCA}" name="Column1894"/>
    <tableColumn id="1915" xr3:uid="{2923E74A-5DA2-6C40-9FBC-DC8DF428E56E}" name="Column1895"/>
    <tableColumn id="1916" xr3:uid="{355B7919-562E-844C-A1CF-2333B92470BA}" name="Column1896"/>
    <tableColumn id="1917" xr3:uid="{A93CC1F1-B8F0-D14D-B130-8A1AF98F46A1}" name="Column1897"/>
    <tableColumn id="1918" xr3:uid="{A5FA2417-2EA3-3B4C-978A-31A19D3787D7}" name="Column1898"/>
    <tableColumn id="1919" xr3:uid="{9D7EC686-0CDB-1043-9DF5-631B61547545}" name="Column1899"/>
    <tableColumn id="1920" xr3:uid="{BD985B4C-0A55-7D49-A475-B0393AFBD648}" name="Column1900"/>
    <tableColumn id="1921" xr3:uid="{81ADFD23-0221-CB44-A590-9CDBF683BA54}" name="Column1901"/>
    <tableColumn id="1922" xr3:uid="{736AD882-7CDD-AA4A-8458-38D7E178FE0A}" name="Column1902"/>
    <tableColumn id="1923" xr3:uid="{1485BECD-F546-5D4D-9E6C-176A98EC3E66}" name="Column1903"/>
    <tableColumn id="1924" xr3:uid="{228CE2F1-2114-B94F-AD6E-5A9837D5513C}" name="Column1904"/>
    <tableColumn id="1925" xr3:uid="{60CB353A-5F5F-B648-A11D-6910B48D2E1F}" name="Column1905"/>
    <tableColumn id="1926" xr3:uid="{BBA5F4EB-4AED-CC41-B2DE-024009D0973A}" name="Column1906"/>
    <tableColumn id="1927" xr3:uid="{237E3CBD-DA37-0A47-BFC5-62B190DF7A3D}" name="Column1907"/>
    <tableColumn id="1928" xr3:uid="{3B9CACF9-1610-C242-903D-74CEE7D1778F}" name="Column1908"/>
    <tableColumn id="1929" xr3:uid="{DDCC20AA-E598-D047-A5C2-8F5200DADD5F}" name="Column1909"/>
    <tableColumn id="1930" xr3:uid="{CEFF7F7B-3661-D944-A5DF-6A6D6577EA97}" name="Column1910"/>
    <tableColumn id="1931" xr3:uid="{C85D43E6-63F6-F64A-950D-B545E6A3F218}" name="Column1911"/>
    <tableColumn id="1932" xr3:uid="{0D27895E-F532-BD45-B3F0-C99AAEABA0EF}" name="Column1912"/>
    <tableColumn id="1933" xr3:uid="{6CBDE85E-FDD3-8A4C-9A93-E048559D0706}" name="Column1913"/>
    <tableColumn id="1934" xr3:uid="{660C162F-DE19-D94E-8408-6E156C5EB159}" name="Column1914"/>
    <tableColumn id="1935" xr3:uid="{66A74751-426F-634C-9900-37851A1A88F3}" name="Column1915"/>
    <tableColumn id="1936" xr3:uid="{911F6779-A75A-2540-B2CD-3339E065F556}" name="Column1916"/>
    <tableColumn id="1937" xr3:uid="{5BE78937-E174-334A-93F1-513C887755B3}" name="Column1917"/>
    <tableColumn id="1938" xr3:uid="{B5FDE92B-3BB5-0A4F-A495-6CB7E52CEAA1}" name="Column1918"/>
    <tableColumn id="1939" xr3:uid="{A51CF441-D714-4545-90CD-46D3BE2E136F}" name="Column1919"/>
    <tableColumn id="1940" xr3:uid="{C40E690A-E8AA-FC45-A7D7-6E032F09398B}" name="Column1920"/>
    <tableColumn id="1941" xr3:uid="{0483B945-E1D8-A440-8B2F-28415AEA8A80}" name="Column1921"/>
    <tableColumn id="1942" xr3:uid="{943FC727-8169-024A-B479-E2A9DB603736}" name="Column1922"/>
    <tableColumn id="1943" xr3:uid="{A7EE8534-7B5F-9E4E-8EDB-8F7832B24E75}" name="Column1923"/>
    <tableColumn id="1944" xr3:uid="{1C4EDC7E-1742-D34E-8BA5-ACFC14249449}" name="Column1924"/>
    <tableColumn id="1945" xr3:uid="{DB0B2E54-DAE8-734A-A75C-B98EAE591FD0}" name="Column1925"/>
    <tableColumn id="1946" xr3:uid="{0FF62982-6004-DF4C-AB05-5253158A2F3D}" name="Column1926"/>
    <tableColumn id="1947" xr3:uid="{9CDE25B3-A689-4142-A5DF-C8409BC013E3}" name="Column1927"/>
    <tableColumn id="1948" xr3:uid="{2CC12075-5122-2743-9E0E-5A9889A5FDC7}" name="Column1928"/>
    <tableColumn id="1949" xr3:uid="{F2C3F5EC-DC38-CA48-AC0C-19EF8430FFDB}" name="Column1929"/>
    <tableColumn id="1950" xr3:uid="{3C6F36F4-DF5E-8349-85F6-FE46E6891167}" name="Column1930"/>
    <tableColumn id="1951" xr3:uid="{A49EB1C5-AF87-6647-AC97-079067363975}" name="Column1931"/>
    <tableColumn id="1952" xr3:uid="{D8DDB00C-5C6B-DD41-A48D-D31F66102A7A}" name="Column1932"/>
    <tableColumn id="1953" xr3:uid="{72769470-EF1C-204E-A1D2-4683F4A05A93}" name="Column1933"/>
    <tableColumn id="1954" xr3:uid="{CBC3BF05-E058-7B4F-8886-8DD6E7F5EC9A}" name="Column1934"/>
    <tableColumn id="1955" xr3:uid="{60052DFF-A264-1540-8B17-05C17CE4D9A3}" name="Column1935"/>
    <tableColumn id="1956" xr3:uid="{8A83191A-53CE-4941-A5FF-B907A17943BC}" name="Column1936"/>
    <tableColumn id="1957" xr3:uid="{6C220A69-7D55-E14E-AAD0-FB768DC36E1C}" name="Column1937"/>
    <tableColumn id="1958" xr3:uid="{8E0DD184-D3C6-804E-933E-777C15FA6A69}" name="Column1938"/>
    <tableColumn id="1959" xr3:uid="{9D39957D-3E20-B74E-A577-4B535AFFC840}" name="Column1939"/>
    <tableColumn id="1960" xr3:uid="{788280A3-6DF2-4848-9899-25FE0E3A8721}" name="Column1940"/>
    <tableColumn id="1961" xr3:uid="{D33FEED1-535B-DA49-8400-F39E33B4AD52}" name="Column1941"/>
    <tableColumn id="1962" xr3:uid="{DC1A84CD-9EDA-354F-8DB6-F8487EA11A6C}" name="Column1942"/>
    <tableColumn id="1963" xr3:uid="{B3E0CD90-169A-BD47-8227-CEAFDF19F573}" name="Column1943"/>
    <tableColumn id="1964" xr3:uid="{473EDCEC-57D6-F348-8761-692194B6C0A4}" name="Column1944"/>
    <tableColumn id="1965" xr3:uid="{3271B2CE-B6C4-B94A-97A8-063C4DB1E7D7}" name="Column1945"/>
    <tableColumn id="1966" xr3:uid="{D7719404-4E3E-8049-B720-82167C088655}" name="Column1946"/>
    <tableColumn id="1967" xr3:uid="{B2210CC9-F7CE-254B-8E1D-BB978D4E1128}" name="Column1947"/>
    <tableColumn id="1968" xr3:uid="{5620B864-D3D4-C34A-9FD3-94DB9B910007}" name="Column1948"/>
    <tableColumn id="1969" xr3:uid="{68F31AEF-FB89-1C41-9FC6-6179E6AF4015}" name="Column1949"/>
    <tableColumn id="1970" xr3:uid="{1325797A-FA44-EE44-89A7-4F1B05AC0C58}" name="Column1950"/>
    <tableColumn id="1971" xr3:uid="{7E03CD07-05B1-4D45-8D51-C6995A0A06A0}" name="Column1951"/>
    <tableColumn id="1972" xr3:uid="{9BAAEF72-2B5B-D04A-B988-92C236EB9E2F}" name="Column1952"/>
    <tableColumn id="1973" xr3:uid="{8A476C91-118B-7C44-87AF-77BE073FA12F}" name="Column1953"/>
    <tableColumn id="1974" xr3:uid="{9B0E1DE6-5DF1-EA45-8361-ED4745526043}" name="Column1954"/>
    <tableColumn id="1975" xr3:uid="{33171385-E241-8244-B470-E6FD4E8BCB6F}" name="Column1955"/>
    <tableColumn id="1976" xr3:uid="{1A4EF17C-5982-2543-82F5-9FD2A54E7E6D}" name="Column1956"/>
    <tableColumn id="1977" xr3:uid="{AA267D25-3B1C-E744-A30B-C0DED7599BE5}" name="Column1957"/>
    <tableColumn id="1978" xr3:uid="{5925A5D3-B415-D441-AFFE-DCA6E9B4FE92}" name="Column1958"/>
    <tableColumn id="1979" xr3:uid="{CE2757A6-54B1-3B47-A95E-C585C4A4BCAC}" name="Column1959"/>
    <tableColumn id="1980" xr3:uid="{8971F1DD-0C84-9E46-B3B9-D4414DC206B1}" name="Column1960"/>
    <tableColumn id="1981" xr3:uid="{19E08C88-C6E9-8F4D-8976-A879DAB94078}" name="Column1961"/>
    <tableColumn id="1982" xr3:uid="{2D318D57-F2DA-A840-B744-FE4235300301}" name="Column1962"/>
    <tableColumn id="1983" xr3:uid="{41A202E0-E516-5E41-9497-2829AAFE9B6E}" name="Column1963"/>
    <tableColumn id="1984" xr3:uid="{F4BF6944-2872-2F4C-8315-70EEB315E65E}" name="Column1964"/>
    <tableColumn id="1985" xr3:uid="{72CD563E-8316-B642-BB26-D9848B3B00F8}" name="Column1965"/>
    <tableColumn id="1986" xr3:uid="{CD162AC7-436F-4C47-A0FB-5648796CA0FF}" name="Column1966"/>
    <tableColumn id="1987" xr3:uid="{FC35E42A-F5A1-034D-90AA-7274B5A43E8B}" name="Column1967"/>
    <tableColumn id="1988" xr3:uid="{3638CD45-54E7-3344-A042-09350A72300A}" name="Column1968"/>
    <tableColumn id="1989" xr3:uid="{1B04AD6D-F770-FD4A-BE80-1505DBA603F7}" name="Column1969"/>
    <tableColumn id="1990" xr3:uid="{DEC8B395-AF2B-0540-BFFF-6829F35C09FD}" name="Column1970"/>
    <tableColumn id="1991" xr3:uid="{4BA11FD3-4EB8-A44F-A3AD-A47C1086450F}" name="Column1971"/>
    <tableColumn id="1992" xr3:uid="{B7CF73A1-9835-F047-8503-CC699C73AAD8}" name="Column1972"/>
    <tableColumn id="1993" xr3:uid="{E3F8872B-3428-7740-B947-A2B69F5C55D8}" name="Column1973"/>
    <tableColumn id="1994" xr3:uid="{EC93E1CF-C94E-BC43-8B1A-9C208EE2E1E8}" name="Column1974"/>
    <tableColumn id="1995" xr3:uid="{18307CA8-F918-4F45-B4CA-A618A9CD26B6}" name="Column1975"/>
    <tableColumn id="1996" xr3:uid="{102B370C-A647-9444-826D-7644BA125B20}" name="Column1976"/>
    <tableColumn id="1997" xr3:uid="{63271B2C-7C04-A543-B795-2315306E6584}" name="Column1977"/>
    <tableColumn id="1998" xr3:uid="{A5AF162C-545A-D844-808B-A732CF6B3013}" name="Column1978"/>
    <tableColumn id="1999" xr3:uid="{34B6B6B0-24DD-F745-AD33-E94798CB76AB}" name="Column1979"/>
    <tableColumn id="2000" xr3:uid="{2D851311-1582-5E4D-8DF1-FE481F0A4765}" name="Column1980"/>
    <tableColumn id="2001" xr3:uid="{D867B8FB-C93F-9B4C-B1F8-CF313379D4F9}" name="Column1981"/>
    <tableColumn id="2002" xr3:uid="{D81861FA-B38F-C34D-AC9D-1F02019DADE6}" name="Column1982"/>
    <tableColumn id="2003" xr3:uid="{9C3FADBD-0C43-BA47-A053-E38227C425A2}" name="Column1983"/>
    <tableColumn id="2004" xr3:uid="{DC31CFEE-E5E8-E542-9196-A6BF025E8FC0}" name="Column1984"/>
    <tableColumn id="2005" xr3:uid="{6F9E6470-B8AB-B048-A33F-22DBDB06C9B4}" name="Column1985"/>
    <tableColumn id="2006" xr3:uid="{91F9F980-A21A-8A43-9C66-6992323E9F1E}" name="Column1986"/>
    <tableColumn id="2007" xr3:uid="{27A1C452-B478-D142-943E-B65B27CE4B0D}" name="Column1987"/>
    <tableColumn id="2008" xr3:uid="{7F37A4A0-0D5E-FE4D-96D2-E9AB2BB7476C}" name="Column1988"/>
    <tableColumn id="2009" xr3:uid="{D2C21955-92A3-9B48-8468-5090CB33D1ED}" name="Column1989"/>
    <tableColumn id="2010" xr3:uid="{C8C8A2B5-C06B-C846-9192-D115209E009E}" name="Column1990"/>
    <tableColumn id="2011" xr3:uid="{AA797C0A-914D-9946-847E-EB0402EABDFD}" name="Column1991"/>
    <tableColumn id="2012" xr3:uid="{1565BBA4-69EB-4649-A882-215CD45B93C4}" name="Column1992"/>
    <tableColumn id="2013" xr3:uid="{37C25B0B-A5C1-A046-9E8B-3A0B691C598E}" name="Column1993"/>
    <tableColumn id="2014" xr3:uid="{10D26009-4196-3A48-9FDA-825AE41D4450}" name="Column1994"/>
    <tableColumn id="2015" xr3:uid="{2660175C-F32B-BA4B-BE28-455AE96220E8}" name="Column1995"/>
    <tableColumn id="2016" xr3:uid="{47900F8E-252E-9649-8A6A-0273553501B7}" name="Column1996"/>
    <tableColumn id="2017" xr3:uid="{04B50BBB-8AF1-2E4C-8AF0-FA90CACAEFF2}" name="Column1997"/>
    <tableColumn id="2018" xr3:uid="{E2825AE6-D506-1E41-B738-164609138F4D}" name="Column1998"/>
    <tableColumn id="2019" xr3:uid="{97B504CF-2848-004A-B5B0-45A01E018F8A}" name="Column1999"/>
    <tableColumn id="2020" xr3:uid="{A036C963-9288-7F43-8409-219BD6A88E90}" name="Column2000"/>
    <tableColumn id="2021" xr3:uid="{67928006-AD4C-2144-B5E0-7C52B61C7849}" name="Column2001"/>
    <tableColumn id="2022" xr3:uid="{12BC9144-8A88-3144-972F-0B3785B7CF22}" name="Column2002"/>
    <tableColumn id="2023" xr3:uid="{B19EACE9-DB44-4E4E-AF2D-71F6F69575E7}" name="Column2003"/>
    <tableColumn id="2024" xr3:uid="{757DD5E0-A693-8C4E-B6DC-F7B66A55A5D6}" name="Column2004"/>
    <tableColumn id="2025" xr3:uid="{B245DE40-DC15-C640-9DC3-2476E5B92C11}" name="Column2005"/>
    <tableColumn id="2026" xr3:uid="{DEC95C77-4424-9147-87FB-A0AC288B98AD}" name="Column2006"/>
    <tableColumn id="2027" xr3:uid="{03EE0392-C1BA-3C46-B132-7D616C738DDF}" name="Column2007"/>
    <tableColumn id="2028" xr3:uid="{8E7D4E79-9FAF-3A41-926B-26CCD7B68D48}" name="Column2008"/>
    <tableColumn id="2029" xr3:uid="{C0C4060A-2A42-0B4C-8091-7C0F188DCB0D}" name="Column2009"/>
    <tableColumn id="2030" xr3:uid="{7283FCE7-D916-3D42-A2A7-51C44939FF5C}" name="Column2010"/>
    <tableColumn id="2031" xr3:uid="{4F61A8DE-D600-5C4E-9DCA-EFC18946A684}" name="Column2011"/>
    <tableColumn id="2032" xr3:uid="{88C4B6E0-2781-064F-BF26-B95566480494}" name="Column2012"/>
    <tableColumn id="2033" xr3:uid="{3772678B-D872-2A4E-B04E-D0C1FA1F90C7}" name="Column2013"/>
    <tableColumn id="2034" xr3:uid="{480F90C6-B07E-294B-A399-BEAEDF6C0108}" name="Column2014"/>
    <tableColumn id="2035" xr3:uid="{DAB88599-FC09-7347-90C3-0303015DEDB3}" name="Column2015"/>
    <tableColumn id="2036" xr3:uid="{65C4C744-7BCA-0C48-A1B5-5085FE8B2FB6}" name="Column2016"/>
    <tableColumn id="2037" xr3:uid="{5CDDEA47-C44F-6F4E-BAA8-C22CF2B752CC}" name="Column2017"/>
    <tableColumn id="2038" xr3:uid="{1A9BB6F9-E61C-7548-905D-1F6F07DF9F10}" name="Column2018"/>
    <tableColumn id="2039" xr3:uid="{43F54221-6905-8445-8B2F-6C738C488B11}" name="Column2019"/>
    <tableColumn id="2040" xr3:uid="{4898E1EE-F25A-7145-A635-7D18625B0120}" name="Column2020"/>
    <tableColumn id="2041" xr3:uid="{EFE46BF4-BAF6-1F49-9DF6-0F749735F6B8}" name="Column2021"/>
    <tableColumn id="2042" xr3:uid="{0A4B2742-BFFD-2C4D-A290-69D63E0111E5}" name="Column2022"/>
    <tableColumn id="2043" xr3:uid="{E716B59F-862F-ED4F-87B1-CBEE4F90A3EC}" name="Column2023"/>
    <tableColumn id="2044" xr3:uid="{695202D5-EAB1-A04C-8BE3-73D9404A1BEC}" name="Column2024"/>
    <tableColumn id="2045" xr3:uid="{53E83DC2-7126-A449-A9B1-98D64594B871}" name="Column2025"/>
    <tableColumn id="2046" xr3:uid="{04905BB0-2A19-DF4A-B822-9596F759A89B}" name="Column2026"/>
    <tableColumn id="2047" xr3:uid="{B531B825-EEB6-194B-8FF2-B4CF040C8EE0}" name="Column2027"/>
    <tableColumn id="2048" xr3:uid="{75DAFD21-7A0D-C346-ABCD-E4D59B32F628}" name="Column2028"/>
    <tableColumn id="2049" xr3:uid="{AA785B61-9A0A-EA4B-BDE1-C0901FCCEB18}" name="Column2029"/>
    <tableColumn id="2050" xr3:uid="{482236BB-2FB4-4149-9F6E-9E80C18BC235}" name="Column2030"/>
    <tableColumn id="2051" xr3:uid="{0F0B17F9-11ED-2B46-BF59-3FCA51120820}" name="Column2031"/>
    <tableColumn id="2052" xr3:uid="{3CBD1BD8-8F3F-464D-B93E-4EB8E36ACFA5}" name="Column2032"/>
    <tableColumn id="2053" xr3:uid="{590D231F-3EE5-1E4C-9FCB-CA19E8FC3004}" name="Column2033"/>
    <tableColumn id="2054" xr3:uid="{14790F83-1545-5D40-B9E6-6446722343F2}" name="Column2034"/>
    <tableColumn id="2055" xr3:uid="{D69C6ACA-84D3-DC48-8C76-E4382161E6D5}" name="Column2035"/>
    <tableColumn id="2056" xr3:uid="{0EE2EE57-3D0F-6542-B3E6-DD50EB43B3A7}" name="Column2036"/>
    <tableColumn id="2057" xr3:uid="{8F0C29FF-B456-8246-A21F-0415544E3B53}" name="Column2037"/>
    <tableColumn id="2058" xr3:uid="{895432E8-71CD-2C40-ACDE-DD28693E755D}" name="Column2038"/>
    <tableColumn id="2059" xr3:uid="{A4495A8C-E5A1-E441-A9E5-0F5114DE9E43}" name="Column2039"/>
    <tableColumn id="2060" xr3:uid="{D98A6A80-EB01-AD40-8889-F1C8F188D1E5}" name="Column2040"/>
    <tableColumn id="2061" xr3:uid="{56F7CBE8-0FF6-6249-8558-FC29ACA011A5}" name="Column2041"/>
    <tableColumn id="2062" xr3:uid="{AB72D9AD-86D7-DD4A-80D9-773730B67887}" name="Column2042"/>
    <tableColumn id="2063" xr3:uid="{63C25A77-0897-4647-A9D8-AD38A2515009}" name="Column2043"/>
    <tableColumn id="2064" xr3:uid="{3E071BE7-1654-ED46-BC56-9E0532B4E749}" name="Column2044"/>
    <tableColumn id="2065" xr3:uid="{72794903-864A-D249-9B74-B1D3B3FC19A5}" name="Column2045"/>
    <tableColumn id="2066" xr3:uid="{6D804058-8A58-A345-8C91-4BE9987626D2}" name="Column2046"/>
    <tableColumn id="2067" xr3:uid="{962ED73B-5DB1-774F-B4AB-D84428434301}" name="Column2047"/>
    <tableColumn id="2068" xr3:uid="{0CB20981-EE22-2647-83F1-0AB05F29572B}" name="Column2048"/>
    <tableColumn id="2069" xr3:uid="{48A6C1C1-5084-714D-8F00-BE76D476C5BD}" name="Column2049"/>
    <tableColumn id="2070" xr3:uid="{F0B93010-D539-8142-B1D5-0D1557E99E46}" name="Column2050"/>
    <tableColumn id="2071" xr3:uid="{B625FB3B-B88F-754B-8382-722801AABCA8}" name="Column2051"/>
    <tableColumn id="2072" xr3:uid="{784EF2FE-A92A-6642-BF40-189CEDA8964D}" name="Column2052"/>
    <tableColumn id="2073" xr3:uid="{8E93F84F-1CA3-F548-8683-EAD5E04F4022}" name="Column2053"/>
    <tableColumn id="2074" xr3:uid="{5587178A-26C1-2348-8F5E-1510888C2549}" name="Column2054"/>
    <tableColumn id="2075" xr3:uid="{EE8B997B-035C-ED46-ADFA-1ECB011B173A}" name="Column2055"/>
    <tableColumn id="2076" xr3:uid="{D314C2C5-4929-5241-A4EB-66E541E23755}" name="Column2056"/>
    <tableColumn id="2077" xr3:uid="{A907DD48-D619-0F4B-A5D4-173A423B8DA1}" name="Column2057"/>
    <tableColumn id="2078" xr3:uid="{0257DE89-76D6-FE4C-8819-3CE45357F0BB}" name="Column2058"/>
    <tableColumn id="2079" xr3:uid="{D1BDBEF9-C6DC-A846-A5B9-A995768435B0}" name="Column2059"/>
    <tableColumn id="2080" xr3:uid="{E9AEEC20-28A2-9D49-AFD5-19230EA91C75}" name="Column2060"/>
    <tableColumn id="2081" xr3:uid="{523B7945-520E-E049-B77B-BC76A760CDA3}" name="Column2061"/>
    <tableColumn id="2082" xr3:uid="{9BB756C0-76E4-B34B-B2BA-AE8666A24DD1}" name="Column2062"/>
    <tableColumn id="2083" xr3:uid="{80488D7B-092F-EB46-87C1-4F8A96B28B38}" name="Column2063"/>
    <tableColumn id="2084" xr3:uid="{A12DB4F3-90DE-4A4C-BB30-B4D50A1F9851}" name="Column2064"/>
    <tableColumn id="2085" xr3:uid="{94192451-2D25-2E4D-9EFD-D531CF8DD55A}" name="Column2065"/>
    <tableColumn id="2086" xr3:uid="{3B5D3D16-3787-4844-B655-6ADBF4620EA5}" name="Column2066"/>
    <tableColumn id="2087" xr3:uid="{E6C9F563-F9B9-CF46-8636-2F8207F8EA60}" name="Column2067"/>
    <tableColumn id="2088" xr3:uid="{3F0C006C-A56C-8E4F-8E73-9016C45D6BDF}" name="Column2068"/>
    <tableColumn id="2089" xr3:uid="{CDCC9393-B3D4-BB4A-9429-A4FD7AEA36F1}" name="Column2069"/>
    <tableColumn id="2090" xr3:uid="{486CA589-6E8E-6A41-A29A-5EE55A9E21A9}" name="Column2070"/>
    <tableColumn id="2091" xr3:uid="{3C52892A-842D-DC4E-9ED8-3B8987ECE8B3}" name="Column2071"/>
    <tableColumn id="2092" xr3:uid="{99B23603-5D9F-FD43-9F79-A35EAA4D1183}" name="Column2072"/>
    <tableColumn id="2093" xr3:uid="{8EAE68FF-9CCC-194E-90F6-66D1514D876D}" name="Column2073"/>
    <tableColumn id="2094" xr3:uid="{2929ECFD-7BF5-8D4D-924E-1D304AD8C8FB}" name="Column2074"/>
    <tableColumn id="2095" xr3:uid="{EFA582F7-7416-474D-A777-AECBD6F93663}" name="Column2075"/>
    <tableColumn id="2096" xr3:uid="{FCE699A0-A556-F848-9869-F88797429295}" name="Column2076"/>
    <tableColumn id="2097" xr3:uid="{C11585BE-D604-274B-A8C2-B55989A10B98}" name="Column2077"/>
    <tableColumn id="2098" xr3:uid="{DDC61721-BA5C-CB4A-B6B0-B667120CCA67}" name="Column2078"/>
    <tableColumn id="2099" xr3:uid="{8E7272FC-1FDD-974F-860B-D28046330FBE}" name="Column2079"/>
    <tableColumn id="2100" xr3:uid="{28496899-AF52-814C-9B47-5468026CC0C6}" name="Column2080"/>
    <tableColumn id="2101" xr3:uid="{3B12948F-F15D-CB41-8CF9-17602A5C77A2}" name="Column2081"/>
    <tableColumn id="2102" xr3:uid="{0DFF1717-FE06-F843-AD74-83DB5EFDB573}" name="Column2082"/>
    <tableColumn id="2103" xr3:uid="{52089388-9F01-4E46-AEE2-31D43C73C3E9}" name="Column2083"/>
    <tableColumn id="2104" xr3:uid="{E0F799D6-0AFC-5543-AD4D-888F8B1D19EF}" name="Column2084"/>
    <tableColumn id="2105" xr3:uid="{1C040144-11ED-B84B-8BA6-E344895A8353}" name="Column2085"/>
    <tableColumn id="2106" xr3:uid="{05CC0CB1-C50C-9940-B53C-E37816751AD6}" name="Column2086"/>
    <tableColumn id="2107" xr3:uid="{75B3316C-55AE-9749-8FAB-4073ABB74782}" name="Column2087"/>
    <tableColumn id="2108" xr3:uid="{BEF00AB6-BF48-3441-AEDB-E4FEFEF09370}" name="Column2088"/>
    <tableColumn id="2109" xr3:uid="{ABE54E8A-C8BC-324D-96B0-B6488539CFC5}" name="Column2089"/>
    <tableColumn id="2110" xr3:uid="{95943B79-6748-F84D-AECE-4BD656ED700B}" name="Column2090"/>
    <tableColumn id="2111" xr3:uid="{8D9668C8-170B-EB4E-9737-324B6EE1D62E}" name="Column2091"/>
    <tableColumn id="2112" xr3:uid="{70BD50BC-1DCE-4C4E-8C00-A618DEDA1B63}" name="Column2092"/>
    <tableColumn id="2113" xr3:uid="{34B9C7A5-E2C8-C343-AB24-88F9B943865F}" name="Column2093"/>
    <tableColumn id="2114" xr3:uid="{0BA9FF6B-BFA2-8243-BB98-D05852332E7F}" name="Column2094"/>
    <tableColumn id="2115" xr3:uid="{30285DED-696B-DE48-819E-33B96E5401DF}" name="Column2095"/>
    <tableColumn id="2116" xr3:uid="{7D0F0794-05FA-7C4B-9B47-15433E015ADD}" name="Column2096"/>
    <tableColumn id="2117" xr3:uid="{639CA281-6338-5347-ABB3-0E5258FE7C0D}" name="Column2097"/>
    <tableColumn id="2118" xr3:uid="{9EA832CB-B839-1444-81B8-493E82FD2FF1}" name="Column2098"/>
    <tableColumn id="2119" xr3:uid="{45F7F99D-FEAD-EE4B-945E-7667F6F04BEA}" name="Column2099"/>
    <tableColumn id="2120" xr3:uid="{94877DE2-B8CD-C947-828C-1ACD3554C2AA}" name="Column2100"/>
    <tableColumn id="2121" xr3:uid="{BC74EE22-399F-EA43-BE41-38FF1C364CA4}" name="Column2101"/>
    <tableColumn id="2122" xr3:uid="{9E40D65B-DDF7-9E40-81A9-8D9F9D4955B9}" name="Column2102"/>
    <tableColumn id="2123" xr3:uid="{8754E3A7-3952-764F-96FA-654E088351A2}" name="Column2103"/>
    <tableColumn id="2124" xr3:uid="{68EB8E41-D7AE-464F-8D7C-A318EC069026}" name="Column2104"/>
    <tableColumn id="2125" xr3:uid="{2F787902-9455-7442-97F1-6FACF5B8B9BE}" name="Column2105"/>
    <tableColumn id="2126" xr3:uid="{5E7AE98D-1478-E440-87B4-10437BDA2B16}" name="Column2106"/>
    <tableColumn id="2127" xr3:uid="{7402ECD6-1758-CB4D-ACD7-081A1D874491}" name="Column2107"/>
    <tableColumn id="2128" xr3:uid="{F9183506-4DC3-654D-8BB0-0623A304F006}" name="Column2108"/>
    <tableColumn id="2129" xr3:uid="{461004DC-0377-A040-A6DF-A8227F1E4A4A}" name="Column2109"/>
    <tableColumn id="2130" xr3:uid="{E91BC452-4864-6C46-A323-C5B216C9ED4B}" name="Column2110"/>
    <tableColumn id="2131" xr3:uid="{36908ADA-0F26-3F4B-8617-011C688D847F}" name="Column2111"/>
    <tableColumn id="2132" xr3:uid="{8C16B210-19A2-A843-9813-14C32A4A7A55}" name="Column2112"/>
    <tableColumn id="2133" xr3:uid="{BBCCB712-EB04-C444-9D3C-F00A6F5B8166}" name="Column2113"/>
    <tableColumn id="2134" xr3:uid="{23F1BC4B-4C86-5249-B488-2D2AE73481FF}" name="Column2114"/>
    <tableColumn id="2135" xr3:uid="{33AD15C9-F22B-8C4E-A392-5707DD501D65}" name="Column2115"/>
    <tableColumn id="2136" xr3:uid="{020E6E23-3D08-5C4C-9EDD-CB19F89F720C}" name="Column2116"/>
    <tableColumn id="2137" xr3:uid="{5CD9CD85-C7F7-1A4B-BC11-E50AD16B674B}" name="Column2117"/>
    <tableColumn id="2138" xr3:uid="{537EC93C-EE34-394C-A90B-6E928E970BAD}" name="Column2118"/>
    <tableColumn id="2139" xr3:uid="{01D410F1-F351-A842-ADC3-70427AD8C362}" name="Column2119"/>
    <tableColumn id="2140" xr3:uid="{A63A5C26-7187-334B-8DBA-9E0FC2E8367C}" name="Column2120"/>
    <tableColumn id="2141" xr3:uid="{B2D4EA54-B2B3-4249-B7DD-F52958EEE828}" name="Column2121"/>
    <tableColumn id="2142" xr3:uid="{BFA0D8C5-CBF5-594E-9D5B-53817F2E1D3F}" name="Column2122"/>
    <tableColumn id="2143" xr3:uid="{55D46A74-4639-944C-A36E-ED38E284A7E3}" name="Column2123"/>
    <tableColumn id="2144" xr3:uid="{C9C0B7F2-D91A-0C4C-AF5E-42D99578DA03}" name="Column2124"/>
    <tableColumn id="2145" xr3:uid="{6E3F8EBE-6ED4-5D41-9158-A28AADB09FF5}" name="Column2125"/>
    <tableColumn id="2146" xr3:uid="{288C355E-968D-E141-B124-4886473AB47F}" name="Column2126"/>
    <tableColumn id="2147" xr3:uid="{CD429E50-C5DE-7647-A0B7-13748C49C840}" name="Column2127"/>
    <tableColumn id="2148" xr3:uid="{6C47332C-3290-0242-A3EA-DB09E5725B81}" name="Column2128"/>
    <tableColumn id="2149" xr3:uid="{D09969F0-800B-E644-9E32-ECFEEED54AF1}" name="Column2129"/>
    <tableColumn id="2150" xr3:uid="{3D179A90-49A9-AA47-B2A9-4848C4CE71B6}" name="Column2130"/>
    <tableColumn id="2151" xr3:uid="{1DA4EC3D-72E6-0741-B27A-F089E558E1BE}" name="Column2131"/>
    <tableColumn id="2152" xr3:uid="{031A2C4A-1490-184F-BE71-9E615C6707CD}" name="Column2132"/>
    <tableColumn id="2153" xr3:uid="{EF8FF1A7-EAFB-3A43-B219-8DBE7F024B7D}" name="Column2133"/>
    <tableColumn id="2154" xr3:uid="{79EAEEA1-44E6-0F45-8E9A-9B6D36C11483}" name="Column2134"/>
    <tableColumn id="2155" xr3:uid="{D1A9D52E-7BAB-4443-A907-059C207747FD}" name="Column2135"/>
    <tableColumn id="2156" xr3:uid="{611F8D76-E7FE-AC4D-8157-FB4378D31063}" name="Column2136"/>
    <tableColumn id="2157" xr3:uid="{66643112-FEF8-654A-AC0C-7B224EA79A59}" name="Column2137"/>
    <tableColumn id="2158" xr3:uid="{A82F70BE-A900-3546-A474-5CD58143C7EF}" name="Column2138"/>
    <tableColumn id="2159" xr3:uid="{BF513A14-EA0D-BD49-A245-25BA78EFAED5}" name="Column2139"/>
    <tableColumn id="2160" xr3:uid="{BC48D020-B4B8-954B-953B-AB9F3B5F4B0A}" name="Column2140"/>
    <tableColumn id="2161" xr3:uid="{1464E62D-C037-7244-A48E-9F735D9E6553}" name="Column2141"/>
    <tableColumn id="2162" xr3:uid="{BC0DF414-2E74-6A45-874D-3A01F8AF5ED6}" name="Column2142"/>
    <tableColumn id="2163" xr3:uid="{707895DA-0F4A-5B41-A45A-79C984B5DF85}" name="Column2143"/>
    <tableColumn id="2164" xr3:uid="{8D6220FE-FD5E-7042-A0CC-91B5A3622934}" name="Column2144"/>
    <tableColumn id="2165" xr3:uid="{07B9A4B9-B352-B948-9488-F7F24623B332}" name="Column2145"/>
    <tableColumn id="2166" xr3:uid="{46A9FAAB-09E8-B642-A928-41D87C2F16FB}" name="Column2146"/>
    <tableColumn id="2167" xr3:uid="{94B602B0-608F-C648-9B19-01124D5BB6AB}" name="Column2147"/>
    <tableColumn id="2168" xr3:uid="{029E8F0E-A76B-4049-8151-C3D49B1904CA}" name="Column2148"/>
    <tableColumn id="2169" xr3:uid="{4594F8DE-87A9-0F44-B382-99ED7CCFC953}" name="Column2149"/>
    <tableColumn id="2170" xr3:uid="{9F357C61-8890-FD4D-A0F8-560E723BA201}" name="Column2150"/>
    <tableColumn id="2171" xr3:uid="{FB707757-CEAC-CB49-BAAC-AE2D07EAE3D1}" name="Column2151"/>
    <tableColumn id="2172" xr3:uid="{2A8FF0E2-3ADB-A84E-943E-019EE6C47BB3}" name="Column2152"/>
    <tableColumn id="2173" xr3:uid="{38D2E3F1-4DAA-B84F-A50B-6EF8BC62D852}" name="Column2153"/>
    <tableColumn id="2174" xr3:uid="{955720C0-BCD1-3B44-8215-41CD41C1377A}" name="Column2154"/>
    <tableColumn id="2175" xr3:uid="{1D3D3360-894C-0846-B081-C151A53F2271}" name="Column2155"/>
    <tableColumn id="2176" xr3:uid="{7DA8214E-FCB2-8642-8013-526321A45B6A}" name="Column2156"/>
    <tableColumn id="2177" xr3:uid="{15C41238-4E0F-5542-9EE8-4264DC681B1D}" name="Column2157"/>
    <tableColumn id="2178" xr3:uid="{3F5F3001-9F7B-CF42-A6EA-395314F575B0}" name="Column2158"/>
    <tableColumn id="2179" xr3:uid="{19A45E4B-0761-0F46-B908-E472F8C33AB6}" name="Column2159"/>
    <tableColumn id="2180" xr3:uid="{46AB1C6C-9817-BA4F-AD14-AAF627A2F310}" name="Column2160"/>
    <tableColumn id="2181" xr3:uid="{E32893B2-3890-2148-B480-9FE44F7025BC}" name="Column2161"/>
    <tableColumn id="2182" xr3:uid="{DB1A7B8E-C932-7B41-AD4A-9A5115852576}" name="Column2162"/>
    <tableColumn id="2183" xr3:uid="{BB2B0FF9-68EF-5E4E-BC27-CEB471539551}" name="Column2163"/>
    <tableColumn id="2184" xr3:uid="{81A71FCB-42D8-0942-AC72-FF9B72317C13}" name="Column2164"/>
    <tableColumn id="2185" xr3:uid="{FC3C5217-BEF3-B04C-AF27-467F170DCEA1}" name="Column2165"/>
    <tableColumn id="2186" xr3:uid="{6B4895B0-1093-6F42-ABA5-08D228B9FDD0}" name="Column2166"/>
    <tableColumn id="2187" xr3:uid="{95C7008D-614E-F349-B15A-BEE37AE2B507}" name="Column2167"/>
    <tableColumn id="2188" xr3:uid="{DA8103D9-D0D8-F148-A7A2-C9F4DF8AE4FD}" name="Column2168"/>
    <tableColumn id="2189" xr3:uid="{7D39B3C2-95B6-834E-AC2E-4A30B7F63775}" name="Column2169"/>
    <tableColumn id="2190" xr3:uid="{90B64B68-3FFE-114D-8466-89B2A55F8C35}" name="Column2170"/>
    <tableColumn id="2191" xr3:uid="{AAF516AC-1474-7947-93C9-ACCD226C2D20}" name="Column2171"/>
    <tableColumn id="2192" xr3:uid="{6E6471AC-7A1B-D447-B46A-F161759B3FDA}" name="Column2172"/>
    <tableColumn id="2193" xr3:uid="{E9170CF0-688D-8C4A-8A28-AF3D5CF5E5E5}" name="Column2173"/>
    <tableColumn id="2194" xr3:uid="{E12078E5-034A-BE45-A613-B0094354063D}" name="Column2174"/>
    <tableColumn id="2195" xr3:uid="{6F969ED6-E174-604B-8272-1F00B70C67F0}" name="Column2175"/>
    <tableColumn id="2196" xr3:uid="{F1923CAF-38D3-DF44-8C8D-ACDE959D7FD6}" name="Column2176"/>
    <tableColumn id="2197" xr3:uid="{39127214-743E-4B43-A24E-08A5FA69CAFB}" name="Column2177"/>
    <tableColumn id="2198" xr3:uid="{5FDA2731-F3B2-9245-BC53-324C17CA7ACE}" name="Column2178"/>
    <tableColumn id="2199" xr3:uid="{5A6BB5E3-69E1-3141-9718-AC426D494C61}" name="Column2179"/>
    <tableColumn id="2200" xr3:uid="{B2510F34-3EE0-A147-AED8-EDF147710FEA}" name="Column2180"/>
    <tableColumn id="2201" xr3:uid="{D6503D28-83AD-884A-BF20-AF132D346672}" name="Column2181"/>
    <tableColumn id="2202" xr3:uid="{509B7F37-B700-B94B-AC40-8E76BBEA4006}" name="Column2182"/>
    <tableColumn id="2203" xr3:uid="{9E911FB6-B36F-D649-8E69-F2B3C22ABA9E}" name="Column2183"/>
    <tableColumn id="2204" xr3:uid="{D15D6033-D48F-2E4C-A880-CFA5FFA44559}" name="Column2184"/>
    <tableColumn id="2205" xr3:uid="{3412FDC1-15CE-5345-94C6-1C199D10CD88}" name="Column2185"/>
    <tableColumn id="2206" xr3:uid="{E074E1F1-2230-A74B-B5CE-3EB0FE9FC044}" name="Column2186"/>
    <tableColumn id="2207" xr3:uid="{7EF6CFB1-2E36-4E4E-B312-EC3BF6DDA389}" name="Column2187"/>
    <tableColumn id="2208" xr3:uid="{5183F43E-43A3-0C48-A656-2AE197895B00}" name="Column2188"/>
    <tableColumn id="2209" xr3:uid="{86E1F3DF-17DD-934F-990C-ACCA78D3DA79}" name="Column2189"/>
    <tableColumn id="2210" xr3:uid="{2F11D626-5048-3148-B788-4B3B9540649A}" name="Column2190"/>
    <tableColumn id="2211" xr3:uid="{3B83E55B-BCF5-D641-B6C8-3486273EA929}" name="Column2191"/>
    <tableColumn id="2212" xr3:uid="{E0BE58FB-35DE-0048-9A40-50A59B3E8EA8}" name="Column2192"/>
    <tableColumn id="2213" xr3:uid="{BBDAAF8D-2F50-834B-A879-910727A67902}" name="Column2193"/>
    <tableColumn id="2214" xr3:uid="{326A0AF2-80D1-A040-99F7-1AEEF0BE9DE1}" name="Column2194"/>
    <tableColumn id="2215" xr3:uid="{604F8B15-F682-4B43-8358-42D210F735CB}" name="Column2195"/>
    <tableColumn id="2216" xr3:uid="{18E668A9-0EEF-D747-960A-8E0EBBB461F4}" name="Column2196"/>
    <tableColumn id="2217" xr3:uid="{B53FCCB5-3DF7-734D-99D5-5F0796D3B9B6}" name="Column2197"/>
    <tableColumn id="2218" xr3:uid="{39F50F7B-DFD9-774C-A870-010BCA9C66F5}" name="Column2198"/>
    <tableColumn id="2219" xr3:uid="{42A78296-6F7D-1143-90A0-AE772D2C612D}" name="Column2199"/>
    <tableColumn id="2220" xr3:uid="{D8D6D9E2-9468-9A40-8562-BDFE4D25E76D}" name="Column2200"/>
    <tableColumn id="2221" xr3:uid="{9E875E66-4726-D74F-B1E0-630748A4A668}" name="Column2201"/>
    <tableColumn id="2222" xr3:uid="{F215662C-8A2B-BF45-AFA3-8576907B7F14}" name="Column2202"/>
    <tableColumn id="2223" xr3:uid="{B1DF07AF-CAA6-8D41-9251-C417737EBF63}" name="Column2203"/>
    <tableColumn id="2224" xr3:uid="{8E6F67E4-E74F-2746-BD42-58FCC9150D9A}" name="Column2204"/>
    <tableColumn id="2225" xr3:uid="{15740BEE-C3E6-3F45-9CD6-47E583232F56}" name="Column2205"/>
    <tableColumn id="2226" xr3:uid="{5A7D5D33-232F-FD45-A304-75FDD5BA2A06}" name="Column2206"/>
    <tableColumn id="2227" xr3:uid="{08A849BE-5E98-D54F-BD1E-A188C35F52AD}" name="Column2207"/>
    <tableColumn id="2228" xr3:uid="{B6FA13C5-513E-F345-B7CF-C9F540782054}" name="Column2208"/>
    <tableColumn id="2229" xr3:uid="{1FA5D1E8-6601-E042-AB20-02EF470E3DE8}" name="Column2209"/>
    <tableColumn id="2230" xr3:uid="{EFD64328-A17A-704F-B02A-D7778C3709A2}" name="Column2210"/>
    <tableColumn id="2231" xr3:uid="{29D3440B-F7B9-6D47-859D-995E3499BCB9}" name="Column2211"/>
    <tableColumn id="2232" xr3:uid="{EBF96464-CFE0-9E4D-92E4-C276D37D30C6}" name="Column2212"/>
    <tableColumn id="2233" xr3:uid="{B359C638-E4E6-A048-8D59-DF6FA80FAE3F}" name="Column2213"/>
    <tableColumn id="2234" xr3:uid="{5ECAA6BD-4B2A-5B46-BF61-4DEA0B491E8F}" name="Column2214"/>
    <tableColumn id="2235" xr3:uid="{6818A6BE-2C22-6E41-B303-FFB5A677BD61}" name="Column2215"/>
    <tableColumn id="2236" xr3:uid="{EC302C5C-635A-DC4C-B69A-D8DBC790AFB1}" name="Column2216"/>
    <tableColumn id="2237" xr3:uid="{59E63B94-E6A0-7248-A165-C4736006097D}" name="Column2217"/>
    <tableColumn id="2238" xr3:uid="{A67E0783-C7B0-BD4E-AFEA-E9BEC2195C95}" name="Column2218"/>
    <tableColumn id="2239" xr3:uid="{A4DDAB23-ED1F-BE4C-8C7F-B7E13967ECF8}" name="Column2219"/>
    <tableColumn id="2240" xr3:uid="{9B8597EE-0BE3-564F-9221-C8B20487CE8A}" name="Column2220"/>
    <tableColumn id="2241" xr3:uid="{D7AC7BDF-66D5-7A44-B61C-DBA7C033D9B9}" name="Column2221"/>
    <tableColumn id="2242" xr3:uid="{E817273D-C285-3F4C-BC82-C2181A8D0C29}" name="Column2222"/>
    <tableColumn id="2243" xr3:uid="{A89A1EB4-E43C-A94C-BACB-F0A403AAD753}" name="Column2223"/>
    <tableColumn id="2244" xr3:uid="{0802F4CC-F4F7-2B4A-B76C-8E1B623CBECC}" name="Column2224"/>
    <tableColumn id="2245" xr3:uid="{45CA51C7-2DF5-5B4A-ADC9-4DC2761D743E}" name="Column2225"/>
    <tableColumn id="2246" xr3:uid="{ADABF899-DB8A-3949-A467-3AA4E5598725}" name="Column2226"/>
    <tableColumn id="2247" xr3:uid="{915545FA-70A5-CF4D-905A-3A3A4222A18E}" name="Column2227"/>
    <tableColumn id="2248" xr3:uid="{CADCDE64-1F24-3E49-A69B-44812649A4F9}" name="Column2228"/>
    <tableColumn id="2249" xr3:uid="{1BA664FB-8ABC-F542-B503-947E26E7A511}" name="Column2229"/>
    <tableColumn id="2250" xr3:uid="{E7E3F4F8-E990-2F4D-A2A2-B22E679418C4}" name="Column2230"/>
    <tableColumn id="2251" xr3:uid="{86F4D26B-4A1A-CA45-AC44-21478576D9E1}" name="Column2231"/>
    <tableColumn id="2252" xr3:uid="{486F6758-4346-E642-9D7E-38D20E9AF5D9}" name="Column2232"/>
    <tableColumn id="2253" xr3:uid="{BB1F8512-4861-5442-BC67-47839CF1A5CF}" name="Column2233"/>
    <tableColumn id="2254" xr3:uid="{B1088171-F86B-3E40-A5EE-BAFB1750B431}" name="Column2234"/>
    <tableColumn id="2255" xr3:uid="{705BD038-1AFD-E548-9BA9-6B73F0EC3465}" name="Column2235"/>
    <tableColumn id="2256" xr3:uid="{BF7A4473-4B77-FE49-876B-C6A38CE49141}" name="Column2236"/>
    <tableColumn id="2257" xr3:uid="{E80A744D-AE42-CB40-B0BE-1CC2D6D1F024}" name="Column2237"/>
    <tableColumn id="2258" xr3:uid="{20F25DE4-B8DF-174C-A004-719E4F6E1496}" name="Column2238"/>
    <tableColumn id="2259" xr3:uid="{D9F0D914-A8B6-D14C-8436-2F64E77F23E9}" name="Column2239"/>
    <tableColumn id="2260" xr3:uid="{5D26EDFA-D1B1-8B4B-A087-29F166699419}" name="Column2240"/>
    <tableColumn id="2261" xr3:uid="{F28F9A29-1D46-BC48-96D3-D8C12A695C8F}" name="Column2241"/>
    <tableColumn id="2262" xr3:uid="{99AC1A80-3E20-624C-9064-473A556ED022}" name="Column2242"/>
    <tableColumn id="2263" xr3:uid="{F10848EF-2B13-0F42-BD54-B66806979048}" name="Column2243"/>
    <tableColumn id="2264" xr3:uid="{E1575991-6707-5141-91BB-9240781BE245}" name="Column2244"/>
    <tableColumn id="2265" xr3:uid="{FC1E50B3-2FB3-5749-AAAD-734C7E52E2BB}" name="Column2245"/>
    <tableColumn id="2266" xr3:uid="{59B2F026-4D09-F74A-92FE-310CB30DE522}" name="Column2246"/>
    <tableColumn id="2267" xr3:uid="{4BFCE2E5-DFDE-2A44-B717-5C0CA8911F5D}" name="Column2247"/>
    <tableColumn id="2268" xr3:uid="{BECA6FB8-DFC2-334E-9E5A-16F502E66718}" name="Column2248"/>
    <tableColumn id="2269" xr3:uid="{8117AF4E-B8EA-7B47-A471-A79AC210F29D}" name="Column2249"/>
    <tableColumn id="2270" xr3:uid="{BB8F3CC5-42AE-1844-A37F-E1B68363FD9B}" name="Column2250"/>
    <tableColumn id="2271" xr3:uid="{F2A6DE97-0540-1349-9BAF-A20C72F7858E}" name="Column2251"/>
    <tableColumn id="2272" xr3:uid="{18215FC4-A965-DC4C-8F3A-B6369EE70207}" name="Column2252"/>
    <tableColumn id="2273" xr3:uid="{90B64BF2-1C2C-084D-B2E1-255DF9A6CCC0}" name="Column2253"/>
    <tableColumn id="2274" xr3:uid="{35D82823-C9C6-6F46-AF0B-DD5CF66F8EA2}" name="Column2254"/>
    <tableColumn id="2275" xr3:uid="{777C52EE-E854-EF47-9961-A879882FBD02}" name="Column2255"/>
    <tableColumn id="2276" xr3:uid="{4782AD94-CF1C-C843-AD62-B127CD5C9385}" name="Column2256"/>
    <tableColumn id="2277" xr3:uid="{CC746F82-256C-8C4D-8181-B27C711C555F}" name="Column2257"/>
    <tableColumn id="2278" xr3:uid="{CC5D842D-C581-FD43-B536-F1CDB7ADBB55}" name="Column2258"/>
    <tableColumn id="2279" xr3:uid="{C5C2EDAE-386A-FD43-BC39-6D560DD8F921}" name="Column2259"/>
    <tableColumn id="2280" xr3:uid="{6AEC509C-8459-F34D-A788-89CCFF206A00}" name="Column2260"/>
    <tableColumn id="2281" xr3:uid="{76FECBDD-3FC7-A048-B2CB-0A99E3160CC6}" name="Column2261"/>
    <tableColumn id="2282" xr3:uid="{9203C06F-E109-1A4B-8D83-530419C3252A}" name="Column2262"/>
    <tableColumn id="2283" xr3:uid="{C0BBB979-56DE-0842-A3BE-F2431FBDEDE6}" name="Column2263"/>
    <tableColumn id="2284" xr3:uid="{C8D6D2FB-7226-BC45-8186-B5DFF6E86035}" name="Column2264"/>
    <tableColumn id="2285" xr3:uid="{FCA5DB04-3FCC-3F40-BD95-823AD7C7F8AB}" name="Column2265"/>
    <tableColumn id="2286" xr3:uid="{090B1744-8DEE-A840-987D-EE5C812A0A37}" name="Column2266"/>
    <tableColumn id="2287" xr3:uid="{C69BFDE6-6AE3-144F-8B70-A1B423952C91}" name="Column2267"/>
    <tableColumn id="2288" xr3:uid="{3E2FEDEF-2A10-4A47-ADEF-92E95AD68AEB}" name="Column2268"/>
    <tableColumn id="2289" xr3:uid="{8030A03D-73D0-3842-9095-EA453769F864}" name="Column2269"/>
    <tableColumn id="2290" xr3:uid="{6120830F-CF2B-5A4D-B9A5-E7EA17CF76C2}" name="Column2270"/>
    <tableColumn id="2291" xr3:uid="{4412A6C0-692C-3B42-B66F-64151CAD1C8F}" name="Column2271"/>
    <tableColumn id="2292" xr3:uid="{55F8FE67-C723-9E42-ACA4-DCAA09EC9F25}" name="Column2272"/>
    <tableColumn id="2293" xr3:uid="{1EAC251D-CC16-D449-A4ED-30161FCA8655}" name="Column2273"/>
    <tableColumn id="2294" xr3:uid="{51D609AD-D87B-6B41-BC10-56D1ECC1F051}" name="Column2274"/>
    <tableColumn id="2295" xr3:uid="{0A97D3F5-F57C-2143-AB8A-5E9F4D82CF89}" name="Column2275"/>
    <tableColumn id="2296" xr3:uid="{00D2FD4F-6301-234C-8581-ADD8BBD33E92}" name="Column2276"/>
    <tableColumn id="2297" xr3:uid="{756C9A5D-E52A-4A4D-98C4-456AB3A08660}" name="Column2277"/>
    <tableColumn id="2298" xr3:uid="{FF0099D8-382B-7047-A72E-48834FEAB0C2}" name="Column2278"/>
    <tableColumn id="2299" xr3:uid="{292C25DA-1E6D-DE4D-B280-39EEB4D0D4C6}" name="Column2279"/>
    <tableColumn id="2300" xr3:uid="{B7791D08-D4BC-2846-8C1E-C095EF7984AA}" name="Column2280"/>
    <tableColumn id="2301" xr3:uid="{F8A7B53D-F7AC-A640-9647-9645EEE1CA22}" name="Column2281"/>
    <tableColumn id="2302" xr3:uid="{B988223E-E02C-FA4B-9953-186B74647531}" name="Column2282"/>
    <tableColumn id="2303" xr3:uid="{71998D17-101A-D945-BBDA-4BB8020DC0A3}" name="Column2283"/>
    <tableColumn id="2304" xr3:uid="{FDF1370E-0260-1448-80A4-C94688EBC8AC}" name="Column2284"/>
    <tableColumn id="2305" xr3:uid="{442FCF62-54C2-CF48-94F0-D2F4A348A3CF}" name="Column2285"/>
    <tableColumn id="2306" xr3:uid="{2D644C76-2E27-0D4C-92E6-4058F99841DC}" name="Column2286"/>
    <tableColumn id="2307" xr3:uid="{37DE0228-AA98-1B4A-B0E3-46F2032C6E33}" name="Column2287"/>
    <tableColumn id="2308" xr3:uid="{E2D4D22D-5C4A-A849-A290-A9FCA5148A2D}" name="Column2288"/>
    <tableColumn id="2309" xr3:uid="{9E433110-11D8-D145-ACBC-DEA764777B90}" name="Column2289"/>
    <tableColumn id="2310" xr3:uid="{05AE5DA2-0371-5544-8E4C-10B174B7620C}" name="Column2290"/>
    <tableColumn id="2311" xr3:uid="{B4877869-9520-D748-AE2A-7D3EBC3AABB4}" name="Column2291"/>
    <tableColumn id="2312" xr3:uid="{F61B6EAC-AB6D-FA4E-BF5E-CDC8D00A3189}" name="Column2292"/>
    <tableColumn id="2313" xr3:uid="{6D3434B8-C117-B849-81A7-BC2C1F250F3A}" name="Column2293"/>
    <tableColumn id="2314" xr3:uid="{B03992BE-C133-264E-A4B5-749935AEDBDB}" name="Column2294"/>
    <tableColumn id="2315" xr3:uid="{2CF6959A-9AA8-BA40-AA3A-88E3979D33B1}" name="Column2295"/>
    <tableColumn id="2316" xr3:uid="{956615F1-DF56-BA4E-853D-877CA7A3E05D}" name="Column2296"/>
    <tableColumn id="2317" xr3:uid="{683354A6-48B5-5149-9C4B-0F109543C0F5}" name="Column2297"/>
    <tableColumn id="2318" xr3:uid="{A5A00A2F-8975-5B43-8F34-98531FCE1D59}" name="Column2298"/>
    <tableColumn id="2319" xr3:uid="{3B77C719-EB79-A742-973B-A18ED8FDB58D}" name="Column2299"/>
    <tableColumn id="2320" xr3:uid="{4FF693A1-62A6-7F43-9427-B1057B5B0406}" name="Column2300"/>
    <tableColumn id="2321" xr3:uid="{170235F1-1084-FE43-9D6E-6B96FD1BB6CB}" name="Column2301"/>
    <tableColumn id="2322" xr3:uid="{748CC887-914F-4644-BD3B-A5429649D80A}" name="Column2302"/>
    <tableColumn id="2323" xr3:uid="{152923CC-1131-E34C-BBE8-AD565AC82ED6}" name="Column2303"/>
    <tableColumn id="2324" xr3:uid="{F082073B-5D65-2846-9308-ADCEB21015EF}" name="Column2304"/>
    <tableColumn id="2325" xr3:uid="{727B0DD9-1978-614A-979F-4731E6B61173}" name="Column2305"/>
    <tableColumn id="2326" xr3:uid="{4F4F3743-E1FA-264A-8944-CC59580E3A16}" name="Column2306"/>
    <tableColumn id="2327" xr3:uid="{DF9A2060-6C14-F34C-8225-BDE0CE2101EF}" name="Column2307"/>
    <tableColumn id="2328" xr3:uid="{D80FB705-BBDB-604C-8BD3-53A9AF1169BB}" name="Column2308"/>
    <tableColumn id="2329" xr3:uid="{D71EF188-23C6-B847-8E79-787500479B07}" name="Column2309"/>
    <tableColumn id="2330" xr3:uid="{679D7795-447B-5A4E-A470-2CCF29DB3E7A}" name="Column2310"/>
    <tableColumn id="2331" xr3:uid="{78A566BB-C5A9-BF49-B93B-EE115B2A808C}" name="Column2311"/>
    <tableColumn id="2332" xr3:uid="{E2E58527-D1C3-B749-9D57-EB984F6AE8E5}" name="Column2312"/>
    <tableColumn id="2333" xr3:uid="{1AC89F23-6158-784A-817E-F30C44ABBF7B}" name="Column2313"/>
    <tableColumn id="2334" xr3:uid="{C3F5EA2E-E5A6-FD47-8A70-883E5B054EF3}" name="Column2314"/>
    <tableColumn id="2335" xr3:uid="{66C54356-7989-D149-BB82-4B930A263EAC}" name="Column2315"/>
    <tableColumn id="2336" xr3:uid="{D31965A4-C6B0-EA49-96C4-E288E132824D}" name="Column2316"/>
    <tableColumn id="2337" xr3:uid="{FE75A4C1-C9F7-E74B-9E17-982E3FB3F7F4}" name="Column2317"/>
    <tableColumn id="2338" xr3:uid="{3316FE0B-D018-A546-8D20-592247320DA2}" name="Column2318"/>
    <tableColumn id="2339" xr3:uid="{141FA9A6-73D7-5246-81F8-282A5DA0022F}" name="Column2319"/>
    <tableColumn id="2340" xr3:uid="{9E18D7FD-16DE-2644-A217-27B56C26771C}" name="Column2320"/>
    <tableColumn id="2341" xr3:uid="{AC419A93-6758-6C4D-815F-484783443B6C}" name="Column2321"/>
    <tableColumn id="2342" xr3:uid="{338636CB-8F16-D24B-B223-BB7421259105}" name="Column2322"/>
    <tableColumn id="2343" xr3:uid="{51E20EEA-7A09-754B-A1B0-592DE066512E}" name="Column2323"/>
    <tableColumn id="2344" xr3:uid="{BF83B603-C70E-2247-8449-B5DD938DF560}" name="Column2324"/>
    <tableColumn id="2345" xr3:uid="{7320EAF5-FB62-1E4B-9FD6-25F5ABE8F161}" name="Column2325"/>
    <tableColumn id="2346" xr3:uid="{4649518D-3316-4546-B89F-D7153123979F}" name="Column2326"/>
    <tableColumn id="2347" xr3:uid="{B80F9FBA-9D09-F043-BF6A-451525B249D2}" name="Column2327"/>
    <tableColumn id="2348" xr3:uid="{AC50737A-038C-504D-BE4B-052C847C8349}" name="Column2328"/>
    <tableColumn id="2349" xr3:uid="{8DD91A22-631D-554B-B560-F186C828D5AC}" name="Column2329"/>
    <tableColumn id="2350" xr3:uid="{F8FF8209-D8BD-254C-96DC-ED2480256F47}" name="Column2330"/>
    <tableColumn id="2351" xr3:uid="{C480F2B2-44B8-AC49-AE87-B598ECC298FB}" name="Column2331"/>
    <tableColumn id="2352" xr3:uid="{AA746AA7-AB19-C641-B862-F4E0A02E6C21}" name="Column2332"/>
    <tableColumn id="2353" xr3:uid="{C3F0AE30-57BB-DF4C-961F-C49DC6EC01EA}" name="Column2333"/>
    <tableColumn id="2354" xr3:uid="{149D3227-5491-6644-A4D6-04E77CB63214}" name="Column2334"/>
    <tableColumn id="2355" xr3:uid="{4AC8840B-48F1-124A-8B90-8965B427A808}" name="Column2335"/>
    <tableColumn id="2356" xr3:uid="{1FFB8542-96DC-E249-86A5-5948E48D690B}" name="Column2336"/>
    <tableColumn id="2357" xr3:uid="{84D4AD71-07FE-4246-A112-3233C18A4F65}" name="Column2337"/>
    <tableColumn id="2358" xr3:uid="{F3766283-3ABA-DA49-A26F-0688C5B74647}" name="Column2338"/>
    <tableColumn id="2359" xr3:uid="{EEFE6B87-8A49-634A-AF8C-3256375E9C0A}" name="Column2339"/>
    <tableColumn id="2360" xr3:uid="{F8631FF7-E105-0540-9455-093A9AC6BF8A}" name="Column2340"/>
    <tableColumn id="2361" xr3:uid="{500C4E37-7BC5-5346-9E0B-B3BDE5D27222}" name="Column2341"/>
    <tableColumn id="2362" xr3:uid="{710F3168-1BD7-7B4A-B60F-C678884C9127}" name="Column2342"/>
    <tableColumn id="2363" xr3:uid="{BBDCB1ED-F418-F945-9AC0-D8A69CC049D7}" name="Column2343"/>
    <tableColumn id="2364" xr3:uid="{07116247-F4FC-E242-966A-02B85ED163C5}" name="Column2344"/>
    <tableColumn id="2365" xr3:uid="{A264D7E4-1E05-524F-ABF0-5C1449A7EBAF}" name="Column2345"/>
    <tableColumn id="2366" xr3:uid="{309ED5BD-2B01-DF4F-9C48-DF88D5E57909}" name="Column2346"/>
    <tableColumn id="2367" xr3:uid="{C7708F02-1C21-054F-BDD3-67794CABC084}" name="Column2347"/>
    <tableColumn id="2368" xr3:uid="{F59732CC-222E-3741-9571-6E9CB10E84A4}" name="Column2348"/>
    <tableColumn id="2369" xr3:uid="{322E3339-992A-2648-874E-B14A0D305F96}" name="Column2349"/>
    <tableColumn id="2370" xr3:uid="{CE3C24A0-6579-B24B-B072-9DAE3DC5EA0F}" name="Column2350"/>
    <tableColumn id="2371" xr3:uid="{EF08BB02-76B5-7B4E-A925-E8F80920BCDB}" name="Column2351"/>
    <tableColumn id="2372" xr3:uid="{7DF820C3-E87C-884E-94C7-F1D7860C33C1}" name="Column2352"/>
    <tableColumn id="2373" xr3:uid="{B69C891C-3DB7-0A43-92F2-EC6BEE07CEEB}" name="Column2353"/>
    <tableColumn id="2374" xr3:uid="{AD739557-392F-D64B-9D0A-F9269D55CC45}" name="Column2354"/>
    <tableColumn id="2375" xr3:uid="{1FEF8822-FDA1-B941-B6B3-6B81873AC5A5}" name="Column2355"/>
    <tableColumn id="2376" xr3:uid="{663E0E3B-0AB2-084F-ADB4-A8511D7B3D24}" name="Column2356"/>
    <tableColumn id="2377" xr3:uid="{104DC7C7-44F5-7E49-8120-6102348A138E}" name="Column2357"/>
    <tableColumn id="2378" xr3:uid="{4EEEBC1E-04C6-FD41-A6F6-B1C6672333AA}" name="Column2358"/>
    <tableColumn id="2379" xr3:uid="{AB8C2241-D3F9-3449-8D32-F730352C4066}" name="Column2359"/>
    <tableColumn id="2380" xr3:uid="{B0C2BBF1-86A9-394D-A8DF-81241B4CD5AC}" name="Column2360"/>
    <tableColumn id="2381" xr3:uid="{44021F16-5A16-CA47-94BE-6D6D4342F0BB}" name="Column2361"/>
    <tableColumn id="2382" xr3:uid="{80AE9480-0670-304B-B237-1A8DFF197747}" name="Column2362"/>
    <tableColumn id="2383" xr3:uid="{42C27F99-6065-F340-81FE-1FBA56B1CF06}" name="Column2363"/>
    <tableColumn id="2384" xr3:uid="{2C23E9DE-5B9A-9D4D-88EA-239662356E0C}" name="Column2364"/>
    <tableColumn id="2385" xr3:uid="{7189A21B-1BC6-3147-BE68-78DE63FE2B86}" name="Column2365"/>
    <tableColumn id="2386" xr3:uid="{9A7A2149-F28A-DF41-BFD1-85695AB2AB2E}" name="Column2366"/>
    <tableColumn id="2387" xr3:uid="{5C67D709-B2AB-A24B-9DAE-9F67937C86D0}" name="Column2367"/>
    <tableColumn id="2388" xr3:uid="{4DFA6F66-260E-DC46-93C0-18820F866157}" name="Column2368"/>
    <tableColumn id="2389" xr3:uid="{3D685321-C1C0-1A4F-ADAC-FF312D99FC5D}" name="Column2369"/>
    <tableColumn id="2390" xr3:uid="{53F3134D-6403-B44A-8E7A-DCDF21B038EF}" name="Column2370"/>
    <tableColumn id="2391" xr3:uid="{1EC82653-346F-2240-8BD2-EBC1149EEF4A}" name="Column2371"/>
    <tableColumn id="2392" xr3:uid="{1412A4FF-1B0A-344E-A15E-81457391A5B4}" name="Column2372"/>
    <tableColumn id="2393" xr3:uid="{87E42249-5767-D541-A480-2C287D2A9784}" name="Column2373"/>
    <tableColumn id="2394" xr3:uid="{937CFD2A-DCC3-F248-83B1-2B3D93C7022D}" name="Column2374"/>
    <tableColumn id="2395" xr3:uid="{43D8A2E9-8689-154E-8353-6A8F54311A4B}" name="Column2375"/>
    <tableColumn id="2396" xr3:uid="{69186F83-1280-424E-B005-FF577D98501A}" name="Column2376"/>
    <tableColumn id="2397" xr3:uid="{D53BA1BC-AAB9-B440-86C6-CDC4DD2B0EA7}" name="Column2377"/>
    <tableColumn id="2398" xr3:uid="{3176AB33-9DE6-1640-B7E0-2AA815BA2ECE}" name="Column2378"/>
    <tableColumn id="2399" xr3:uid="{7BD2649D-8FFE-8641-90A9-F44588878DAB}" name="Column2379"/>
    <tableColumn id="2400" xr3:uid="{788640C8-C229-F64E-ACA6-F971951DB75C}" name="Column2380"/>
    <tableColumn id="2401" xr3:uid="{A5D17085-93DE-494B-8A6D-8F2DBE9480DA}" name="Column2381"/>
    <tableColumn id="2402" xr3:uid="{15B751BA-756D-AA40-9C56-84C83D787E22}" name="Column2382"/>
    <tableColumn id="2403" xr3:uid="{756C96E3-86CC-3B4D-AA4C-4C1EFCAC71C6}" name="Column2383"/>
    <tableColumn id="2404" xr3:uid="{83C7253E-80EE-C44D-82E7-D498682852CE}" name="Column2384"/>
    <tableColumn id="2405" xr3:uid="{E2AE98EA-1AB6-E54F-AD5B-0403E463F237}" name="Column2385"/>
    <tableColumn id="2406" xr3:uid="{276CD242-69C5-3D47-85BF-E7FE15F963EA}" name="Column2386"/>
    <tableColumn id="2407" xr3:uid="{0535E4FA-7E86-A745-8EB1-ABFBD8B78204}" name="Column2387"/>
    <tableColumn id="2408" xr3:uid="{83BB1E5D-C5BF-9343-9EAD-18264FA91CA4}" name="Column2388"/>
    <tableColumn id="2409" xr3:uid="{8831E719-6CFE-7047-89F9-AEDF613020DE}" name="Column2389"/>
    <tableColumn id="2410" xr3:uid="{F16E1FC1-3C86-B948-BBFE-96D47DAFDBA5}" name="Column2390"/>
    <tableColumn id="2411" xr3:uid="{D905BEC4-F86D-5049-A262-64DCD3AF2B03}" name="Column2391"/>
    <tableColumn id="2412" xr3:uid="{F4C73FC0-E6FC-2749-948D-CD94BE42A6E0}" name="Column2392"/>
    <tableColumn id="2413" xr3:uid="{61B39F4A-D34E-6E4C-867E-E2630BEC5BF1}" name="Column2393"/>
    <tableColumn id="2414" xr3:uid="{BBD9AF5F-EF57-5348-87C2-BD01ED226BB0}" name="Column2394"/>
    <tableColumn id="2415" xr3:uid="{F5C2D657-4FA8-5E43-B915-831E5D302C1C}" name="Column2395"/>
    <tableColumn id="2416" xr3:uid="{3384C932-EB3F-AB46-BBD0-2EE534CB9449}" name="Column2396"/>
    <tableColumn id="2417" xr3:uid="{474BC641-5ECD-3D45-8213-B5717AC1911D}" name="Column2397"/>
    <tableColumn id="2418" xr3:uid="{89466F74-4421-AB4C-9E97-839DC6AB121A}" name="Column2398"/>
    <tableColumn id="2419" xr3:uid="{C77C57DF-BDE2-054A-8E98-4C74D5BD6717}" name="Column2399"/>
    <tableColumn id="2420" xr3:uid="{DAD398FF-E8EA-6042-9D5D-C33BB17E6B32}" name="Column2400"/>
    <tableColumn id="2421" xr3:uid="{E93310B8-2F8F-FA4C-A272-E7FD74CF62F7}" name="Column2401"/>
    <tableColumn id="2422" xr3:uid="{E47188C4-5DAC-2E40-9757-BC0DFB3082E9}" name="Column2402"/>
    <tableColumn id="2423" xr3:uid="{F1A59D07-5342-B14F-BF61-FC782E221385}" name="Column2403"/>
    <tableColumn id="2424" xr3:uid="{AFD6FEC3-7D17-A342-83F8-FEDD3A9B95F4}" name="Column2404"/>
    <tableColumn id="2425" xr3:uid="{B6E5A451-DC56-EB4B-A6D7-D37B6B5D6318}" name="Column2405"/>
    <tableColumn id="2426" xr3:uid="{44A89C41-AE69-2747-B7D5-83BB5A72536A}" name="Column2406"/>
    <tableColumn id="2427" xr3:uid="{F4B884D1-45F9-7E48-A498-C9C4473867B2}" name="Column2407"/>
    <tableColumn id="2428" xr3:uid="{F408C0C3-6694-0048-A9DB-56FD7BD9978F}" name="Column2408"/>
    <tableColumn id="2429" xr3:uid="{FF0789F6-B7D1-304C-A0BE-A5F2BD1A8B1E}" name="Column2409"/>
    <tableColumn id="2430" xr3:uid="{B140D8C6-AF01-0440-B9E2-4AEE12CDE793}" name="Column2410"/>
    <tableColumn id="2431" xr3:uid="{F8F0D358-91F6-FB43-9C8F-F374D24B6ED5}" name="Column2411"/>
    <tableColumn id="2432" xr3:uid="{7A14E67C-4AAB-4646-A11F-B8F06915BDFA}" name="Column2412"/>
    <tableColumn id="2433" xr3:uid="{AABCFF24-1FBF-F745-922B-5EF03ADB2CB7}" name="Column2413"/>
    <tableColumn id="2434" xr3:uid="{00795B51-9F18-8744-A62B-64B3AD416DC4}" name="Column2414"/>
    <tableColumn id="2435" xr3:uid="{59E3A4CC-A40C-2A4C-8D66-A3B38EEAEBE1}" name="Column2415"/>
    <tableColumn id="2436" xr3:uid="{D01A3866-5C3D-AB4F-939C-5B8DE591D185}" name="Column2416"/>
    <tableColumn id="2437" xr3:uid="{6951F161-A488-2C41-BD72-87B1074AEEBE}" name="Column2417"/>
    <tableColumn id="2438" xr3:uid="{5E35CEA5-3274-084B-AD3B-A5BC29A93BCE}" name="Column2418"/>
    <tableColumn id="2439" xr3:uid="{C2FB087F-CCB7-0C43-9D7D-A1D05DEDC3A6}" name="Column2419"/>
    <tableColumn id="2440" xr3:uid="{C02D5CD7-6B97-C945-900E-1DAA4E5D3ACA}" name="Column2420"/>
    <tableColumn id="2441" xr3:uid="{EDB78137-66AB-8448-AB03-D1F36082F7DA}" name="Column2421"/>
    <tableColumn id="2442" xr3:uid="{7D5630D6-A72F-1E49-8C65-A4C9EC2D4696}" name="Column2422"/>
    <tableColumn id="2443" xr3:uid="{681FEA0A-9598-794F-8AAC-AC6934531C43}" name="Column2423"/>
    <tableColumn id="2444" xr3:uid="{80540257-8B9F-ED40-8051-DEB564FF6CDD}" name="Column2424"/>
    <tableColumn id="2445" xr3:uid="{F0579D14-2D45-FB44-BBEA-9A46C83EE58C}" name="Column2425"/>
    <tableColumn id="2446" xr3:uid="{9C8EC8C9-AF4F-5640-AC13-ECA648498A55}" name="Column2426"/>
    <tableColumn id="2447" xr3:uid="{7964073C-DCF8-B549-83D7-4548B9A6A219}" name="Column2427"/>
    <tableColumn id="2448" xr3:uid="{259DD0EB-D4BC-5B49-8A14-8121CBE172F2}" name="Column2428"/>
    <tableColumn id="2449" xr3:uid="{D0730DF7-2C74-1743-B471-CFE2E73A6A99}" name="Column2429"/>
    <tableColumn id="2450" xr3:uid="{74DB6DF9-7CB5-6B49-8F4F-44EA19363CA5}" name="Column2430"/>
    <tableColumn id="2451" xr3:uid="{4D9796F8-79E4-BA4B-8D80-7291BEE65BBB}" name="Column2431"/>
    <tableColumn id="2452" xr3:uid="{93ECF639-F5C8-1E42-A95B-505249B294D4}" name="Column2432"/>
    <tableColumn id="2453" xr3:uid="{120F85F6-CDBD-384D-BBEA-8F35D3699B4D}" name="Column2433"/>
    <tableColumn id="2454" xr3:uid="{59DBD9C1-0C37-554A-969E-2DE20ABC7DB5}" name="Column2434"/>
    <tableColumn id="2455" xr3:uid="{9078166A-3B66-FA49-B20C-77C0AF48AFEA}" name="Column2435"/>
    <tableColumn id="2456" xr3:uid="{D5B8D7D0-8F58-224E-87DF-17AA2E66015F}" name="Column2436"/>
    <tableColumn id="2457" xr3:uid="{CC5B8F24-5189-F44D-8422-A1FE323B765A}" name="Column2437"/>
    <tableColumn id="2458" xr3:uid="{7A85074E-97FD-5142-9182-E3020164878C}" name="Column2438"/>
    <tableColumn id="2459" xr3:uid="{F92FEAB8-F7C7-174B-8389-294D58F47984}" name="Column2439"/>
    <tableColumn id="2460" xr3:uid="{3099A6DB-3B51-CC42-B395-53D3D4FB116F}" name="Column2440"/>
    <tableColumn id="2461" xr3:uid="{6C57B88F-54B1-8A4D-87B1-69399BF136C3}" name="Column2441"/>
    <tableColumn id="2462" xr3:uid="{D0738ABF-A427-9A4A-96D2-E64463F0666C}" name="Column2442"/>
    <tableColumn id="2463" xr3:uid="{55206206-BF92-A749-A364-1EB873F0B602}" name="Column2443"/>
    <tableColumn id="2464" xr3:uid="{A8955EDC-8F0A-4342-80A4-FAB6873F0EC0}" name="Column2444"/>
    <tableColumn id="2465" xr3:uid="{5BB65110-2F11-8A48-8923-C96A79949548}" name="Column2445"/>
    <tableColumn id="2466" xr3:uid="{877CB864-92EC-3943-9FAD-B878F1E5F422}" name="Column2446"/>
    <tableColumn id="2467" xr3:uid="{FBB8FE3D-F447-4041-AE00-96F0EF00E063}" name="Column2447"/>
    <tableColumn id="2468" xr3:uid="{04ECA322-0EFA-144A-A5A0-8BAF34F13598}" name="Column2448"/>
    <tableColumn id="2469" xr3:uid="{2624BDA4-3684-964C-8EB1-A2FC3C6194BD}" name="Column2449"/>
    <tableColumn id="2470" xr3:uid="{2622FE64-3E32-2F44-83F7-C7948216803A}" name="Column2450"/>
    <tableColumn id="2471" xr3:uid="{751B5E06-B2D5-9346-97AA-95D3DE56E81B}" name="Column2451"/>
    <tableColumn id="2472" xr3:uid="{EFAC7C94-0E2F-C740-8F00-8F0C4EBFEC61}" name="Column2452"/>
    <tableColumn id="2473" xr3:uid="{700DC5FC-53E8-4F4D-9410-BE6A8BEBE458}" name="Column2453"/>
    <tableColumn id="2474" xr3:uid="{3ABE60B6-7C72-F943-8B87-74DC3130B3CB}" name="Column2454"/>
    <tableColumn id="2475" xr3:uid="{18A23CE3-CEB0-024C-96D1-7835F8F440D3}" name="Column2455"/>
    <tableColumn id="2476" xr3:uid="{0477BC56-FC64-D24E-993E-B4DFC6CB9759}" name="Column2456"/>
    <tableColumn id="2477" xr3:uid="{DE0EA66B-530C-D04F-8A79-A2A54AAA0E35}" name="Column2457"/>
    <tableColumn id="2478" xr3:uid="{F3784721-368A-7949-9C51-819B1C98F80F}" name="Column2458"/>
    <tableColumn id="2479" xr3:uid="{AC3ACB26-526D-564F-BBC3-B11F1E916811}" name="Column2459"/>
    <tableColumn id="2480" xr3:uid="{40BA47ED-6408-BB4B-8F32-AD6B6AD26D38}" name="Column2460"/>
    <tableColumn id="2481" xr3:uid="{382B7E26-9820-5E4A-9FA1-C8D42691E429}" name="Column2461"/>
    <tableColumn id="2482" xr3:uid="{EDCD4F4B-ABA7-674C-88F4-FD02C051A0EF}" name="Column2462"/>
    <tableColumn id="2483" xr3:uid="{253D1785-F406-D14B-B032-48C2DA038BCE}" name="Column2463"/>
    <tableColumn id="2484" xr3:uid="{5097B082-5C5B-C241-A0E2-1F62D5EE0657}" name="Column2464"/>
    <tableColumn id="2485" xr3:uid="{E6850EB6-3B20-6B49-9DB1-B90BF4522082}" name="Column2465"/>
    <tableColumn id="2486" xr3:uid="{A733CBCC-980C-EC49-836A-538FC98C203C}" name="Column2466"/>
    <tableColumn id="2487" xr3:uid="{6A7E3694-2C11-D348-AF9D-B8D56E9DB85F}" name="Column2467"/>
    <tableColumn id="2488" xr3:uid="{CD21A256-8ECB-6A45-8A37-A68EA8A2A432}" name="Column2468"/>
    <tableColumn id="2489" xr3:uid="{DF3F4A6B-7766-0F4D-87E4-2757E8D419D2}" name="Column2469"/>
    <tableColumn id="2490" xr3:uid="{4F30F4E5-D028-7C45-B68C-0F0318523D46}" name="Column2470"/>
    <tableColumn id="2491" xr3:uid="{E06AA0D2-7A60-FC48-B12B-F44E3CB22A7B}" name="Column2471"/>
    <tableColumn id="2492" xr3:uid="{5DC328A6-782E-AD4A-A76B-6BB2693CA9AE}" name="Column2472"/>
    <tableColumn id="2493" xr3:uid="{4DE64BAC-27CF-2840-860D-0538FB17170B}" name="Column2473"/>
    <tableColumn id="2494" xr3:uid="{922CCB1E-1134-6C42-9B4D-BEC156C3B274}" name="Column2474"/>
    <tableColumn id="2495" xr3:uid="{7958AADA-96F1-BA4B-BA0A-037A43AD5C30}" name="Column2475"/>
    <tableColumn id="2496" xr3:uid="{1B4FC1FC-E316-AB43-8FD8-5BA0C53051BC}" name="Column2476"/>
    <tableColumn id="2497" xr3:uid="{3514F5D1-8EED-5E4C-87A2-A43A6D2F47D3}" name="Column2477"/>
    <tableColumn id="2498" xr3:uid="{3AD61160-3BDB-A741-856A-2BD2191428B1}" name="Column2478"/>
    <tableColumn id="2499" xr3:uid="{F7F84789-7B38-ED40-AF57-5E8B1785AFEB}" name="Column2479"/>
    <tableColumn id="2500" xr3:uid="{5B59AF53-6691-0343-9231-1E3F2706450D}" name="Column2480"/>
    <tableColumn id="2501" xr3:uid="{297FF30D-B361-4247-93B3-BFEF9841B418}" name="Column2481"/>
    <tableColumn id="2502" xr3:uid="{E401243B-AB5B-CC45-AF00-00B48BADC7DC}" name="Column2482"/>
    <tableColumn id="2503" xr3:uid="{87E8AE8F-1EC4-F546-B658-4BBD038AF53B}" name="Column2483"/>
    <tableColumn id="2504" xr3:uid="{5B035C57-78A8-E742-8FBE-6925443689BE}" name="Column2484"/>
    <tableColumn id="2505" xr3:uid="{591AAE5C-743A-A743-8DD9-84DACA3D09C2}" name="Column2485"/>
    <tableColumn id="2506" xr3:uid="{4EF7117A-D7AB-4D40-B7A3-EECB60C5B3FC}" name="Column2486"/>
    <tableColumn id="2507" xr3:uid="{BAF6DBEC-AF49-C649-A9DD-4C1524F579F2}" name="Column2487"/>
    <tableColumn id="2508" xr3:uid="{96331488-C665-CF48-970A-00C599468868}" name="Column2488"/>
    <tableColumn id="2509" xr3:uid="{69AC85EF-7725-1844-872D-ADE82920AD5E}" name="Column2489"/>
    <tableColumn id="2510" xr3:uid="{1998E175-D83D-AE40-A65B-CDD43F71481E}" name="Column2490"/>
    <tableColumn id="2511" xr3:uid="{CF3A2E2E-7120-8F4C-8D8F-51DB035F7D55}" name="Column2491"/>
    <tableColumn id="2512" xr3:uid="{164D9C21-3F85-FC4E-816D-35A863C3774B}" name="Column2492"/>
    <tableColumn id="2513" xr3:uid="{CE246B83-E600-0B4B-A2AF-955A8438AEDB}" name="Column2493"/>
    <tableColumn id="2514" xr3:uid="{4C2AD7B2-36B1-8349-A042-2766D8D53D69}" name="Column2494"/>
    <tableColumn id="2515" xr3:uid="{296F8A68-E3F1-5C4D-B0ED-6BEB727D41A5}" name="Column2495"/>
    <tableColumn id="2516" xr3:uid="{3E412725-434A-1446-99B1-7ED106DE293C}" name="Column2496"/>
    <tableColumn id="2517" xr3:uid="{A199C491-D041-1744-A475-B5C1C18CEE96}" name="Column2497"/>
    <tableColumn id="2518" xr3:uid="{0962027A-B9B6-7047-B9E7-4EBAD1A364DA}" name="Column2498"/>
    <tableColumn id="2519" xr3:uid="{6B6BB935-EF68-264D-BBF1-C9382B4BAAAD}" name="Column2499"/>
    <tableColumn id="2520" xr3:uid="{01CEBBCE-7B38-404D-A8E3-5AB4E9FD9E4A}" name="Column2500"/>
    <tableColumn id="2521" xr3:uid="{02F432AC-C904-8E4D-BD91-51D29CEF4A86}" name="Column2501"/>
    <tableColumn id="2522" xr3:uid="{C51A216B-AFC2-234F-ABDD-DC09288190E5}" name="Column2502"/>
    <tableColumn id="2523" xr3:uid="{BC76300E-5277-394D-86AA-A32584823435}" name="Column2503"/>
    <tableColumn id="2524" xr3:uid="{88C08CDF-DD15-014A-A276-BFF837A8B542}" name="Column2504"/>
    <tableColumn id="2525" xr3:uid="{96CBFAFC-3B40-DE43-BADD-82BC1AA3135B}" name="Column2505"/>
    <tableColumn id="2526" xr3:uid="{02E9313E-400F-A641-9368-3772C654AC5C}" name="Column2506"/>
    <tableColumn id="2527" xr3:uid="{3E5956DB-742B-034F-9455-635223094DA3}" name="Column2507"/>
    <tableColumn id="2528" xr3:uid="{C9BF9497-C770-6244-9AFC-C32AD4C256C2}" name="Column2508"/>
    <tableColumn id="2529" xr3:uid="{2DFE343F-1719-F541-9FC9-508F1B0DC8E3}" name="Column2509"/>
    <tableColumn id="2530" xr3:uid="{B1E03F6F-CD4C-624F-90E8-562C394D9FC6}" name="Column2510"/>
    <tableColumn id="2531" xr3:uid="{02065461-74C8-C342-B47C-34D257364F4A}" name="Column2511"/>
    <tableColumn id="2532" xr3:uid="{D2D68777-342D-EF4C-A708-5328F631610D}" name="Column2512"/>
    <tableColumn id="2533" xr3:uid="{48B597A1-B5AB-7240-8FAF-22B6FD6BCD40}" name="Column2513"/>
    <tableColumn id="2534" xr3:uid="{933BAD5B-8100-AC4B-8011-D8C2FB674910}" name="Column2514"/>
    <tableColumn id="2535" xr3:uid="{C41DD7E3-0054-224F-B5DA-145EC90E3718}" name="Column2515"/>
    <tableColumn id="2536" xr3:uid="{3260F711-5391-F745-9744-81FABE9D721B}" name="Column2516"/>
    <tableColumn id="2537" xr3:uid="{D3D0B881-CB94-E74D-91A4-8C86A57143DD}" name="Column2517"/>
    <tableColumn id="2538" xr3:uid="{E14FE396-F45B-474E-825D-22299DB49386}" name="Column2518"/>
    <tableColumn id="2539" xr3:uid="{68374B9A-2F19-6845-B146-199E27F3DBDD}" name="Column2519"/>
    <tableColumn id="2540" xr3:uid="{0FAE48A2-30BE-E840-81DC-8D0A322FB06C}" name="Column2520"/>
    <tableColumn id="2541" xr3:uid="{F7E4061D-C898-614F-A8DA-686E1C729398}" name="Column2521"/>
    <tableColumn id="2542" xr3:uid="{C370F608-1B28-424A-94E5-A0A04B58C293}" name="Column2522"/>
    <tableColumn id="2543" xr3:uid="{75079D2B-80D4-FC44-8CCC-68D5289D7E4B}" name="Column2523"/>
    <tableColumn id="2544" xr3:uid="{C50E59AA-D5B5-1C48-990B-49A99D92FB6B}" name="Column2524"/>
    <tableColumn id="2545" xr3:uid="{C083D719-F5E3-E245-8E7A-95C167DFDC64}" name="Column2525"/>
    <tableColumn id="2546" xr3:uid="{81F162AD-D024-7644-9222-2885DB3A505B}" name="Column2526"/>
    <tableColumn id="2547" xr3:uid="{8368D202-A672-B04B-ACD2-139C04B81686}" name="Column2527"/>
    <tableColumn id="2548" xr3:uid="{419CE948-8CF7-1C42-84B3-E1D37E1DB1B7}" name="Column2528"/>
    <tableColumn id="2549" xr3:uid="{03C1A021-30C7-3740-A965-6D18BD95D903}" name="Column2529"/>
    <tableColumn id="2550" xr3:uid="{F0AF6603-71C4-9645-99C4-F3AAE7BFAF7E}" name="Column2530"/>
    <tableColumn id="2551" xr3:uid="{BDD46251-4E14-7C4E-9B07-EFC04B2F45E2}" name="Column2531"/>
    <tableColumn id="2552" xr3:uid="{A551730A-D51A-E640-AF56-CABC9A87CB8C}" name="Column2532"/>
    <tableColumn id="2553" xr3:uid="{8BC9D810-813F-1D4D-98A6-0C5C1EB33244}" name="Column2533"/>
    <tableColumn id="2554" xr3:uid="{979DEC7F-93E7-C54F-AFBE-90CF4713A5DA}" name="Column2534"/>
    <tableColumn id="2555" xr3:uid="{FB8688A5-2F1D-9C45-BE8F-D0A462F60468}" name="Column2535"/>
    <tableColumn id="2556" xr3:uid="{BC60FE26-5DB8-7F4F-A133-0DA9E6B5A9B4}" name="Column2536"/>
    <tableColumn id="2557" xr3:uid="{0CB6DF22-3318-4C4E-8A00-8DEC141915BB}" name="Column2537"/>
    <tableColumn id="2558" xr3:uid="{558A7E58-7BC8-644E-B38F-066E1165C754}" name="Column2538"/>
    <tableColumn id="2559" xr3:uid="{A9CA54D4-14CC-9C43-BA1B-D5CB1B8BD839}" name="Column2539"/>
    <tableColumn id="2560" xr3:uid="{38791781-03FC-424C-9ABD-98B20D3168DA}" name="Column2540"/>
    <tableColumn id="2561" xr3:uid="{371735E7-3579-6544-93EE-8937D021459E}" name="Column2541"/>
    <tableColumn id="2562" xr3:uid="{C02CEE54-E86D-9B4D-936D-8B1B1FD2798D}" name="Column2542"/>
    <tableColumn id="2563" xr3:uid="{0A8E67CB-7C6C-F74F-BD82-D996CB18461E}" name="Column2543"/>
    <tableColumn id="2564" xr3:uid="{6B28A700-6CFF-2241-AC82-F47C9945232E}" name="Column2544"/>
    <tableColumn id="2565" xr3:uid="{A89E6474-8538-054B-B8E5-A538348775E3}" name="Column2545"/>
    <tableColumn id="2566" xr3:uid="{BF83F05E-3C9D-114B-8F66-8EC32DA4D6BB}" name="Column2546"/>
    <tableColumn id="2567" xr3:uid="{4DC6F3F0-95C5-FD45-93FD-31C8234D7472}" name="Column2547"/>
    <tableColumn id="2568" xr3:uid="{198D95A6-9B92-F544-9853-6E38A24D7A6F}" name="Column2548"/>
    <tableColumn id="2569" xr3:uid="{54621F5B-9600-F347-A211-C775E1AF21C2}" name="Column2549"/>
    <tableColumn id="2570" xr3:uid="{AB737A39-B8FA-8744-A3FF-A22DAACF139D}" name="Column2550"/>
    <tableColumn id="2571" xr3:uid="{7F861111-942D-6446-90E5-54C3C095273A}" name="Column2551"/>
    <tableColumn id="2572" xr3:uid="{B5F30095-2694-4B49-9B9E-A2F3248F79B9}" name="Column2552"/>
    <tableColumn id="2573" xr3:uid="{7BF989A5-29EA-024B-B3C3-D927BA3822DE}" name="Column2553"/>
    <tableColumn id="2574" xr3:uid="{DB107316-7F6A-4F4F-B975-7CF87AF415A2}" name="Column2554"/>
    <tableColumn id="2575" xr3:uid="{BD5B87E4-D645-5E48-AC3C-250159D19E54}" name="Column2555"/>
    <tableColumn id="2576" xr3:uid="{620B0D5D-FB8B-4946-8A2E-B29B9E9CCD13}" name="Column2556"/>
    <tableColumn id="2577" xr3:uid="{2FEE1B98-4C6F-B647-8083-31381CB1722E}" name="Column2557"/>
    <tableColumn id="2578" xr3:uid="{D3253BCF-58C8-0B46-BA79-D08060EE091A}" name="Column2558"/>
    <tableColumn id="2579" xr3:uid="{29BC3EC2-CE8F-034A-B14E-076F0B369856}" name="Column2559"/>
    <tableColumn id="2580" xr3:uid="{73F8A856-7C20-9541-8316-D3E0F3B8CEF0}" name="Column2560"/>
    <tableColumn id="2581" xr3:uid="{0C26990A-E977-2A44-AAEC-30A93783B3B5}" name="Column2561"/>
    <tableColumn id="2582" xr3:uid="{429D3649-D2AC-9F40-BB4F-D041EB6C1121}" name="Column2562"/>
    <tableColumn id="2583" xr3:uid="{56AF8E48-30D6-C346-968B-07C64A93E4F2}" name="Column2563"/>
    <tableColumn id="2584" xr3:uid="{4D871CAA-ED4D-A24E-ADE4-50C5C460DFB7}" name="Column2564"/>
    <tableColumn id="2585" xr3:uid="{CE8097E4-3C29-6C4E-97EC-B485B78D2708}" name="Column2565"/>
    <tableColumn id="2586" xr3:uid="{400B72E0-48F5-9644-A625-277DB21E2F4C}" name="Column2566"/>
    <tableColumn id="2587" xr3:uid="{3C57E915-1186-5F40-B245-70B3AF2E0899}" name="Column2567"/>
    <tableColumn id="2588" xr3:uid="{F9913409-9C28-3348-A22D-A1B8A7E15FB1}" name="Column2568"/>
    <tableColumn id="2589" xr3:uid="{EFFC04C2-B6E8-B340-B682-4070235801F8}" name="Column2569"/>
    <tableColumn id="2590" xr3:uid="{2AEDBF87-9987-444A-B0F5-FF4C79035BF4}" name="Column2570"/>
    <tableColumn id="2591" xr3:uid="{DDD9A1F7-CD40-9E40-B485-6E09D9B78705}" name="Column2571"/>
    <tableColumn id="2592" xr3:uid="{4A89208D-43B3-7E4E-82A6-E7EE22DDCDEA}" name="Column2572"/>
    <tableColumn id="2593" xr3:uid="{6FDEFB17-C8DF-5A42-ADBB-8AB2208016A3}" name="Column2573"/>
    <tableColumn id="2594" xr3:uid="{2DCA0A7A-D3A0-974E-9D12-AF9150421385}" name="Column2574"/>
    <tableColumn id="2595" xr3:uid="{37446CE8-B36B-024E-AA19-71B3DCA8564E}" name="Column2575"/>
    <tableColumn id="2596" xr3:uid="{820A8DFC-E0D2-894C-AAEF-7F36E2DD0FBD}" name="Column2576"/>
    <tableColumn id="2597" xr3:uid="{6F6D9FBC-6CFE-6A46-B8D8-A3F63D9BB52C}" name="Column2577"/>
    <tableColumn id="2598" xr3:uid="{E2ADD77F-C3D7-2649-9A1C-0D5B702468CE}" name="Column2578"/>
    <tableColumn id="2599" xr3:uid="{FE50906B-3856-ED49-91F0-930F5A78789A}" name="Column2579"/>
    <tableColumn id="2600" xr3:uid="{D674571E-4456-0C4A-B598-E8A6403878B0}" name="Column2580"/>
    <tableColumn id="2601" xr3:uid="{04493870-4EAA-234C-9E16-54B102C125C7}" name="Column2581"/>
    <tableColumn id="2602" xr3:uid="{99B16FB0-16FA-2641-BF53-DDA3BD82013A}" name="Column2582"/>
    <tableColumn id="2603" xr3:uid="{1E0A3FA7-B7B2-304B-9A20-9F6036298B88}" name="Column2583"/>
    <tableColumn id="2604" xr3:uid="{F4CFE56B-5A68-C945-890C-73F4CC799DF6}" name="Column2584"/>
    <tableColumn id="2605" xr3:uid="{7BA13EE8-106C-6D45-ADE0-C53F4176EABF}" name="Column2585"/>
    <tableColumn id="2606" xr3:uid="{F2AD2D25-F71F-CF40-8BD3-71998D074E6A}" name="Column2586"/>
    <tableColumn id="2607" xr3:uid="{18251585-1841-2949-9930-AD447BE2D284}" name="Column2587"/>
    <tableColumn id="2608" xr3:uid="{32B20DE8-9E0F-2B40-92EB-3F5BDF48B5B9}" name="Column2588"/>
    <tableColumn id="2609" xr3:uid="{C4E91284-588F-0949-96D9-F81272C44C3A}" name="Column2589"/>
    <tableColumn id="2610" xr3:uid="{1F66D22C-5FA6-BE45-B583-1EAA85940AE4}" name="Column2590"/>
    <tableColumn id="2611" xr3:uid="{F4249E99-DE42-734E-8C2D-547759EB6086}" name="Column2591"/>
    <tableColumn id="2612" xr3:uid="{E7AF59C2-DE17-4742-9412-80AC40F6E62D}" name="Column2592"/>
    <tableColumn id="2613" xr3:uid="{3FF2A7DB-BBC7-3E4E-87B4-E69CFCFD4877}" name="Column2593"/>
    <tableColumn id="2614" xr3:uid="{1F7EB2C1-827E-BB41-B6AE-81D8CEECA904}" name="Column2594"/>
    <tableColumn id="2615" xr3:uid="{C438E58F-C80F-4D4F-8866-DBAC562A5FE5}" name="Column2595"/>
    <tableColumn id="2616" xr3:uid="{4AA4698E-38B5-5D40-995F-BC5676855E98}" name="Column2596"/>
    <tableColumn id="2617" xr3:uid="{30683781-0ED4-A442-BBBB-51F1B781E330}" name="Column2597"/>
    <tableColumn id="2618" xr3:uid="{754DE3E0-23EB-DA43-8671-B56330561503}" name="Column2598"/>
    <tableColumn id="2619" xr3:uid="{6F0742AE-9B08-7340-9B8E-165BD540E510}" name="Column2599"/>
    <tableColumn id="2620" xr3:uid="{796085E4-D862-F944-A12F-BE4ACE46C305}" name="Column2600"/>
    <tableColumn id="2621" xr3:uid="{D02E5EEC-BFB7-DD45-954C-8E677C10F82C}" name="Column2601"/>
    <tableColumn id="2622" xr3:uid="{A2E11DAF-8BDB-664C-AB1B-DF100E0234FC}" name="Column2602"/>
    <tableColumn id="2623" xr3:uid="{40318B93-B613-834A-BB9C-B0ADFE51BDD8}" name="Column2603"/>
    <tableColumn id="2624" xr3:uid="{0684017B-4FC5-1C4D-AB76-D9BE5C373718}" name="Column2604"/>
    <tableColumn id="2625" xr3:uid="{B430B917-5E26-4A4D-A0BA-6516F58344D4}" name="Column2605"/>
    <tableColumn id="2626" xr3:uid="{01437DD0-CED0-674C-AC20-6BEFA72BDCFE}" name="Column2606"/>
    <tableColumn id="2627" xr3:uid="{504B0014-84D8-F348-A752-D545738ABCEB}" name="Column2607"/>
    <tableColumn id="2628" xr3:uid="{5D44BF4C-1CD4-1C4E-B7DA-7C056860ADF6}" name="Column2608"/>
    <tableColumn id="2629" xr3:uid="{900B5055-F744-AE43-9850-212C4DFCBC24}" name="Column2609"/>
    <tableColumn id="2630" xr3:uid="{2D014EBB-912C-164C-AFF6-BEA985246FC2}" name="Column2610"/>
    <tableColumn id="2631" xr3:uid="{CAED0384-7AD1-544A-9D25-3F2774D1FCB9}" name="Column2611"/>
    <tableColumn id="2632" xr3:uid="{84A7B771-B199-DA4C-9F21-B32B2EC738D1}" name="Column2612"/>
    <tableColumn id="2633" xr3:uid="{6AFD82CF-3EE9-F04A-9959-6AA3BCAAC358}" name="Column2613"/>
    <tableColumn id="2634" xr3:uid="{5772385E-E10F-304D-BA54-5DB4DF9093BF}" name="Column2614"/>
    <tableColumn id="2635" xr3:uid="{302B555B-A69A-0A4F-AE4E-1F9390F14EFE}" name="Column2615"/>
    <tableColumn id="2636" xr3:uid="{BFA69C0E-D538-E146-9802-08426D6CF7B2}" name="Column2616"/>
    <tableColumn id="2637" xr3:uid="{959C8272-CCF0-694A-ADC0-7F15FDB2363E}" name="Column2617"/>
    <tableColumn id="2638" xr3:uid="{8D99FA05-81D2-F548-ABAC-04C0B0D83BF2}" name="Column2618"/>
    <tableColumn id="2639" xr3:uid="{4A7A7481-AC76-C74C-877C-E072B749FE6D}" name="Column2619"/>
    <tableColumn id="2640" xr3:uid="{C12F48A2-53A3-6943-AE48-74BC402ADDFA}" name="Column2620"/>
    <tableColumn id="2641" xr3:uid="{3D3BB34B-D837-9745-A2C6-9EF5912066BB}" name="Column2621"/>
    <tableColumn id="2642" xr3:uid="{2608A914-55B9-D240-A87E-736713C30EB4}" name="Column2622"/>
    <tableColumn id="2643" xr3:uid="{DFA1284E-AE52-E940-A9B5-E76C122564EE}" name="Column2623"/>
    <tableColumn id="2644" xr3:uid="{D5B2C18C-33AD-7C44-95D8-E4A9FC3187C8}" name="Column2624"/>
    <tableColumn id="2645" xr3:uid="{7D0E2ABB-37B8-2148-B1CB-556F81C8A541}" name="Column2625"/>
    <tableColumn id="2646" xr3:uid="{1A9CC313-1521-4B44-B12A-3BEFF1442448}" name="Column2626"/>
    <tableColumn id="2647" xr3:uid="{3141B3CD-9AD7-D847-87C8-1D9335761CB8}" name="Column2627"/>
    <tableColumn id="2648" xr3:uid="{0EB751B7-F63E-9743-A5A5-9A01E66DCCCE}" name="Column2628"/>
    <tableColumn id="2649" xr3:uid="{EC0B17CA-5B74-F54E-9245-E127293304A8}" name="Column2629"/>
    <tableColumn id="2650" xr3:uid="{221CC3D6-C958-AA43-A0B4-7173C19CD1C1}" name="Column2630"/>
    <tableColumn id="2651" xr3:uid="{FFAFA803-3B55-AE41-BF93-D531004321F1}" name="Column2631"/>
    <tableColumn id="2652" xr3:uid="{6983E012-D4F1-3146-BBCE-D0550CBC8C2A}" name="Column2632"/>
    <tableColumn id="2653" xr3:uid="{DC8847CE-F869-AD43-91B6-5B8040EEBE18}" name="Column2633"/>
    <tableColumn id="2654" xr3:uid="{2E569AB9-A49C-5545-AC5C-47737A13419E}" name="Column2634"/>
    <tableColumn id="2655" xr3:uid="{C33DCF0D-7D08-4341-81AE-86133A11ABB4}" name="Column2635"/>
    <tableColumn id="2656" xr3:uid="{442762E9-B869-7745-A64A-EDA987F5EFC9}" name="Column2636"/>
    <tableColumn id="2657" xr3:uid="{3BED176E-D275-EB44-84EB-6F647D376EBD}" name="Column2637"/>
    <tableColumn id="2658" xr3:uid="{CEFC836E-460B-C348-9BAE-D74ED43163F2}" name="Column2638"/>
    <tableColumn id="2659" xr3:uid="{5039CD7D-0B1F-BF48-8654-15A5088166FB}" name="Column2639"/>
    <tableColumn id="2660" xr3:uid="{F4A92A9F-6801-964C-99E2-25F579FADB34}" name="Column2640"/>
    <tableColumn id="2661" xr3:uid="{F4A34730-665C-3F40-8670-CE66F69B908F}" name="Column2641"/>
    <tableColumn id="2662" xr3:uid="{1C6488CE-C52E-304A-88D4-7DBA73B1F98F}" name="Column2642"/>
    <tableColumn id="2663" xr3:uid="{861025E6-020E-874C-AECA-A8B5AB982988}" name="Column2643"/>
    <tableColumn id="2664" xr3:uid="{8029BEE9-E42C-864D-9FF0-0FF51CEED637}" name="Column2644"/>
    <tableColumn id="2665" xr3:uid="{8943B548-221A-8F44-AD4B-C4CBFD3918A8}" name="Column2645"/>
    <tableColumn id="2666" xr3:uid="{F207D105-8929-924C-8DD9-BF2549FEB831}" name="Column2646"/>
    <tableColumn id="2667" xr3:uid="{CEE37389-B288-974B-A7A2-CD9267EEF80D}" name="Column2647"/>
    <tableColumn id="2668" xr3:uid="{FEF20014-00EA-DE4E-B39C-898E77D2B9BF}" name="Column2648"/>
    <tableColumn id="2669" xr3:uid="{0CA47A67-D075-6E46-B855-E6AF2EC1A7A9}" name="Column2649"/>
    <tableColumn id="2670" xr3:uid="{B58121C0-6B7C-604E-A3E0-1C75C11BFE1F}" name="Column2650"/>
    <tableColumn id="2671" xr3:uid="{17C89F15-69A7-6A4C-B0A8-83921DC9E6A6}" name="Column2651"/>
    <tableColumn id="2672" xr3:uid="{1A8B7094-6877-1042-8027-B0C3200E034A}" name="Column2652"/>
    <tableColumn id="2673" xr3:uid="{87CCE021-101F-AC46-8973-74B98655931D}" name="Column2653"/>
    <tableColumn id="2674" xr3:uid="{33B9D3C3-3F75-9F4C-9B4A-5ECA0C6C5889}" name="Column2654"/>
    <tableColumn id="2675" xr3:uid="{B712AAFD-84D2-5C4E-AC8A-440DF00136DD}" name="Column2655"/>
    <tableColumn id="2676" xr3:uid="{54228FD2-7829-214F-888A-F52A5A79F4B9}" name="Column2656"/>
    <tableColumn id="2677" xr3:uid="{C4ADE24E-5448-4041-BCD8-3AEE9E66DCA8}" name="Column2657"/>
    <tableColumn id="2678" xr3:uid="{FB2003AC-5D21-FD4A-9E0E-F574E51AB993}" name="Column2658"/>
    <tableColumn id="2679" xr3:uid="{0E0AEDD2-0284-F942-8C5C-46615426A0D5}" name="Column2659"/>
    <tableColumn id="2680" xr3:uid="{99DAA66F-1497-9448-85C6-CD9831D9E502}" name="Column2660"/>
    <tableColumn id="2681" xr3:uid="{C7A8EC59-4ABB-CD44-8308-584B535485AC}" name="Column2661"/>
    <tableColumn id="2682" xr3:uid="{35F7A5EB-E0A7-2440-9406-F724CB630BC2}" name="Column2662"/>
    <tableColumn id="2683" xr3:uid="{79F64921-42AF-9949-920F-CB44E868F5CB}" name="Column2663"/>
    <tableColumn id="2684" xr3:uid="{E5EA501A-45BE-6D4F-B93B-B5445F8DD372}" name="Column2664"/>
    <tableColumn id="2685" xr3:uid="{1B26EFC3-E9B6-5E44-907E-EC12C9491552}" name="Column2665"/>
    <tableColumn id="2686" xr3:uid="{D03758C0-222D-4F4D-905C-E1CCAA20EE4B}" name="Column2666"/>
    <tableColumn id="2687" xr3:uid="{5F009DE2-9D13-3340-A876-619625EF64AB}" name="Column2667"/>
    <tableColumn id="2688" xr3:uid="{C6FC27B7-C045-2446-B1E8-DCA7F23C1D5A}" name="Column2668"/>
    <tableColumn id="2689" xr3:uid="{4FA10CE2-2851-C849-B80D-681898C7FA7A}" name="Column2669"/>
    <tableColumn id="2690" xr3:uid="{DDEBA90A-4A9A-F241-89F3-9464F08A8B7A}" name="Column2670"/>
    <tableColumn id="2691" xr3:uid="{052EF959-3A78-444C-9E2C-3516F3FB1400}" name="Column2671"/>
    <tableColumn id="2692" xr3:uid="{83D50CC2-0557-5C4E-B6BF-F44572258F28}" name="Column2672"/>
    <tableColumn id="2693" xr3:uid="{21EB042B-760F-7440-8704-CBA718E93102}" name="Column2673"/>
    <tableColumn id="2694" xr3:uid="{1F08FDCF-2964-934C-BA00-122943719458}" name="Column2674"/>
    <tableColumn id="2695" xr3:uid="{DA876DAB-05C7-7E42-8CD3-1FBCF50578C6}" name="Column2675"/>
    <tableColumn id="2696" xr3:uid="{A831B5EF-D298-5241-B8AF-C1FD95B6948C}" name="Column2676"/>
    <tableColumn id="2697" xr3:uid="{93F439F8-6EAB-5741-83F6-E04A7E3601C9}" name="Column2677"/>
    <tableColumn id="2698" xr3:uid="{0C017A4B-EA5B-CE45-9294-A7D6F30D5CED}" name="Column2678"/>
    <tableColumn id="2699" xr3:uid="{EE1D23A0-1687-BE43-AE3E-E1CB9F03F372}" name="Column2679"/>
    <tableColumn id="2700" xr3:uid="{3EA6CF68-8705-AB44-BF0F-C36A77CB3667}" name="Column2680"/>
    <tableColumn id="2701" xr3:uid="{4C11FB56-A49A-BE41-99C8-61FF9C790B7A}" name="Column2681"/>
    <tableColumn id="2702" xr3:uid="{8C392139-874A-564B-BA6D-D2493D288D9F}" name="Column2682"/>
    <tableColumn id="2703" xr3:uid="{06A41DEE-ABBB-E749-91AA-52D7D63F57A9}" name="Column2683"/>
    <tableColumn id="2704" xr3:uid="{83EF1FF3-A587-4342-A40F-7CDEAD6346DE}" name="Column2684"/>
    <tableColumn id="2705" xr3:uid="{8DD9ECCA-AB91-B146-95BF-F70B12095567}" name="Column2685"/>
    <tableColumn id="2706" xr3:uid="{72BA1337-898B-1740-BF20-806DCEEDD18D}" name="Column2686"/>
    <tableColumn id="2707" xr3:uid="{19849E59-305E-0B41-8B48-2467EC3D4C9A}" name="Column2687"/>
    <tableColumn id="2708" xr3:uid="{8DED77F0-0299-B941-969B-FA22DFCA8A1A}" name="Column2688"/>
    <tableColumn id="2709" xr3:uid="{8BF24AF7-5C23-5E4A-8C48-02F80133206E}" name="Column2689"/>
    <tableColumn id="2710" xr3:uid="{7FAE766E-6DEA-7946-812C-8E18886926C6}" name="Column2690"/>
    <tableColumn id="2711" xr3:uid="{7365983F-CCD5-9D49-BD83-AE18B599E443}" name="Column2691"/>
    <tableColumn id="2712" xr3:uid="{A5D8612F-2E44-6745-AA4A-1EBD3610A681}" name="Column2692"/>
    <tableColumn id="2713" xr3:uid="{82783C72-4179-A045-A226-FFA8D1C75371}" name="Column2693"/>
    <tableColumn id="2714" xr3:uid="{843C118F-5492-2D41-B462-F1C24F995D1D}" name="Column2694"/>
    <tableColumn id="2715" xr3:uid="{E8BDA1FF-C422-B84D-AC2C-53E2551D57FC}" name="Column2695"/>
    <tableColumn id="2716" xr3:uid="{DC881D9A-B975-784E-919C-20A60D1668BA}" name="Column2696"/>
    <tableColumn id="2717" xr3:uid="{434D2CDF-5C1B-004A-899D-A8AB10C846CF}" name="Column2697"/>
    <tableColumn id="2718" xr3:uid="{DF2E6B60-44B1-AB4E-BAEA-A0A755C48E48}" name="Column2698"/>
    <tableColumn id="2719" xr3:uid="{D4A7D094-EA88-BE40-AD0C-29AA9386B114}" name="Column2699"/>
    <tableColumn id="2720" xr3:uid="{FFB40B16-C84D-554C-BEAD-E2FBE5A421C7}" name="Column2700"/>
    <tableColumn id="2721" xr3:uid="{4ED48BE2-EB1D-564B-B535-47AF1A0FBA84}" name="Column2701"/>
    <tableColumn id="2722" xr3:uid="{C2E8B839-5569-A243-B3E3-47E0BCF93AFF}" name="Column2702"/>
    <tableColumn id="2723" xr3:uid="{DB132E8D-C8D1-A742-91BE-5E2FCDDA65B5}" name="Column2703"/>
    <tableColumn id="2724" xr3:uid="{A354FAFF-7A94-3A4F-A38A-AE59D2E8BC60}" name="Column2704"/>
    <tableColumn id="2725" xr3:uid="{04926C53-A1E0-7340-AAAD-F27C2F58A9DC}" name="Column2705"/>
    <tableColumn id="2726" xr3:uid="{5629D1B8-8FF8-E544-8E56-F6342F1F0E50}" name="Column2706"/>
    <tableColumn id="2727" xr3:uid="{F82C933C-5A21-064C-9819-02000FCA9FA3}" name="Column2707"/>
    <tableColumn id="2728" xr3:uid="{E8627463-9D8D-E34D-AF2A-B4924128438F}" name="Column2708"/>
    <tableColumn id="2729" xr3:uid="{3E46FAE2-1C91-3B40-BB65-414F2B898AF1}" name="Column2709"/>
    <tableColumn id="2730" xr3:uid="{66442AE3-1442-7D44-A1BB-A4D49031DCC8}" name="Column2710"/>
    <tableColumn id="2731" xr3:uid="{7CEDA2FF-A988-6740-AA15-4EAE9204DAAC}" name="Column2711"/>
    <tableColumn id="2732" xr3:uid="{1D6061D9-4E23-E248-A50C-456FFD84CF3C}" name="Column2712"/>
    <tableColumn id="2733" xr3:uid="{B6990B3E-D9D1-A243-A9BB-D9DF2373E5C8}" name="Column2713"/>
    <tableColumn id="2734" xr3:uid="{FDC6E11E-36AE-874F-B560-7CD6B1B73D36}" name="Column2714"/>
    <tableColumn id="2735" xr3:uid="{0513C1CA-F344-704D-AFB3-0504EF335A2D}" name="Column2715"/>
    <tableColumn id="2736" xr3:uid="{6B64B250-507B-D846-8B86-E737BF6575EC}" name="Column2716"/>
    <tableColumn id="2737" xr3:uid="{7632BC1E-C410-C24B-8E93-95076A9F3558}" name="Column2717"/>
    <tableColumn id="2738" xr3:uid="{94B095D7-FB97-664A-B7D2-79F3890144F2}" name="Column2718"/>
    <tableColumn id="2739" xr3:uid="{ECF283FC-A6D1-3243-905D-3AFFABD57DDC}" name="Column2719"/>
    <tableColumn id="2740" xr3:uid="{D70EDAB4-65F1-564D-9B33-2013A186CC0F}" name="Column2720"/>
    <tableColumn id="2741" xr3:uid="{23692C3B-8047-D549-ACD9-8EF3A3154D7D}" name="Column2721"/>
    <tableColumn id="2742" xr3:uid="{D3C07C48-DC8F-E542-AB0E-8D5C53BFCF43}" name="Column2722"/>
    <tableColumn id="2743" xr3:uid="{0B0A6654-8FA2-6042-B2F7-EC3EB359A0A1}" name="Column2723"/>
    <tableColumn id="2744" xr3:uid="{D2C90550-D663-BE48-99C7-5F23C88224DB}" name="Column2724"/>
    <tableColumn id="2745" xr3:uid="{4402CF15-ED9E-4A4E-9D40-D7D35F00FD07}" name="Column2725"/>
    <tableColumn id="2746" xr3:uid="{A7105F9D-1B2E-AD48-AEC5-DBCDFFF77834}" name="Column2726"/>
    <tableColumn id="2747" xr3:uid="{52C0DB12-2C75-0743-8E62-E4B529B7BFA9}" name="Column2727"/>
    <tableColumn id="2748" xr3:uid="{DDA36D04-6666-F149-B607-64BBC65406E6}" name="Column2728"/>
    <tableColumn id="2749" xr3:uid="{B4CD20E2-6BBB-9A41-98CA-A5F78E6DBBB5}" name="Column2729"/>
    <tableColumn id="2750" xr3:uid="{0659F18B-D51A-194A-921E-D5DC4C11EBD2}" name="Column2730"/>
    <tableColumn id="2751" xr3:uid="{A33549AF-A221-F24B-BF55-6146727F8D72}" name="Column2731"/>
    <tableColumn id="2752" xr3:uid="{DC4B09DB-7D42-F342-836F-3B71F188D1A2}" name="Column2732"/>
    <tableColumn id="2753" xr3:uid="{B30DCDBB-6871-DE44-A8ED-4EB4956DC978}" name="Column2733"/>
    <tableColumn id="2754" xr3:uid="{20128D84-9BDB-9D43-AE2A-016862A0B691}" name="Column2734"/>
    <tableColumn id="2755" xr3:uid="{B8C804C9-3FBD-BF4D-B888-4551980D10E0}" name="Column2735"/>
    <tableColumn id="2756" xr3:uid="{F2C0C607-893C-AF4B-B881-CB31B39223D5}" name="Column2736"/>
    <tableColumn id="2757" xr3:uid="{9527D46E-8BCF-D14D-8030-F087B877884B}" name="Column2737"/>
    <tableColumn id="2758" xr3:uid="{855F217C-6880-7A4C-A6E7-8E85F6FD4735}" name="Column2738"/>
    <tableColumn id="2759" xr3:uid="{4398C314-E450-2748-B6DA-30684BC900B2}" name="Column2739"/>
    <tableColumn id="2760" xr3:uid="{C54CDB79-B0FA-A345-87C8-78F0126EE12D}" name="Column2740"/>
    <tableColumn id="2761" xr3:uid="{C78FB122-A86F-C148-876E-F9AA999EB723}" name="Column2741"/>
    <tableColumn id="2762" xr3:uid="{1316836F-8E7B-2946-AC51-A97D3ACEE41C}" name="Column2742"/>
    <tableColumn id="2763" xr3:uid="{7AAE3EC7-CCBC-E049-96A1-1501459DD7F5}" name="Column2743"/>
    <tableColumn id="2764" xr3:uid="{81A14F73-CA7E-9946-8917-BFB212A189AD}" name="Column2744"/>
    <tableColumn id="2765" xr3:uid="{93701B3F-519A-D84B-9DBD-0C2388D96B62}" name="Column2745"/>
    <tableColumn id="2766" xr3:uid="{D83F505E-7315-EA43-AC84-D2BD50410D6C}" name="Column2746"/>
    <tableColumn id="2767" xr3:uid="{94958BAA-BC09-314A-8014-28FEB96B3EFA}" name="Column2747"/>
    <tableColumn id="2768" xr3:uid="{DF15781F-ADE5-9745-B9F3-74BB9078FFAC}" name="Column2748"/>
    <tableColumn id="2769" xr3:uid="{749FFEB3-FBCB-F947-A9D7-29E704A14066}" name="Column2749"/>
    <tableColumn id="2770" xr3:uid="{730E6CBD-3A2F-384D-AAF0-C29F2D938A5E}" name="Column2750"/>
    <tableColumn id="2771" xr3:uid="{F043CFA5-C312-B540-B67D-15BB94C11D6B}" name="Column2751"/>
    <tableColumn id="2772" xr3:uid="{BC10AD37-4A69-E74F-A92A-2727278C1F08}" name="Column2752"/>
    <tableColumn id="2773" xr3:uid="{38C8DD4C-3920-C243-8B11-20B49DD907E1}" name="Column2753"/>
    <tableColumn id="2774" xr3:uid="{FE8F8145-B763-C84D-B9FA-56BD51876789}" name="Column2754"/>
    <tableColumn id="2775" xr3:uid="{DF82A2DE-937A-ED40-A104-598DA7F2BE45}" name="Column2755"/>
    <tableColumn id="2776" xr3:uid="{17DC94BC-A011-2749-BAE6-37BFE7EE39F2}" name="Column2756"/>
    <tableColumn id="2777" xr3:uid="{6654A820-A0D7-2046-B470-C69381A41125}" name="Column2757"/>
    <tableColumn id="2778" xr3:uid="{2E8964AD-D98E-0C4F-B937-4BCAF8BDD0CB}" name="Column2758"/>
    <tableColumn id="2779" xr3:uid="{637472AC-7874-FF44-98AC-B242010673C0}" name="Column2759"/>
    <tableColumn id="2780" xr3:uid="{1843A579-CC4C-E244-99A5-0B480FAB7E6F}" name="Column2760"/>
    <tableColumn id="2781" xr3:uid="{2351B356-5168-6947-B111-C187BBD32499}" name="Column2761"/>
    <tableColumn id="2782" xr3:uid="{EDFCC795-7DCC-6146-952A-9460375D4E99}" name="Column2762"/>
    <tableColumn id="2783" xr3:uid="{EBC3AA68-3806-0846-8B62-31C9998B39CA}" name="Column2763"/>
    <tableColumn id="2784" xr3:uid="{62CCC7B0-37F9-9642-9332-51169FEDC0AD}" name="Column2764"/>
    <tableColumn id="2785" xr3:uid="{3BB106DF-F30B-7047-BD79-F8CD3DA6A02D}" name="Column2765"/>
    <tableColumn id="2786" xr3:uid="{6E53B9DD-A004-0943-8699-167AF11A7998}" name="Column2766"/>
    <tableColumn id="2787" xr3:uid="{9EEABE82-F9B3-B743-8182-E174D6DCA2E6}" name="Column2767"/>
    <tableColumn id="2788" xr3:uid="{119914A4-B097-F243-8C7A-3DF007E4BA77}" name="Column2768"/>
    <tableColumn id="2789" xr3:uid="{A62D5505-85A8-204A-B4F2-00042338F553}" name="Column2769"/>
    <tableColumn id="2790" xr3:uid="{28B20BAC-B160-B945-9344-9A0EE2226A94}" name="Column2770"/>
    <tableColumn id="2791" xr3:uid="{8A8D88EC-A8F5-1F40-A487-B2D0D636332D}" name="Column2771"/>
    <tableColumn id="2792" xr3:uid="{D0739B65-5059-9847-9894-E8DC27B31BE1}" name="Column2772"/>
    <tableColumn id="2793" xr3:uid="{74DDDA70-5144-134C-9E6E-89BD88CD9AFE}" name="Column2773"/>
    <tableColumn id="2794" xr3:uid="{D78A0A94-1DDC-7A49-898C-D2B7F1DC2D16}" name="Column2774"/>
    <tableColumn id="2795" xr3:uid="{1559D9B7-1F62-6446-9AD1-99D8E909135E}" name="Column2775"/>
    <tableColumn id="2796" xr3:uid="{15040608-F4D2-C844-8249-7915445AFDAC}" name="Column2776"/>
    <tableColumn id="2797" xr3:uid="{0C39E3AA-2CD4-5B41-B4FB-0C7145B2D631}" name="Column2777"/>
    <tableColumn id="2798" xr3:uid="{2541D9D5-6DF9-1648-AC9B-2916DFA9AC4D}" name="Column2778"/>
    <tableColumn id="2799" xr3:uid="{91F1F2F5-0E71-CC47-BD46-F132E8D41C87}" name="Column2779"/>
    <tableColumn id="2800" xr3:uid="{0B6FF7E7-10E9-D346-85EB-29E483BEC0B4}" name="Column2780"/>
    <tableColumn id="2801" xr3:uid="{F7AC1DCF-58B3-B847-8B87-2EA9D467710C}" name="Column2781"/>
    <tableColumn id="2802" xr3:uid="{9FA4131B-D0AE-C347-B9D1-DC788FD93300}" name="Column2782"/>
    <tableColumn id="2803" xr3:uid="{070462FD-A74B-8345-AFDC-198F87E5CABB}" name="Column2783"/>
    <tableColumn id="2804" xr3:uid="{E2377FFC-D176-AA4C-A8B4-BB7C71855A20}" name="Column2784"/>
    <tableColumn id="2805" xr3:uid="{21562589-FDE7-A74E-8033-4E27E1AC5172}" name="Column2785"/>
    <tableColumn id="2806" xr3:uid="{5BEE7ADA-F06C-1C49-9620-1429CD9BCEE5}" name="Column2786"/>
    <tableColumn id="2807" xr3:uid="{E16F0983-68E2-6F4B-8154-91A873EE33B4}" name="Column2787"/>
    <tableColumn id="2808" xr3:uid="{29F8A6EA-9163-0D4C-B2B0-5378FB64B3E1}" name="Column2788"/>
    <tableColumn id="2809" xr3:uid="{ECEFC7F5-B9AF-2C4C-B06B-229B6187D261}" name="Column2789"/>
    <tableColumn id="2810" xr3:uid="{6F87D9F6-C696-EE49-922B-D858000A1B25}" name="Column2790"/>
    <tableColumn id="2811" xr3:uid="{1AB423AC-E986-F241-986C-CB405D5DABC1}" name="Column2791"/>
    <tableColumn id="2812" xr3:uid="{5856E981-0B9D-6E46-B235-B42DDB6ED259}" name="Column2792"/>
    <tableColumn id="2813" xr3:uid="{98F7FD85-D70B-574C-A575-A3033870504D}" name="Column2793"/>
    <tableColumn id="2814" xr3:uid="{D4846DB0-3253-0A4F-98E9-C8CB366ED1E1}" name="Column2794"/>
    <tableColumn id="2815" xr3:uid="{BDEDD974-19A7-E841-B630-2024F449C9A2}" name="Column2795"/>
    <tableColumn id="2816" xr3:uid="{5F23189E-86EE-DF45-9B6D-A401D793181D}" name="Column2796"/>
    <tableColumn id="2817" xr3:uid="{9416F544-DA3C-A245-9884-D645413C3477}" name="Column2797"/>
    <tableColumn id="2818" xr3:uid="{ED75ACB9-D0C5-224C-A5B0-7780AD57878B}" name="Column2798"/>
    <tableColumn id="2819" xr3:uid="{8F1B715A-C736-A244-A7B0-D3B194E2CFAF}" name="Column2799"/>
    <tableColumn id="2820" xr3:uid="{4B9771BF-774F-8C45-B8B4-D63417A694F8}" name="Column2800"/>
    <tableColumn id="2821" xr3:uid="{0CD03400-21D7-9140-A0E4-90EB8BD02853}" name="Column2801"/>
    <tableColumn id="2822" xr3:uid="{FEF31A0E-9959-9049-9D38-45994236A14C}" name="Column2802"/>
    <tableColumn id="2823" xr3:uid="{66617887-AF01-8541-A37F-B5F9F4396A72}" name="Column2803"/>
    <tableColumn id="2824" xr3:uid="{369D7FAF-4722-B741-92FD-DFB08A7C6612}" name="Column2804"/>
    <tableColumn id="2825" xr3:uid="{2332E30F-5F47-A34A-9CF1-29F1A2D3572E}" name="Column2805"/>
    <tableColumn id="2826" xr3:uid="{813E0BE2-4D74-FC4D-B026-4B59E27913B4}" name="Column2806"/>
    <tableColumn id="2827" xr3:uid="{56B1C8C5-24FA-8D4B-8A1B-2BCC5B509C25}" name="Column2807"/>
    <tableColumn id="2828" xr3:uid="{B54643EF-820E-3143-990A-CCB10E28598C}" name="Column2808"/>
    <tableColumn id="2829" xr3:uid="{34F7B846-FF05-F249-885C-C91D0E03B0B2}" name="Column2809"/>
    <tableColumn id="2830" xr3:uid="{ABA62C13-8DBB-9740-A671-23E893DF53DF}" name="Column2810"/>
    <tableColumn id="2831" xr3:uid="{73B2C179-F0C6-EA42-9A56-09CD228E9AF2}" name="Column2811"/>
    <tableColumn id="2832" xr3:uid="{7A502E04-F064-2A4A-8A0F-24DF8C263A4E}" name="Column2812"/>
    <tableColumn id="2833" xr3:uid="{D2644E3B-0F39-1547-9882-591911C8F7CC}" name="Column2813"/>
    <tableColumn id="2834" xr3:uid="{30DD3FF7-8E7B-D74B-8E45-B45B65E49E64}" name="Column2814"/>
    <tableColumn id="2835" xr3:uid="{52EABD45-3ED6-3344-BBD7-0DA030CC922D}" name="Column2815"/>
    <tableColumn id="2836" xr3:uid="{F9842D32-D9D0-6641-A6CE-F9A89CF63618}" name="Column2816"/>
    <tableColumn id="2837" xr3:uid="{0B1735D0-6378-EC44-BACC-D313F9AFFA53}" name="Column2817"/>
    <tableColumn id="2838" xr3:uid="{C5170A8A-5363-614A-9206-F43EC2BC761B}" name="Column2818"/>
    <tableColumn id="2839" xr3:uid="{2DBD3C13-F701-4941-A0AF-679E00C948EB}" name="Column2819"/>
    <tableColumn id="2840" xr3:uid="{0489F709-5C80-6247-91B3-2FBD9C23646C}" name="Column2820"/>
    <tableColumn id="2841" xr3:uid="{E859AED4-C75B-0E41-9554-8E62B86A00B3}" name="Column2821"/>
    <tableColumn id="2842" xr3:uid="{7C1436BB-9803-8E40-937F-F6989D607828}" name="Column2822"/>
    <tableColumn id="2843" xr3:uid="{C926D377-91B7-DC48-81B0-A8F6FC858385}" name="Column2823"/>
    <tableColumn id="2844" xr3:uid="{B2F9C18E-05FE-9749-AEF2-76A7E9891067}" name="Column2824"/>
    <tableColumn id="2845" xr3:uid="{8BA204FA-E2A9-D54C-83A8-C19AB3BA31D4}" name="Column2825"/>
    <tableColumn id="2846" xr3:uid="{CA5DA22A-657F-F045-B54A-BE3DA2AD75AC}" name="Column2826"/>
    <tableColumn id="2847" xr3:uid="{6328C637-7802-1342-971B-7352A7024260}" name="Column2827"/>
    <tableColumn id="2848" xr3:uid="{E3ED9F31-D03E-2349-A665-54E400AD7AAC}" name="Column2828"/>
    <tableColumn id="2849" xr3:uid="{27F5DAEB-1669-C549-B112-2505B3F3D0D4}" name="Column2829"/>
    <tableColumn id="2850" xr3:uid="{F6E14A1A-66A5-D74E-AE74-143F7963F833}" name="Column2830"/>
    <tableColumn id="2851" xr3:uid="{E70ACF9D-3F16-4448-B369-15C3376958B5}" name="Column2831"/>
    <tableColumn id="2852" xr3:uid="{B16596D5-7C48-D449-AE78-26FCF28BFA4A}" name="Column2832"/>
    <tableColumn id="2853" xr3:uid="{C369971C-1BC7-4F49-8CAA-D90CE3AF4D06}" name="Column2833"/>
    <tableColumn id="2854" xr3:uid="{59ECD522-B592-C84A-AB06-0431596B515D}" name="Column2834"/>
    <tableColumn id="2855" xr3:uid="{814540B6-34CE-C14E-8822-451645F413A4}" name="Column2835"/>
    <tableColumn id="2856" xr3:uid="{0C4EBB65-F44E-2B41-B82F-D2CDA49CA9AA}" name="Column2836"/>
    <tableColumn id="2857" xr3:uid="{160D2D56-6F83-4146-AEEF-96C3E7BAA3C4}" name="Column2837"/>
    <tableColumn id="2858" xr3:uid="{C6FAFA81-C06E-8444-9F29-AF7CA3526F10}" name="Column2838"/>
    <tableColumn id="2859" xr3:uid="{E9C61AF7-16DE-C14C-83CD-80548E206CA3}" name="Column2839"/>
    <tableColumn id="2860" xr3:uid="{05C829E6-7790-B24A-8546-3D8C57EFD861}" name="Column2840"/>
    <tableColumn id="2861" xr3:uid="{96CA1979-0A70-5F4E-8FC0-59D3D493D989}" name="Column2841"/>
    <tableColumn id="2862" xr3:uid="{7E327F3E-5A15-A349-95DD-45B008E61DEF}" name="Column2842"/>
    <tableColumn id="2863" xr3:uid="{D145CDD4-D02A-0A40-93B4-EC51EA634AA1}" name="Column2843"/>
    <tableColumn id="2864" xr3:uid="{5D0FE722-D1C3-D640-81BF-31C0FA0C5BBF}" name="Column2844"/>
    <tableColumn id="2865" xr3:uid="{063177A2-0883-1749-ACFA-5EF29D650E63}" name="Column2845"/>
    <tableColumn id="2866" xr3:uid="{6906EE63-0158-ED47-A8A6-1FA49B181E34}" name="Column2846"/>
    <tableColumn id="2867" xr3:uid="{CD9160CC-F05E-3D48-8760-CAD2EA035258}" name="Column2847"/>
    <tableColumn id="2868" xr3:uid="{03FAA149-3B2F-5742-A561-FA07A1B2238B}" name="Column2848"/>
    <tableColumn id="2869" xr3:uid="{49E66A08-38CD-2840-8AE9-BD886070740E}" name="Column2849"/>
    <tableColumn id="2870" xr3:uid="{F1A53E6E-A7B5-A745-98FD-4C3DB488906F}" name="Column2850"/>
    <tableColumn id="2871" xr3:uid="{23C2F3B1-F217-E84B-9256-774C31C80D11}" name="Column2851"/>
    <tableColumn id="2872" xr3:uid="{467F048E-F721-9542-9029-9C3DC7B7CB28}" name="Column2852"/>
    <tableColumn id="2873" xr3:uid="{D6EC7E93-D84B-8246-B491-ADB666A1C4EF}" name="Column2853"/>
    <tableColumn id="2874" xr3:uid="{234C207C-E39E-8848-ADC8-CCEEDBE21846}" name="Column2854"/>
    <tableColumn id="2875" xr3:uid="{C53CA492-2F9D-C043-87B8-F3E61BAAB5A2}" name="Column2855"/>
    <tableColumn id="2876" xr3:uid="{90DEF8EE-E063-DA40-80B3-D32933E6934A}" name="Column2856"/>
    <tableColumn id="2877" xr3:uid="{D60EE449-4C17-CC41-A8B7-A7086003A02D}" name="Column2857"/>
    <tableColumn id="2878" xr3:uid="{DBD5817F-CB1B-9844-8C60-84D309313CD8}" name="Column2858"/>
    <tableColumn id="2879" xr3:uid="{B1172A7B-11F3-3546-BFA6-F2584AA4D927}" name="Column2859"/>
    <tableColumn id="2880" xr3:uid="{B5FEC2F2-AFF7-4D46-9239-2A46435985E6}" name="Column2860"/>
    <tableColumn id="2881" xr3:uid="{BCB343FB-333A-514C-9167-AF91965E9CD4}" name="Column2861"/>
    <tableColumn id="2882" xr3:uid="{E735B938-4F48-604E-AC99-63E1B027B00A}" name="Column2862"/>
    <tableColumn id="2883" xr3:uid="{C88FAA27-12C1-4F4B-BE04-42ACC72263DD}" name="Column2863"/>
    <tableColumn id="2884" xr3:uid="{A66A4BA8-B66C-5E4E-94F8-B06AB0A59425}" name="Column2864"/>
    <tableColumn id="2885" xr3:uid="{E2D17B6A-B02F-C04A-ADA2-DEC4B882373C}" name="Column2865"/>
    <tableColumn id="2886" xr3:uid="{09CBB555-A1F0-0C48-A022-22A762E1E75C}" name="Column2866"/>
    <tableColumn id="2887" xr3:uid="{DF0DBFCF-2F5D-724F-9B9E-ED1B3A7F27C1}" name="Column2867"/>
    <tableColumn id="2888" xr3:uid="{CE389044-7E02-2A4C-AE55-31899181AB49}" name="Column2868"/>
    <tableColumn id="2889" xr3:uid="{01CA30A3-A0C4-A544-88D7-FE1A70680D40}" name="Column2869"/>
    <tableColumn id="2890" xr3:uid="{20E3618B-0EB2-C14C-A789-32A8634E9322}" name="Column2870"/>
    <tableColumn id="2891" xr3:uid="{0B3BFF27-DCF4-D049-952A-6F6FD22379F4}" name="Column2871"/>
    <tableColumn id="2892" xr3:uid="{30617F74-2AC6-7A4A-A644-A7D59145DC83}" name="Column2872"/>
    <tableColumn id="2893" xr3:uid="{B59ACD8A-8F8E-1E47-B548-109D9B9DC001}" name="Column2873"/>
    <tableColumn id="2894" xr3:uid="{0570B382-B195-AC4E-B0F0-BDE12A193403}" name="Column2874"/>
    <tableColumn id="2895" xr3:uid="{7B7E264D-C973-4D42-AF7E-C98B2CD6A2AC}" name="Column2875"/>
    <tableColumn id="2896" xr3:uid="{C1727331-07BD-FA46-AC0A-3EE232F249FE}" name="Column2876"/>
    <tableColumn id="2897" xr3:uid="{0133DBD1-B462-E94A-A3AC-8F5F105B925A}" name="Column2877"/>
    <tableColumn id="2898" xr3:uid="{AD7560C2-D869-C54E-B87F-C121D2555592}" name="Column2878"/>
    <tableColumn id="2899" xr3:uid="{B8FD3772-F495-F440-9357-6E02327160C4}" name="Column2879"/>
    <tableColumn id="2900" xr3:uid="{1F9427B4-2D9B-C340-82C1-2D672791153A}" name="Column2880"/>
    <tableColumn id="2901" xr3:uid="{BEF36A1E-1512-514E-80AE-550C118A5EF7}" name="Column2881"/>
    <tableColumn id="2902" xr3:uid="{4FC64361-9056-4B4B-BAD7-B92425A11F7B}" name="Column2882"/>
    <tableColumn id="2903" xr3:uid="{4FDE74BE-36E2-094F-B9D8-71013AD20538}" name="Column2883"/>
    <tableColumn id="2904" xr3:uid="{D7A88088-E1DE-284E-ACC2-588CA9BB70B2}" name="Column2884"/>
    <tableColumn id="2905" xr3:uid="{04A21C79-3894-F048-9370-99B76FD1AD6F}" name="Column2885"/>
    <tableColumn id="2906" xr3:uid="{0D2759BB-E8E6-9F44-84C0-A9844D4805B5}" name="Column2886"/>
    <tableColumn id="2907" xr3:uid="{F64E2971-F454-764A-ABB4-5D5D32D27ADD}" name="Column2887"/>
    <tableColumn id="2908" xr3:uid="{26470BF5-AFDB-AD43-B4CF-2C30FBB84B6A}" name="Column2888"/>
    <tableColumn id="2909" xr3:uid="{FC024ED5-9221-E845-BAE9-759280A96D7B}" name="Column2889"/>
    <tableColumn id="2910" xr3:uid="{BC6ECDF0-F416-DD44-A2BE-D5BBF11D9064}" name="Column2890"/>
    <tableColumn id="2911" xr3:uid="{054E5E2E-2EDB-4945-9BA8-6E1478C0CCCE}" name="Column2891"/>
    <tableColumn id="2912" xr3:uid="{C69A708D-A8EC-B841-B8A1-1513F763EFFB}" name="Column2892"/>
    <tableColumn id="2913" xr3:uid="{E6E4AF54-575C-5B4A-9C75-CD3D2047580E}" name="Column2893"/>
    <tableColumn id="2914" xr3:uid="{AEAD3FBA-EEF6-954F-BF32-C0DC0ADC2720}" name="Column2894"/>
    <tableColumn id="2915" xr3:uid="{1C7A1662-F2CC-6E40-B0BE-55F6E20779B4}" name="Column2895"/>
    <tableColumn id="2916" xr3:uid="{9549EEAA-966E-BC45-8052-D11DFC7D5190}" name="Column2896"/>
    <tableColumn id="2917" xr3:uid="{EDDDB369-79D9-1442-AED5-0E6EC73718FA}" name="Column2897"/>
    <tableColumn id="2918" xr3:uid="{8C59DAD4-3FE2-3846-920C-6F08BD5AF4A8}" name="Column2898"/>
    <tableColumn id="2919" xr3:uid="{8ECAB7D3-5565-924F-9892-240150C9ACB1}" name="Column2899"/>
    <tableColumn id="2920" xr3:uid="{BB726225-7326-C547-A6F6-148F3E5BAE4A}" name="Column2900"/>
    <tableColumn id="2921" xr3:uid="{C2316AF6-8CA4-684A-8C89-88EC9D02CE69}" name="Column2901"/>
    <tableColumn id="2922" xr3:uid="{95472B22-61A6-BE47-8329-7B1EA76D85F0}" name="Column2902"/>
    <tableColumn id="2923" xr3:uid="{9BDC57C1-8E84-1442-8F4F-A4FF056126EF}" name="Column2903"/>
    <tableColumn id="2924" xr3:uid="{4627E048-F4D7-7F4E-81F8-3E57A96CDDAB}" name="Column2904"/>
    <tableColumn id="2925" xr3:uid="{216018BC-97EE-2A40-9330-34EC12BC2FED}" name="Column2905"/>
    <tableColumn id="2926" xr3:uid="{9CBC3A88-F3CC-FF4D-BFDA-594B9A5694C9}" name="Column2906"/>
    <tableColumn id="2927" xr3:uid="{F0104E63-E61B-894B-B92A-E4911E1690C7}" name="Column2907"/>
    <tableColumn id="2928" xr3:uid="{FB497845-2FCE-A049-BDC7-2798EC3FB7FC}" name="Column2908"/>
    <tableColumn id="2929" xr3:uid="{D0B231AB-5261-C745-AF7E-2F3C07FD162D}" name="Column2909"/>
    <tableColumn id="2930" xr3:uid="{04F586C3-DB58-864D-8A4F-01ACA0550CB7}" name="Column2910"/>
    <tableColumn id="2931" xr3:uid="{6A8FEEC7-DB73-F345-A5F8-4D0B9609712D}" name="Column2911"/>
    <tableColumn id="2932" xr3:uid="{A4B0B335-2272-A340-9CBA-3F46B5012F0B}" name="Column2912"/>
    <tableColumn id="2933" xr3:uid="{4836C711-BA2F-0546-BD25-D3A07EE720DD}" name="Column2913"/>
    <tableColumn id="2934" xr3:uid="{6666C7F9-2E04-8943-B7C6-2C481F663E78}" name="Column2914"/>
    <tableColumn id="2935" xr3:uid="{9E1C08CB-1C8D-FC45-9D40-89C3000F9A4D}" name="Column2915"/>
    <tableColumn id="2936" xr3:uid="{6E4560CF-87E5-6343-A1D6-7350138FBB6E}" name="Column2916"/>
    <tableColumn id="2937" xr3:uid="{58E52CD0-D598-1642-8DB3-666C71AC8ACD}" name="Column2917"/>
    <tableColumn id="2938" xr3:uid="{F56A537C-6A0D-0142-8413-9D12740DDEF7}" name="Column2918"/>
    <tableColumn id="2939" xr3:uid="{0868EE43-2CD6-A44C-B73F-D5E2E080606A}" name="Column2919"/>
    <tableColumn id="2940" xr3:uid="{06811695-82FC-6549-B837-B2CE16A24524}" name="Column2920"/>
    <tableColumn id="2941" xr3:uid="{B4BA008E-8146-C24E-9C1C-A8654D2EEFEB}" name="Column2921"/>
    <tableColumn id="2942" xr3:uid="{A22E5DB7-A153-5543-B16D-0003A2B1EC51}" name="Column2922"/>
    <tableColumn id="2943" xr3:uid="{04A3D426-1D39-334D-970C-244D8DC44C93}" name="Column2923"/>
    <tableColumn id="2944" xr3:uid="{AD959549-E39C-1846-BBCB-7C4BA8634ED3}" name="Column2924"/>
    <tableColumn id="2945" xr3:uid="{8A4D9B39-12DF-8840-8667-42C41130D437}" name="Column2925"/>
    <tableColumn id="2946" xr3:uid="{8F919A5A-2AE7-A945-BE1C-B2BCDBBD30FF}" name="Column2926"/>
    <tableColumn id="2947" xr3:uid="{CAF5C1F5-DB3A-D646-A4B3-EBB796282794}" name="Column2927"/>
    <tableColumn id="2948" xr3:uid="{E6CEFF1F-4B0E-B74D-A6ED-FD162AD97FB4}" name="Column2928"/>
    <tableColumn id="2949" xr3:uid="{F0A0263D-DD9A-7247-BDDD-00B8AB4F65FC}" name="Column2929"/>
    <tableColumn id="2950" xr3:uid="{AB462C90-F30C-8348-B9CF-AB37ED6584D6}" name="Column2930"/>
    <tableColumn id="2951" xr3:uid="{89E7AD56-7954-D14E-A6F1-24DBAE61FF6D}" name="Column2931"/>
    <tableColumn id="2952" xr3:uid="{818221B0-DE61-4D42-857F-C978A6559758}" name="Column2932"/>
    <tableColumn id="2953" xr3:uid="{6CC784CB-D8F1-5848-82C5-91CD38A92AA3}" name="Column2933"/>
    <tableColumn id="2954" xr3:uid="{1FA838CC-E8F7-6646-9B02-F54D31506591}" name="Column2934"/>
    <tableColumn id="2955" xr3:uid="{8FF5FFE4-7DED-7A41-B321-F709E5F6AE08}" name="Column2935"/>
    <tableColumn id="2956" xr3:uid="{D6ABDEE0-2F58-8A44-9D9D-9B025D032990}" name="Column2936"/>
    <tableColumn id="2957" xr3:uid="{14A13664-2A23-9E42-958F-365C3D586FFF}" name="Column2937"/>
    <tableColumn id="2958" xr3:uid="{A63CBF3A-F894-F840-BBA3-8A0C17781447}" name="Column2938"/>
    <tableColumn id="2959" xr3:uid="{5064E55F-7CEA-3844-A291-F134004A62DE}" name="Column2939"/>
    <tableColumn id="2960" xr3:uid="{A7A1C2C6-F322-854C-92D2-933C8D0EA3AC}" name="Column2940"/>
    <tableColumn id="2961" xr3:uid="{39AB8865-F9CF-EB43-A8A4-71E6BD57CF73}" name="Column2941"/>
    <tableColumn id="2962" xr3:uid="{24517C11-0617-E444-A875-F9B779D9D5AF}" name="Column2942"/>
    <tableColumn id="2963" xr3:uid="{70E8D167-9942-B14C-A85B-FF517F5DAAD1}" name="Column2943"/>
    <tableColumn id="2964" xr3:uid="{85CBA74A-B971-4342-8793-64CF7C8DDD3B}" name="Column2944"/>
    <tableColumn id="2965" xr3:uid="{F085D398-ED3F-5B4E-8413-9BD55E9AE56B}" name="Column2945"/>
    <tableColumn id="2966" xr3:uid="{A8D35DBA-5278-B248-894F-A794574AEB90}" name="Column2946"/>
    <tableColumn id="2967" xr3:uid="{5D877C70-1979-E540-A77B-BB1D30E1D5D9}" name="Column2947"/>
    <tableColumn id="2968" xr3:uid="{EA185C33-0511-D541-9D95-242BDB0D18C8}" name="Column2948"/>
    <tableColumn id="2969" xr3:uid="{4BC0B48C-5A23-C44D-974E-8826390ACDBD}" name="Column2949"/>
    <tableColumn id="2970" xr3:uid="{10AB2FCC-E3BD-C747-9661-CD9068292251}" name="Column2950"/>
    <tableColumn id="2971" xr3:uid="{03DD1AAD-F129-FE4E-8EAD-F16B60F1C824}" name="Column2951"/>
    <tableColumn id="2972" xr3:uid="{8BE98B93-A80D-174A-AEA1-66E0CAC10EF7}" name="Column2952"/>
    <tableColumn id="2973" xr3:uid="{7704F410-D5B6-5144-9B7E-B0D36DC392DE}" name="Column2953"/>
    <tableColumn id="2974" xr3:uid="{39E02CC9-4A76-CB47-BA8D-93A9E3C3DD76}" name="Column2954"/>
    <tableColumn id="2975" xr3:uid="{F0F8069A-BCDE-FD49-99D4-81657B32871D}" name="Column2955"/>
    <tableColumn id="2976" xr3:uid="{EEB93563-F186-494E-BC39-8D4D25C03D36}" name="Column2956"/>
    <tableColumn id="2977" xr3:uid="{01DF4100-9B19-5849-A3CA-A8821B398C90}" name="Column2957"/>
    <tableColumn id="2978" xr3:uid="{82607CF8-2796-CB4B-BB2E-D3383BEFF4F8}" name="Column2958"/>
    <tableColumn id="2979" xr3:uid="{43B76198-41D1-0245-9960-16118A9C5145}" name="Column2959"/>
    <tableColumn id="2980" xr3:uid="{484D6402-BC46-6D4B-BF2F-F1C80C1434A3}" name="Column2960"/>
    <tableColumn id="2981" xr3:uid="{6274C4DB-035B-1645-8AD8-EB7E6E692EBF}" name="Column2961"/>
    <tableColumn id="2982" xr3:uid="{F481127A-E87C-634E-A260-B9860DA43A25}" name="Column2962"/>
    <tableColumn id="2983" xr3:uid="{BF529783-35AE-AF42-8B5C-82F02D6E372D}" name="Column2963"/>
    <tableColumn id="2984" xr3:uid="{F378FEB8-F16B-7F4D-8001-09700472F703}" name="Column2964"/>
    <tableColumn id="2985" xr3:uid="{F67518AC-47CD-7645-8BD2-CDA213681D97}" name="Column2965"/>
    <tableColumn id="2986" xr3:uid="{21F91A9F-3EDF-D542-A7FB-8D7BEE9D0E99}" name="Column2966"/>
    <tableColumn id="2987" xr3:uid="{475BF87F-F025-934A-B016-EFB5B97B8801}" name="Column2967"/>
    <tableColumn id="2988" xr3:uid="{61CB1AAD-1F91-F24B-B5DF-BD47C8AE2B49}" name="Column2968"/>
    <tableColumn id="2989" xr3:uid="{60B6AD80-9A40-084D-A9F5-125DAB8A75D7}" name="Column2969"/>
    <tableColumn id="2990" xr3:uid="{088A8475-074B-9446-B09D-52A271852784}" name="Column2970"/>
    <tableColumn id="2991" xr3:uid="{8A903B41-FAF6-984E-8CCD-1EB17D0D4339}" name="Column2971"/>
    <tableColumn id="2992" xr3:uid="{49EB6F11-11FF-4942-8D41-0CAA8BAD9625}" name="Column2972"/>
    <tableColumn id="2993" xr3:uid="{95091446-BD1E-9642-BACC-07CE7619827C}" name="Column2973"/>
    <tableColumn id="2994" xr3:uid="{F5F15E68-3913-1F46-AD0C-390CC826B3CE}" name="Column2974"/>
    <tableColumn id="2995" xr3:uid="{2AFED388-CB47-6047-A512-96B8F8858927}" name="Column2975"/>
    <tableColumn id="2996" xr3:uid="{4E3DDEA4-2569-7B49-9509-E0691A6E2D34}" name="Column2976"/>
    <tableColumn id="2997" xr3:uid="{E70C0BDB-9D2E-424D-A1CF-79D7143061D8}" name="Column2977"/>
    <tableColumn id="2998" xr3:uid="{7E6A12E6-566D-7E49-AAF0-042D4DB79086}" name="Column2978"/>
    <tableColumn id="2999" xr3:uid="{DEDEA534-A2B9-7649-B98C-D614EEAADB67}" name="Column2979"/>
    <tableColumn id="3000" xr3:uid="{E3B41D98-DCC7-A24E-BCCF-00FC30042A64}" name="Column2980"/>
    <tableColumn id="3001" xr3:uid="{84AD5947-F2EE-CD46-99D0-E4E0CFB74418}" name="Column2981"/>
    <tableColumn id="3002" xr3:uid="{FC787680-9FDF-4449-B501-87E516E0DB54}" name="Column2982"/>
    <tableColumn id="3003" xr3:uid="{D36EE7F5-4F6E-AA4C-AF57-F1E04644A9BC}" name="Column2983"/>
    <tableColumn id="3004" xr3:uid="{8AD60211-E5D6-3742-A880-ACC2CDE576FD}" name="Column2984"/>
    <tableColumn id="3005" xr3:uid="{0D6B9791-376C-2049-BE56-6AFFA8C1B91E}" name="Column2985"/>
    <tableColumn id="3006" xr3:uid="{DE580F1C-BC17-8842-A59C-DA82E7228BED}" name="Column2986"/>
    <tableColumn id="3007" xr3:uid="{F2743A75-C3EE-1E4E-9E79-E41E0C133730}" name="Column2987"/>
    <tableColumn id="3008" xr3:uid="{95620275-13CB-5646-AC00-BD7E0615BDCE}" name="Column2988"/>
    <tableColumn id="3009" xr3:uid="{73235F8D-40BC-DF46-B684-797E6B2682B4}" name="Column2989"/>
    <tableColumn id="3010" xr3:uid="{CE8900B6-E855-C74E-AB8D-1B8DA0E019D1}" name="Column2990"/>
    <tableColumn id="3011" xr3:uid="{1070A19B-68DC-7A4A-AD1F-35F6AAFCEB46}" name="Column2991"/>
    <tableColumn id="3012" xr3:uid="{B35087B0-A49E-9B44-B8C0-0580FBB64588}" name="Column2992"/>
    <tableColumn id="3013" xr3:uid="{B5E1166F-04C7-7843-9834-656212616323}" name="Column2993"/>
    <tableColumn id="3014" xr3:uid="{814E4904-3080-8344-83E5-3979774FFD30}" name="Column2994"/>
    <tableColumn id="3015" xr3:uid="{C61B1E6B-B50F-554A-8793-8164E8518638}" name="Column2995"/>
    <tableColumn id="3016" xr3:uid="{DAEF3FB6-F5E1-8E4D-BA8F-487D7959626F}" name="Column2996"/>
    <tableColumn id="3017" xr3:uid="{9FA7493A-B879-C841-B636-7D9D75DA7EA5}" name="Column2997"/>
    <tableColumn id="3018" xr3:uid="{3EC25F6D-482D-9941-A040-CBBC8D00BDDE}" name="Column2998"/>
    <tableColumn id="3019" xr3:uid="{4ACDC449-3311-204F-B409-05CFE3CDB1D1}" name="Column2999"/>
    <tableColumn id="3020" xr3:uid="{209F3E6A-07B9-EA44-A150-65F09E4B54DD}" name="Column3000"/>
    <tableColumn id="3021" xr3:uid="{70593431-3AE4-DA4A-89E7-D87AC40931CC}" name="Column3001"/>
    <tableColumn id="3022" xr3:uid="{61CB3F02-392F-DF4F-A04B-816C303749D2}" name="Column3002"/>
    <tableColumn id="3023" xr3:uid="{12C489CC-1277-534F-BD70-657C779C1D98}" name="Column3003"/>
    <tableColumn id="3024" xr3:uid="{591BF15A-29F2-5E44-A680-5E4EE47ABAD6}" name="Column3004"/>
    <tableColumn id="3025" xr3:uid="{4ED19A9D-D93F-2442-A8A1-7718222CA9B0}" name="Column3005"/>
    <tableColumn id="3026" xr3:uid="{BBDBF568-9D76-794B-B2BA-1EA64DE06E7B}" name="Column3006"/>
    <tableColumn id="3027" xr3:uid="{D2F3B09A-A34D-4748-94D5-B70144057C23}" name="Column3007"/>
    <tableColumn id="3028" xr3:uid="{634ECD8C-9332-B043-8927-81344B75E315}" name="Column3008"/>
    <tableColumn id="3029" xr3:uid="{BFAD6F78-73A9-4647-B010-13A713DEA058}" name="Column3009"/>
    <tableColumn id="3030" xr3:uid="{3BB03610-26AA-C946-86B1-5AC62651A78D}" name="Column3010"/>
    <tableColumn id="3031" xr3:uid="{4C4D4B3D-F258-E841-8CD3-9438DC1A9ABF}" name="Column3011"/>
    <tableColumn id="3032" xr3:uid="{856C6FA3-815D-5C42-B87E-271ACE508999}" name="Column3012"/>
    <tableColumn id="3033" xr3:uid="{3FB9F872-E905-5441-8A07-C580C265DC52}" name="Column3013"/>
    <tableColumn id="3034" xr3:uid="{4BB420F2-F165-1543-859A-1D9618B4BA7C}" name="Column3014"/>
    <tableColumn id="3035" xr3:uid="{AC432FCE-D372-0C4D-84E5-47EDE57AD9E5}" name="Column3015"/>
    <tableColumn id="3036" xr3:uid="{E69A051E-011A-E943-A545-FB376951DABC}" name="Column3016"/>
    <tableColumn id="3037" xr3:uid="{33671C07-E3BA-7547-8F4F-D55AA81F5A55}" name="Column3017"/>
    <tableColumn id="3038" xr3:uid="{4CF4B358-BDC3-6746-B638-7FCFC4CE68F5}" name="Column3018"/>
    <tableColumn id="3039" xr3:uid="{6BB4CCE3-E86B-AA45-9972-29E805DC2CBF}" name="Column3019"/>
    <tableColumn id="3040" xr3:uid="{C5B870A8-969B-F943-93EF-18B07A2D5F4A}" name="Column3020"/>
    <tableColumn id="3041" xr3:uid="{8A520C65-9143-9345-89EA-DED33D7DA77E}" name="Column3021"/>
    <tableColumn id="3042" xr3:uid="{335FBC81-8247-2D42-AA7B-6DF656196183}" name="Column3022"/>
    <tableColumn id="3043" xr3:uid="{A7581A20-1210-5E45-9139-66BD55DA4C2F}" name="Column3023"/>
    <tableColumn id="3044" xr3:uid="{9A659F1A-1B20-DF4B-8803-984712B1B7A2}" name="Column3024"/>
    <tableColumn id="3045" xr3:uid="{A0340915-2EC5-4243-A902-51E339CE0FCF}" name="Column3025"/>
    <tableColumn id="3046" xr3:uid="{BC9F6A2D-BC83-7741-9401-08704BAF3091}" name="Column3026"/>
    <tableColumn id="3047" xr3:uid="{02E155EB-928D-5C43-8DD5-9B912128653F}" name="Column3027"/>
    <tableColumn id="3048" xr3:uid="{D9F69880-9C8A-B746-AF2A-36483173A602}" name="Column3028"/>
    <tableColumn id="3049" xr3:uid="{D0F5C4A6-11A9-854F-B6EA-AE0A3ED8E79B}" name="Column3029"/>
    <tableColumn id="3050" xr3:uid="{75D068EB-3F60-1B48-AEED-9E2B8ABC190D}" name="Column3030"/>
    <tableColumn id="3051" xr3:uid="{46F66F2B-B858-C342-9C3C-030306B014F6}" name="Column3031"/>
    <tableColumn id="3052" xr3:uid="{61091F90-A232-5D4C-85B1-603BAEA91A2C}" name="Column3032"/>
    <tableColumn id="3053" xr3:uid="{CCF5F011-DD23-CD4A-A3F9-878372BBA226}" name="Column3033"/>
    <tableColumn id="3054" xr3:uid="{705353B7-20C9-EE4B-966E-6A97FD70100A}" name="Column3034"/>
    <tableColumn id="3055" xr3:uid="{E0BA2926-59F4-7243-89C9-3D324EF56C8A}" name="Column3035"/>
    <tableColumn id="3056" xr3:uid="{1BA52A39-78A6-574F-99F8-6D81FA9F72FB}" name="Column3036"/>
    <tableColumn id="3057" xr3:uid="{39D3C1F9-3AEE-EF46-8272-2539F6FF0C69}" name="Column3037"/>
    <tableColumn id="3058" xr3:uid="{67F22691-0458-0144-84F1-33FAA2DF1A2B}" name="Column3038"/>
    <tableColumn id="3059" xr3:uid="{5AA4FB1F-3AD4-AB4E-8777-17556CFCDFA7}" name="Column3039"/>
    <tableColumn id="3060" xr3:uid="{8F02D5BF-276F-0944-8E8E-6ABFF9806051}" name="Column3040"/>
    <tableColumn id="3061" xr3:uid="{BC9B879C-BD26-2C42-A6C1-8FE340193301}" name="Column3041"/>
    <tableColumn id="3062" xr3:uid="{08946E8B-DD95-1C4B-B581-173C57C40100}" name="Column3042"/>
    <tableColumn id="3063" xr3:uid="{DBB0D170-51A9-8148-B71B-0AAAA6CB6033}" name="Column3043"/>
    <tableColumn id="3064" xr3:uid="{81386F21-E407-CB4C-B6F0-BA73446E45D4}" name="Column3044"/>
    <tableColumn id="3065" xr3:uid="{37F99B67-3EC7-C244-8099-C5B63EF9CEF0}" name="Column3045"/>
    <tableColumn id="3066" xr3:uid="{17C9B4BF-6DC5-7342-813C-D82538AE3688}" name="Column3046"/>
    <tableColumn id="3067" xr3:uid="{D1626B81-1953-C344-A114-DE07DF013241}" name="Column3047"/>
    <tableColumn id="3068" xr3:uid="{DCC35065-8339-4D43-A2A9-AE50E39FB43C}" name="Column3048"/>
    <tableColumn id="3069" xr3:uid="{A877A558-0048-AE4A-85B9-F380F6DCF50A}" name="Column3049"/>
    <tableColumn id="3070" xr3:uid="{A3E91DC0-FCB2-444B-AA27-FA7A0EBA6F12}" name="Column3050"/>
    <tableColumn id="3071" xr3:uid="{ADB64B18-06A0-2D48-85AF-7163A1DCD553}" name="Column3051"/>
    <tableColumn id="3072" xr3:uid="{4368F2A9-2263-5849-8721-985736CBD2CD}" name="Column3052"/>
    <tableColumn id="3073" xr3:uid="{2F2CD78E-9430-8E43-9750-E9A6ACFAB835}" name="Column3053"/>
    <tableColumn id="3074" xr3:uid="{2BB152E7-386E-1749-A3E6-36CE3FC9ACD5}" name="Column3054"/>
    <tableColumn id="3075" xr3:uid="{657B8D83-D92A-7F44-9535-F58CBC6A9DAB}" name="Column3055"/>
    <tableColumn id="3076" xr3:uid="{DF756F56-0EE2-4746-9583-AA673E9BC213}" name="Column3056"/>
    <tableColumn id="3077" xr3:uid="{C5803CFA-4C88-2042-80F7-5BF35BA5D4C4}" name="Column3057"/>
    <tableColumn id="3078" xr3:uid="{A5CF7479-F2CB-AF49-8144-DBC6D1244638}" name="Column3058"/>
    <tableColumn id="3079" xr3:uid="{59729B91-0FFC-1F4B-A7E5-2D99E8F25EA5}" name="Column3059"/>
    <tableColumn id="3080" xr3:uid="{8E02CACB-44BB-E24C-99B4-D0DC80A21916}" name="Column3060"/>
    <tableColumn id="3081" xr3:uid="{6E2E2BC8-74F7-E74B-B4FD-97B23CB5D794}" name="Column3061"/>
    <tableColumn id="3082" xr3:uid="{46E044B3-AA47-F941-A10D-73B2C10F7039}" name="Column3062"/>
    <tableColumn id="3083" xr3:uid="{2B8B921E-A330-8C40-8100-D1E5193B5C3F}" name="Column3063"/>
    <tableColumn id="3084" xr3:uid="{EA1052E5-BC4D-BA4C-A71C-BF2C2F134B65}" name="Column3064"/>
    <tableColumn id="3085" xr3:uid="{3D4D0CFC-BA84-FA44-B55A-72237713304A}" name="Column3065"/>
    <tableColumn id="3086" xr3:uid="{1AF82603-A6CE-9947-8D61-A4ED7E828EA5}" name="Column3066"/>
    <tableColumn id="3087" xr3:uid="{96A40CB3-4436-B44E-87C4-537FBAC940ED}" name="Column3067"/>
    <tableColumn id="3088" xr3:uid="{6C430030-AE40-5047-B53B-3FA810E73248}" name="Column3068"/>
    <tableColumn id="3089" xr3:uid="{1C85005A-ACC7-5E4E-B336-0309E26EB7DD}" name="Column3069"/>
    <tableColumn id="3090" xr3:uid="{E2DAB803-AEF3-F742-B537-22846E700358}" name="Column3070"/>
    <tableColumn id="3091" xr3:uid="{B90FAC63-E842-B044-8E2D-DE8DB688E0F9}" name="Column3071"/>
    <tableColumn id="3092" xr3:uid="{29542FBB-902F-FD49-B0BD-6755FB397A36}" name="Column3072"/>
    <tableColumn id="3093" xr3:uid="{0F9B7E07-BD76-3043-BA38-9A223528FD26}" name="Column3073"/>
    <tableColumn id="3094" xr3:uid="{177A796D-0667-174B-9AD0-62A5F2911DD6}" name="Column3074"/>
    <tableColumn id="3095" xr3:uid="{D3DC84D1-93CF-204A-9433-398CB1B73E77}" name="Column3075"/>
    <tableColumn id="3096" xr3:uid="{6B07E86E-EF0A-A24B-AFE9-43C6EC721872}" name="Column3076"/>
    <tableColumn id="3097" xr3:uid="{C877BBAD-129B-A940-9757-DCDF48724758}" name="Column3077"/>
    <tableColumn id="3098" xr3:uid="{29DFF639-B8CA-C142-9659-21E63F3003C7}" name="Column3078"/>
    <tableColumn id="3099" xr3:uid="{02FDB221-24AD-E241-9312-DF0E82066C86}" name="Column3079"/>
    <tableColumn id="3100" xr3:uid="{B4442E41-4F4D-1D44-BDD9-88EAE1581C71}" name="Column3080"/>
    <tableColumn id="3101" xr3:uid="{19A24375-7E34-9C41-A313-D5872EE8177F}" name="Column3081"/>
    <tableColumn id="3102" xr3:uid="{EC2A32B6-8A74-6746-ADE7-AD863467784F}" name="Column3082"/>
    <tableColumn id="3103" xr3:uid="{1876EEC5-E34D-3947-B4BE-D9296888FD22}" name="Column3083"/>
    <tableColumn id="3104" xr3:uid="{CA8A8BB2-1F32-674F-B897-5F50BF08BA6B}" name="Column3084"/>
    <tableColumn id="3105" xr3:uid="{8FDAEDFB-91E2-304B-9191-EC56492CF586}" name="Column3085"/>
    <tableColumn id="3106" xr3:uid="{3C4BCCFB-51BF-2542-B8FC-64D121347F90}" name="Column3086"/>
    <tableColumn id="3107" xr3:uid="{730DF0E9-DBC6-D545-90E0-439F7E22B675}" name="Column3087"/>
    <tableColumn id="3108" xr3:uid="{DC97CB32-F335-2546-97C8-55D71B8B118E}" name="Column3088"/>
    <tableColumn id="3109" xr3:uid="{14979A31-CA78-8344-B45D-4F0AAA4B0D8F}" name="Column3089"/>
    <tableColumn id="3110" xr3:uid="{15D57697-7F15-9F4F-98B6-90FD7870E07C}" name="Column3090"/>
    <tableColumn id="3111" xr3:uid="{9C092327-22A7-644F-B9BE-A6C97ED118DD}" name="Column3091"/>
    <tableColumn id="3112" xr3:uid="{1F8EFEDE-B4AF-D64A-8E56-44B4970DD008}" name="Column3092"/>
    <tableColumn id="3113" xr3:uid="{41E0F743-7010-BE45-900C-2CDE60606A7A}" name="Column3093"/>
    <tableColumn id="3114" xr3:uid="{EFFBD5DE-08E6-3B47-B0B8-93AD32DB1134}" name="Column3094"/>
    <tableColumn id="3115" xr3:uid="{14FFBF10-161A-A747-AB70-CFFC0460E2EB}" name="Column3095"/>
    <tableColumn id="3116" xr3:uid="{66D25AAC-9E02-944A-87E5-4F56DED9A856}" name="Column3096"/>
    <tableColumn id="3117" xr3:uid="{AC28EC2C-76DB-7045-8F16-6F9DBAFEB7AB}" name="Column3097"/>
    <tableColumn id="3118" xr3:uid="{1C7E1EDE-9709-E941-A0A9-933CB470A6ED}" name="Column3098"/>
    <tableColumn id="3119" xr3:uid="{5C8CF982-65EF-A549-8192-EBA682FEFCFC}" name="Column3099"/>
    <tableColumn id="3120" xr3:uid="{181C7209-A59C-DC4B-BD74-718BCD19643F}" name="Column3100"/>
    <tableColumn id="3121" xr3:uid="{E7BCE07A-D681-284E-A1FA-ADD4851F88DD}" name="Column3101"/>
    <tableColumn id="3122" xr3:uid="{67183776-6CDA-6B4A-873A-43EE8F2BF9A0}" name="Column3102"/>
    <tableColumn id="3123" xr3:uid="{447D1FA9-B30A-CA43-ACEE-138EF0FA400C}" name="Column3103"/>
    <tableColumn id="3124" xr3:uid="{7471CA17-9465-7C40-8AC3-E5E11510E644}" name="Column3104"/>
    <tableColumn id="3125" xr3:uid="{A230EFCA-B1E3-D94B-90DD-975906A45D79}" name="Column3105"/>
    <tableColumn id="3126" xr3:uid="{CC2411D1-6EF5-C54A-B995-68ED6682E544}" name="Column3106"/>
    <tableColumn id="3127" xr3:uid="{821EA115-0CF7-1D49-BDDB-62CBC65B830A}" name="Column3107"/>
    <tableColumn id="3128" xr3:uid="{E1564B0E-4BDC-FD4A-9378-BFF29D713484}" name="Column3108"/>
    <tableColumn id="3129" xr3:uid="{812CCF58-F584-7949-9B54-48CAD3A33C9B}" name="Column3109"/>
    <tableColumn id="3130" xr3:uid="{7E9C5839-DE11-0546-9E0A-A3A9B5DBB8E4}" name="Column3110"/>
    <tableColumn id="3131" xr3:uid="{060C8AD1-CB30-3C44-BF7E-0FE88A34B2E3}" name="Column3111"/>
    <tableColumn id="3132" xr3:uid="{1AD1C32A-4AC7-1947-AE04-B97ABCAD05A2}" name="Column3112"/>
    <tableColumn id="3133" xr3:uid="{DEC6F8F0-46E5-9840-A01A-F809AA5F7B63}" name="Column3113"/>
    <tableColumn id="3134" xr3:uid="{FE8AE915-E802-0C4D-B7C6-AEC60B019DB7}" name="Column3114"/>
    <tableColumn id="3135" xr3:uid="{78B867E4-F541-2F46-B10C-51E2E447B6FE}" name="Column3115"/>
    <tableColumn id="3136" xr3:uid="{17318620-2889-1F46-81A8-DE1E21CB196A}" name="Column3116"/>
    <tableColumn id="3137" xr3:uid="{5803D862-ADA0-F84D-8D50-2792383CCF98}" name="Column3117"/>
    <tableColumn id="3138" xr3:uid="{22088928-49BC-5349-A9EA-16482E03DF98}" name="Column3118"/>
    <tableColumn id="3139" xr3:uid="{588D38BA-D8EB-8F46-80A6-FD2C9EF0D25F}" name="Column3119"/>
    <tableColumn id="3140" xr3:uid="{42CAA22B-AE3D-4341-9A99-0D64EA540BAC}" name="Column3120"/>
    <tableColumn id="3141" xr3:uid="{E8795188-F895-AC4D-A134-660AF948F7B5}" name="Column3121"/>
    <tableColumn id="3142" xr3:uid="{DF8F3A8F-9B73-2947-B4B5-9273337881AA}" name="Column3122"/>
    <tableColumn id="3143" xr3:uid="{4ADAC8EE-4030-DD40-96C7-8E61723C07A4}" name="Column3123"/>
    <tableColumn id="3144" xr3:uid="{C4C6A51D-5D22-CD4A-A6C5-0023A967B283}" name="Column3124"/>
    <tableColumn id="3145" xr3:uid="{AB781562-CD57-F845-BCCA-80D523849C4D}" name="Column3125"/>
    <tableColumn id="3146" xr3:uid="{D17B707F-F50A-1B4C-A67D-2B14852E302F}" name="Column3126"/>
    <tableColumn id="3147" xr3:uid="{DE17DC08-96EB-F24B-B95A-2E78E2F7BC26}" name="Column3127"/>
    <tableColumn id="3148" xr3:uid="{B403DA96-D110-3C47-8827-E2C5AEED23D1}" name="Column3128"/>
    <tableColumn id="3149" xr3:uid="{F6DF2488-F750-5449-8923-F061092EB4BD}" name="Column3129"/>
    <tableColumn id="3150" xr3:uid="{3CA43392-08E9-F646-B143-C0A80BB3D03B}" name="Column3130"/>
    <tableColumn id="3151" xr3:uid="{A108706D-B5EA-5D45-BDB2-5773E41E1DD8}" name="Column3131"/>
    <tableColumn id="3152" xr3:uid="{50D10C9D-DA8A-3B43-8FE9-A5B8ABF12BD0}" name="Column3132"/>
    <tableColumn id="3153" xr3:uid="{C898F7E8-F7AF-3941-A7A7-C9F0056E86E9}" name="Column3133"/>
    <tableColumn id="3154" xr3:uid="{14EBD438-4256-EF4E-9600-C57220F2D57D}" name="Column3134"/>
    <tableColumn id="3155" xr3:uid="{F38E669B-7970-6548-ABF8-80867FF18370}" name="Column3135"/>
    <tableColumn id="3156" xr3:uid="{807AADBB-9013-9746-8DBB-CD8A3E6E2519}" name="Column3136"/>
    <tableColumn id="3157" xr3:uid="{FD4D1774-F82B-5548-B4A3-9D07876F96A4}" name="Column3137"/>
    <tableColumn id="3158" xr3:uid="{68C402E5-DBD3-0149-9604-02231FC4F677}" name="Column3138"/>
    <tableColumn id="3159" xr3:uid="{91844ECE-0DBA-0F41-AB92-C2951A3F84A9}" name="Column3139"/>
    <tableColumn id="3160" xr3:uid="{A3464828-9CC4-6040-851E-809A94369D86}" name="Column3140"/>
    <tableColumn id="3161" xr3:uid="{8DB320C2-6F8E-9F42-A2C6-2C2CF2D0C135}" name="Column3141"/>
    <tableColumn id="3162" xr3:uid="{07B10CFC-8842-9E40-AE22-2D66931952DD}" name="Column3142"/>
    <tableColumn id="3163" xr3:uid="{35028F6D-E83D-004D-9CEC-CFB55CC648EE}" name="Column3143"/>
    <tableColumn id="3164" xr3:uid="{1B75421D-0F9C-FF47-8B19-C47BFE8D8805}" name="Column3144"/>
    <tableColumn id="3165" xr3:uid="{876D4D98-C475-C840-AFD4-F95B728E1000}" name="Column3145"/>
    <tableColumn id="3166" xr3:uid="{77CFBC97-8C91-E84D-8406-4D42962FE23B}" name="Column3146"/>
    <tableColumn id="3167" xr3:uid="{0D8D4F71-77A9-3A48-B80C-A313AF11DD11}" name="Column3147"/>
    <tableColumn id="3168" xr3:uid="{F5E0E8B3-D09B-464E-85A4-90E59FB2D789}" name="Column3148"/>
    <tableColumn id="3169" xr3:uid="{A8286268-9D52-954E-9F8B-1AEBAA405E43}" name="Column3149"/>
    <tableColumn id="3170" xr3:uid="{3543F3FB-28DF-7C42-BBD0-226912A07893}" name="Column3150"/>
    <tableColumn id="3171" xr3:uid="{21BB3B40-DE8A-D24A-8CBF-0E1E6E39A969}" name="Column3151"/>
    <tableColumn id="3172" xr3:uid="{9833FC3B-691D-9246-AD80-D5B82ACF7014}" name="Column3152"/>
    <tableColumn id="3173" xr3:uid="{118980B4-6B28-D844-B91A-AC018DCCE9F6}" name="Column3153"/>
    <tableColumn id="3174" xr3:uid="{EA572CD8-9B33-2F46-84B1-6243F9247F82}" name="Column3154"/>
    <tableColumn id="3175" xr3:uid="{8C0DCE7E-7055-8A4F-BDDF-31ED15136550}" name="Column3155"/>
    <tableColumn id="3176" xr3:uid="{E270293F-7D90-344F-8C48-0751A5BEFDD5}" name="Column3156"/>
    <tableColumn id="3177" xr3:uid="{F6B162DE-B9D4-1E41-B9EB-84BD7DF8EA67}" name="Column3157"/>
    <tableColumn id="3178" xr3:uid="{56311AF0-24F6-1D4D-ADAC-1370FCCA2047}" name="Column3158"/>
    <tableColumn id="3179" xr3:uid="{E39CAABF-7802-6D45-9427-1D6ADC3E6387}" name="Column3159"/>
    <tableColumn id="3180" xr3:uid="{E8345715-A091-F347-BB9F-6509ACCD65AF}" name="Column3160"/>
    <tableColumn id="3181" xr3:uid="{C4ADACD3-3624-6C40-9715-B35A1665BFFB}" name="Column3161"/>
    <tableColumn id="3182" xr3:uid="{71464E83-8AB1-D543-BA77-F76D59E9DD42}" name="Column3162"/>
    <tableColumn id="3183" xr3:uid="{794E0227-C302-DC48-B678-DD8007A2E33D}" name="Column3163"/>
    <tableColumn id="3184" xr3:uid="{ABC92E69-BCB1-D947-AC32-99D08327DFC3}" name="Column3164"/>
    <tableColumn id="3185" xr3:uid="{77D80F72-C065-8A4E-A89C-C76BBB39C199}" name="Column3165"/>
    <tableColumn id="3186" xr3:uid="{983DB9D4-5F35-3246-B3A6-320D511CD7E2}" name="Column3166"/>
    <tableColumn id="3187" xr3:uid="{95E8198D-424A-A84E-97F8-0909949B515A}" name="Column3167"/>
    <tableColumn id="3188" xr3:uid="{A85400CA-45C3-1845-B9C3-5554D5708C1F}" name="Column3168"/>
    <tableColumn id="3189" xr3:uid="{F55546D2-A835-1749-90E3-833B698CFB3F}" name="Column3169"/>
    <tableColumn id="3190" xr3:uid="{EC034A0D-D635-1B4F-A37B-112F6610A84D}" name="Column3170"/>
    <tableColumn id="3191" xr3:uid="{32501412-9CC8-7543-A871-901B9FB29DA5}" name="Column3171"/>
    <tableColumn id="3192" xr3:uid="{54206FC1-CF9C-3C48-919C-9ECBBBC630A8}" name="Column3172"/>
    <tableColumn id="3193" xr3:uid="{B5481F7C-5485-674D-90A0-B52C0B91F04F}" name="Column3173"/>
    <tableColumn id="3194" xr3:uid="{D46DEFCA-BB94-B940-B8A4-FFB48BAF31FC}" name="Column3174"/>
    <tableColumn id="3195" xr3:uid="{450DE9C6-F8D2-B240-B612-12F5EECFE9C6}" name="Column3175"/>
    <tableColumn id="3196" xr3:uid="{326C566F-D8FD-6A45-AB92-36AA43B3E57B}" name="Column3176"/>
    <tableColumn id="3197" xr3:uid="{B1A18EF2-2E9A-0A46-B059-44362291D9D4}" name="Column3177"/>
    <tableColumn id="3198" xr3:uid="{177684EB-3303-DE4F-857F-8DFCB548AFDC}" name="Column3178"/>
    <tableColumn id="3199" xr3:uid="{6122F296-066A-D149-96D9-EF1C3E305C4F}" name="Column3179"/>
    <tableColumn id="3200" xr3:uid="{4828321F-A820-1646-84B1-BA1461FDA577}" name="Column3180"/>
    <tableColumn id="3201" xr3:uid="{1EDC80DE-323C-7542-9F4E-472D97126B52}" name="Column3181"/>
    <tableColumn id="3202" xr3:uid="{14D2B338-8A71-5143-84DF-F7E32C445352}" name="Column3182"/>
    <tableColumn id="3203" xr3:uid="{29D2F295-F0A4-7B45-80C0-03AF80480970}" name="Column3183"/>
    <tableColumn id="3204" xr3:uid="{EA21F7B6-1ADE-1544-B446-F3E81227CA10}" name="Column3184"/>
    <tableColumn id="3205" xr3:uid="{46A75490-4E83-5540-9388-281FA2349F8C}" name="Column3185"/>
    <tableColumn id="3206" xr3:uid="{2B6EF208-96CE-0246-BF11-73243B39437D}" name="Column3186"/>
    <tableColumn id="3207" xr3:uid="{89C2736B-C5E0-3C4D-A3F9-85C13FEA5726}" name="Column3187"/>
    <tableColumn id="3208" xr3:uid="{3845B4CB-F051-D74B-96F8-B8CC7234A446}" name="Column3188"/>
    <tableColumn id="3209" xr3:uid="{F518A06D-6A87-404F-BF36-402B19BA96B3}" name="Column3189"/>
    <tableColumn id="3210" xr3:uid="{B6D67F90-47B0-CD4C-B7D5-77744F52B611}" name="Column3190"/>
    <tableColumn id="3211" xr3:uid="{ADCA58B0-821F-6B43-A26D-B13D613AB350}" name="Column3191"/>
    <tableColumn id="3212" xr3:uid="{EBAECE9E-935D-0D44-9C55-9E4053009130}" name="Column3192"/>
    <tableColumn id="3213" xr3:uid="{BAE6DB95-C6B5-DA4B-ABB5-056E157600E4}" name="Column3193"/>
    <tableColumn id="3214" xr3:uid="{19697800-0AAD-C04E-8DC0-CB3C8062DFB5}" name="Column3194"/>
    <tableColumn id="3215" xr3:uid="{C61876D9-A2B0-B347-9C18-C3EDF9DF6D3B}" name="Column3195"/>
    <tableColumn id="3216" xr3:uid="{A18C543C-6859-F64E-9AA2-164E4ABE219B}" name="Column3196"/>
    <tableColumn id="3217" xr3:uid="{D08AD710-2DC2-C842-A23F-8AF33E016D18}" name="Column3197"/>
    <tableColumn id="3218" xr3:uid="{5EF28A77-4E1C-C743-8211-6CFE25FA0D48}" name="Column3198"/>
    <tableColumn id="3219" xr3:uid="{DEEEA749-C9A4-1845-8AD9-E75670A3AF5B}" name="Column3199"/>
    <tableColumn id="3220" xr3:uid="{8AD066E9-0C74-9E4C-9982-ADF87F5E2D2A}" name="Column3200"/>
    <tableColumn id="3221" xr3:uid="{F3E50673-FBB8-3F44-A91E-E8DAECD542D2}" name="Column3201"/>
    <tableColumn id="3222" xr3:uid="{2E0CEC98-1BAE-0046-AB15-7CC4395B95AC}" name="Column3202"/>
    <tableColumn id="3223" xr3:uid="{7D30810D-08A8-C74F-8878-271C49154411}" name="Column3203"/>
    <tableColumn id="3224" xr3:uid="{BCFBA020-7000-FE41-AD68-24402D46C99E}" name="Column3204"/>
    <tableColumn id="3225" xr3:uid="{4913F3FE-4156-7B40-BC10-05B9FE9B2ADC}" name="Column3205"/>
    <tableColumn id="3226" xr3:uid="{889B7750-BFF5-2C41-B686-5E61F64D81AC}" name="Column3206"/>
    <tableColumn id="3227" xr3:uid="{74EED718-9046-D14F-9C21-712D65FCC8FA}" name="Column3207"/>
    <tableColumn id="3228" xr3:uid="{2A3A6723-64E0-7B43-9162-0B82C17EE493}" name="Column3208"/>
    <tableColumn id="3229" xr3:uid="{CE82EF1B-3C18-7548-9B15-E268C7610E73}" name="Column3209"/>
    <tableColumn id="3230" xr3:uid="{DDA6CADB-12AA-DE46-B4CE-A08DD437AEA1}" name="Column3210"/>
    <tableColumn id="3231" xr3:uid="{C80FBAC5-D768-8545-8DC1-23B58E30609F}" name="Column3211"/>
    <tableColumn id="3232" xr3:uid="{590D3152-59DD-3344-8A5F-C64E4B136C93}" name="Column3212"/>
    <tableColumn id="3233" xr3:uid="{0DF998E4-8828-1C4D-9DEB-B34E3556DBEC}" name="Column3213"/>
    <tableColumn id="3234" xr3:uid="{791C7AC1-0F9D-BB47-A77E-5EE76BD2BD0A}" name="Column3214"/>
    <tableColumn id="3235" xr3:uid="{6004D082-A9E4-F948-9A7C-EAC7F62FA153}" name="Column3215"/>
    <tableColumn id="3236" xr3:uid="{9C983A4E-6446-2040-8D00-3C36C5802C56}" name="Column3216"/>
    <tableColumn id="3237" xr3:uid="{F1DA7196-37FC-0A43-B4B3-3E3E07B3A768}" name="Column3217"/>
    <tableColumn id="3238" xr3:uid="{44C88BC9-925E-5145-9C6E-7E76817A7E82}" name="Column3218"/>
    <tableColumn id="3239" xr3:uid="{CE15B327-C5A8-D14C-B1AD-612759F1A4D0}" name="Column3219"/>
    <tableColumn id="3240" xr3:uid="{45EA7AE2-9402-E54C-99A1-DD910CE677E0}" name="Column3220"/>
    <tableColumn id="3241" xr3:uid="{B035D032-564D-D94F-9F76-CEF891408127}" name="Column3221"/>
    <tableColumn id="3242" xr3:uid="{30A81B50-2E50-1545-8B09-55F96AEC90E1}" name="Column3222"/>
    <tableColumn id="3243" xr3:uid="{1360A814-92E0-9C46-9579-9F6263D7BB15}" name="Column3223"/>
    <tableColumn id="3244" xr3:uid="{A1B09481-2EA9-CE4B-AF32-380299BBECA9}" name="Column3224"/>
    <tableColumn id="3245" xr3:uid="{426B6675-9B9C-E448-9E5A-6D79A5F5DB8B}" name="Column3225"/>
    <tableColumn id="3246" xr3:uid="{D9916229-381F-874C-93E3-4FC634BB97D7}" name="Column3226"/>
    <tableColumn id="3247" xr3:uid="{E526E7DD-25C2-D44C-9B18-88C87A4F5AB8}" name="Column3227"/>
    <tableColumn id="3248" xr3:uid="{85E71405-E45B-5E48-8CC8-A0BD56BFBC59}" name="Column3228"/>
    <tableColumn id="3249" xr3:uid="{4BBEA375-24BB-AB45-A67F-43533831490C}" name="Column3229"/>
    <tableColumn id="3250" xr3:uid="{8174C369-A457-FB4F-AFDC-85DDA80AF934}" name="Column3230"/>
    <tableColumn id="3251" xr3:uid="{3646C53F-3EBF-7447-97DD-D7AF82629FC9}" name="Column3231"/>
    <tableColumn id="3252" xr3:uid="{5BDC6BD5-1496-0442-A544-9ADE93F5B855}" name="Column3232"/>
    <tableColumn id="3253" xr3:uid="{5342D2AB-DE4D-874F-A467-E83C3C44FCC4}" name="Column3233"/>
    <tableColumn id="3254" xr3:uid="{1A0523CB-DB52-BE4F-AB7F-A08933C71F32}" name="Column3234"/>
    <tableColumn id="3255" xr3:uid="{18683C63-3EAB-F049-93EA-BF33AA51EE21}" name="Column3235"/>
    <tableColumn id="3256" xr3:uid="{BE2DD31B-1C9A-574B-932B-8CD9D5CCD446}" name="Column3236"/>
    <tableColumn id="3257" xr3:uid="{8A4ACA37-28D8-6C4E-A5AC-E89B1A95DEC0}" name="Column3237"/>
    <tableColumn id="3258" xr3:uid="{00D1BF22-C1DC-5744-8AD5-9E9492DD0F1B}" name="Column3238"/>
    <tableColumn id="3259" xr3:uid="{0752FC2B-915B-8544-8EE8-16D23A79EEFF}" name="Column3239"/>
    <tableColumn id="3260" xr3:uid="{F5CD4DFC-6356-2144-B8E8-BB2B6D2BECCF}" name="Column3240"/>
    <tableColumn id="3261" xr3:uid="{933E93CC-779A-0B4D-B357-877F7323A838}" name="Column3241"/>
    <tableColumn id="3262" xr3:uid="{27BA5188-4522-3947-90DE-004B2EE2CAC0}" name="Column3242"/>
    <tableColumn id="3263" xr3:uid="{596DC1AA-9922-F941-896B-01295D61E50B}" name="Column3243"/>
    <tableColumn id="3264" xr3:uid="{E3E56A82-C957-7B40-B881-BC9FDF3BAF21}" name="Column3244"/>
    <tableColumn id="3265" xr3:uid="{E93558F3-182D-8242-94C3-5C2946E47660}" name="Column3245"/>
    <tableColumn id="3266" xr3:uid="{0D4F4118-1EEB-014A-AECA-CA66DBCA07A7}" name="Column3246"/>
    <tableColumn id="3267" xr3:uid="{6EF12952-6783-6D48-8E04-9202315BAF91}" name="Column3247"/>
    <tableColumn id="3268" xr3:uid="{F687077E-9C26-4542-8365-924A06C963DC}" name="Column3248"/>
    <tableColumn id="3269" xr3:uid="{B26C165D-B265-E94D-A453-4A831A8F4EF8}" name="Column3249"/>
    <tableColumn id="3270" xr3:uid="{8001FBCD-342B-734A-8C3D-B4EBF9B7DEDD}" name="Column3250"/>
    <tableColumn id="3271" xr3:uid="{C5A8F327-77FD-E349-BCAD-0A022D60341A}" name="Column3251"/>
    <tableColumn id="3272" xr3:uid="{953EC58F-FCA4-0A4C-A935-50B48A4D8C47}" name="Column3252"/>
    <tableColumn id="3273" xr3:uid="{0089E162-70F3-2D4E-ADBB-1A0A761FD062}" name="Column3253"/>
    <tableColumn id="3274" xr3:uid="{110C8C21-F957-D141-B964-804490F20FD0}" name="Column3254"/>
    <tableColumn id="3275" xr3:uid="{C3FB4CAE-F5C9-0A4B-B8A2-39AB0EC842DA}" name="Column3255"/>
    <tableColumn id="3276" xr3:uid="{FDB4C1C6-677C-7B48-9163-B156E66BCE25}" name="Column3256"/>
    <tableColumn id="3277" xr3:uid="{EC7B5750-B7B3-7E45-A242-6BBD9168BE0C}" name="Column3257"/>
    <tableColumn id="3278" xr3:uid="{E7A62D7D-428E-4E47-A4F2-9D103995AC2D}" name="Column3258"/>
    <tableColumn id="3279" xr3:uid="{9DF9AEF3-864C-9D4A-9D82-652BC138E4DC}" name="Column3259"/>
    <tableColumn id="3280" xr3:uid="{44A4F23C-8FAA-CF41-9EA0-6BAE34B37B8E}" name="Column3260"/>
    <tableColumn id="3281" xr3:uid="{7B1DFDC1-9BF6-F944-9CF8-A5678064C056}" name="Column3261"/>
    <tableColumn id="3282" xr3:uid="{33C840C5-3E36-0048-9212-CCB039EAE900}" name="Column3262"/>
    <tableColumn id="3283" xr3:uid="{C2A9EF90-C80F-AD42-9AC9-D1683ABA1D5A}" name="Column3263"/>
    <tableColumn id="3284" xr3:uid="{5B56B0F2-C2B6-2F4C-90CA-7C682F27026B}" name="Column3264"/>
    <tableColumn id="3285" xr3:uid="{37ABC7C2-412C-234A-8037-CD5C5AC7771F}" name="Column3265"/>
    <tableColumn id="3286" xr3:uid="{EE92B189-4F93-E34C-9FC2-710D5FAEDBC9}" name="Column3266"/>
    <tableColumn id="3287" xr3:uid="{F3EA9C70-675A-024A-AF6F-6E09E8C885F0}" name="Column3267"/>
    <tableColumn id="3288" xr3:uid="{C6917164-3A5C-C045-BA48-9B22DACF134D}" name="Column3268"/>
    <tableColumn id="3289" xr3:uid="{1D205E1D-32DA-554C-AB6B-D757421CDC50}" name="Column3269"/>
    <tableColumn id="3290" xr3:uid="{62D39648-4E4F-674B-BBDB-DDB1F6DCDF85}" name="Column3270"/>
    <tableColumn id="3291" xr3:uid="{042CE25D-9DAB-7042-8D4B-453E8CAA9AFA}" name="Column3271"/>
    <tableColumn id="3292" xr3:uid="{2965C6F5-FD18-8248-AC31-2D046683C088}" name="Column3272"/>
    <tableColumn id="3293" xr3:uid="{96D968C0-B2F1-3A45-A06C-1E6774AF1DF2}" name="Column3273"/>
    <tableColumn id="3294" xr3:uid="{1D42C13D-3A3C-274F-BECA-CD6B9E75771C}" name="Column3274"/>
    <tableColumn id="3295" xr3:uid="{12BC09A1-F60C-2147-819B-85F0F2481EC4}" name="Column3275"/>
    <tableColumn id="3296" xr3:uid="{617D5BB5-E6EB-B546-B34E-41C90BA8C6C7}" name="Column3276"/>
    <tableColumn id="3297" xr3:uid="{BA6DF9D0-7962-AE41-BE7A-EDE4B0FDAFFB}" name="Column3277"/>
    <tableColumn id="3298" xr3:uid="{ABBC1E32-5A66-E24C-B82F-B26B0093128F}" name="Column3278"/>
    <tableColumn id="3299" xr3:uid="{AA0871AB-9F23-9546-B395-F0213FD81C9D}" name="Column3279"/>
    <tableColumn id="3300" xr3:uid="{FFB774E0-6D41-AD46-9974-179B6059DE59}" name="Column3280"/>
    <tableColumn id="3301" xr3:uid="{6DFEDE3D-308C-A847-94AF-2F2B268D2753}" name="Column3281"/>
    <tableColumn id="3302" xr3:uid="{1389BDCD-7DA8-5349-9C80-9B9FBEF2DD01}" name="Column3282"/>
    <tableColumn id="3303" xr3:uid="{0702BC22-D10C-7842-9507-B76664CA4B9A}" name="Column3283"/>
    <tableColumn id="3304" xr3:uid="{62DD7C63-71F9-484F-BDA8-AA96510533DF}" name="Column3284"/>
    <tableColumn id="3305" xr3:uid="{1B1E1B23-0621-7042-98EC-F9A7858BCD69}" name="Column3285"/>
    <tableColumn id="3306" xr3:uid="{887FEC5D-B4D6-6040-A0A7-4548D1E7B7ED}" name="Column3286"/>
    <tableColumn id="3307" xr3:uid="{66BD277A-CB5F-A444-9ABA-7FCCBF8039FB}" name="Column3287"/>
    <tableColumn id="3308" xr3:uid="{16953564-16CA-6549-9A34-F0902C758284}" name="Column3288"/>
    <tableColumn id="3309" xr3:uid="{5971282E-960E-934E-89C4-351A21D8A5F8}" name="Column3289"/>
    <tableColumn id="3310" xr3:uid="{2F71611D-EF69-F843-AB56-F8801F80B6C3}" name="Column3290"/>
    <tableColumn id="3311" xr3:uid="{3B5D6C29-FFC8-0F40-9783-B1339C1E067B}" name="Column3291"/>
    <tableColumn id="3312" xr3:uid="{95CE49FC-FF81-7B47-A1AD-13CA9D61D0A1}" name="Column3292"/>
    <tableColumn id="3313" xr3:uid="{9093B7CF-0CCC-C94C-8E79-7E5BC87BCDB5}" name="Column3293"/>
    <tableColumn id="3314" xr3:uid="{65DF2FBB-68D7-174E-9726-F0A9CA80429B}" name="Column3294"/>
    <tableColumn id="3315" xr3:uid="{23F3A2F6-B29A-1247-80DF-1FB671F05595}" name="Column3295"/>
    <tableColumn id="3316" xr3:uid="{F91E0EBA-7320-384C-B55F-12602C2F359A}" name="Column3296"/>
    <tableColumn id="3317" xr3:uid="{0DE81B29-DFF7-0249-869C-14F15C2FBB14}" name="Column3297"/>
    <tableColumn id="3318" xr3:uid="{9C6A1E45-867A-D046-BFF7-C68E57A600CE}" name="Column3298"/>
    <tableColumn id="3319" xr3:uid="{C5099C4D-3E58-FD43-89F2-6B45B09F6D47}" name="Column3299"/>
    <tableColumn id="3320" xr3:uid="{2DFAB7F1-EF04-EA4E-996E-9DBF293F0469}" name="Column3300"/>
    <tableColumn id="3321" xr3:uid="{39331E2B-E0E9-7E44-9723-59B36D08FC1A}" name="Column3301"/>
    <tableColumn id="3322" xr3:uid="{E8F7F6E5-BADB-7740-A99A-63348A95F155}" name="Column3302"/>
    <tableColumn id="3323" xr3:uid="{EF844CE8-F8C4-934E-AA7B-A2D9A8B39B2D}" name="Column3303"/>
    <tableColumn id="3324" xr3:uid="{BD4532E9-E9ED-3F4A-9634-315EFEC73C78}" name="Column3304"/>
    <tableColumn id="3325" xr3:uid="{50FED82A-61A9-D649-9C3A-F8212E4FE53A}" name="Column3305"/>
    <tableColumn id="3326" xr3:uid="{6CE6DAB8-84EB-C94B-8122-08D175263B09}" name="Column3306"/>
    <tableColumn id="3327" xr3:uid="{14823461-F89C-404B-A87B-A35CA22CE3A8}" name="Column3307"/>
    <tableColumn id="3328" xr3:uid="{CF6528B6-6328-0B47-B501-0634701CBBDC}" name="Column3308"/>
    <tableColumn id="3329" xr3:uid="{7D6D1941-2D42-BB4D-9AEB-58F54E62C67B}" name="Column3309"/>
    <tableColumn id="3330" xr3:uid="{14AF0CB5-E1DA-3A48-91EC-6EF80FF28784}" name="Column3310"/>
    <tableColumn id="3331" xr3:uid="{144DB2B5-264A-3C4F-9500-F5752D8F8148}" name="Column3311"/>
    <tableColumn id="3332" xr3:uid="{B8276C2A-EEA8-C047-AB1C-6B3272C438A8}" name="Column3312"/>
    <tableColumn id="3333" xr3:uid="{B7C1483E-0CC0-0241-9033-7B9BB45ADBDD}" name="Column3313"/>
    <tableColumn id="3334" xr3:uid="{26C5A3F2-C682-4E41-930E-6356C3D31DAE}" name="Column3314"/>
    <tableColumn id="3335" xr3:uid="{3C3377FF-5FAC-784C-843D-7B022628A68F}" name="Column3315"/>
    <tableColumn id="3336" xr3:uid="{D2FEA7B8-B391-0A46-9EFB-CA4B468E7FBA}" name="Column3316"/>
    <tableColumn id="3337" xr3:uid="{93E122C6-BA76-5D42-9492-4BE329A3BFF8}" name="Column3317"/>
    <tableColumn id="3338" xr3:uid="{E062C98B-29E8-6C43-B311-9A78F20E697E}" name="Column3318"/>
    <tableColumn id="3339" xr3:uid="{1A9D2853-1A25-DB42-BBD6-3C39F716F0F1}" name="Column3319"/>
    <tableColumn id="3340" xr3:uid="{5F2F2BC3-93C4-B34E-B4BF-CEC5E853ADCB}" name="Column3320"/>
    <tableColumn id="3341" xr3:uid="{2F29111C-4BFF-4144-970B-61478CAE6666}" name="Column3321"/>
    <tableColumn id="3342" xr3:uid="{2ECE06DE-162A-1144-A964-4463256AB53B}" name="Column3322"/>
    <tableColumn id="3343" xr3:uid="{F63A7C73-7A96-704C-B719-631A5170FACA}" name="Column3323"/>
    <tableColumn id="3344" xr3:uid="{BB70B460-599A-6247-B6CB-F3B669A3CFB0}" name="Column3324"/>
    <tableColumn id="3345" xr3:uid="{F0C4375C-76F3-944D-9D06-0EBF35338BD9}" name="Column3325"/>
    <tableColumn id="3346" xr3:uid="{31D092AC-54BC-D848-B68F-0A4AA59A0731}" name="Column3326"/>
    <tableColumn id="3347" xr3:uid="{D4A71E12-8981-1243-A14F-73576A952B27}" name="Column3327"/>
    <tableColumn id="3348" xr3:uid="{F38D21FB-443D-F249-8D56-86ECAEABCF12}" name="Column3328"/>
    <tableColumn id="3349" xr3:uid="{805AB1A9-8890-264F-89BC-7D61DB99308F}" name="Column3329"/>
    <tableColumn id="3350" xr3:uid="{1E81BA0C-B53A-AB45-9281-EB61331ED7F0}" name="Column3330"/>
    <tableColumn id="3351" xr3:uid="{2B8CE736-FCEF-C049-AAED-790CDE58CEEA}" name="Column3331"/>
    <tableColumn id="3352" xr3:uid="{F251ACAF-3C95-8442-ADE4-46E97A9D426E}" name="Column3332"/>
    <tableColumn id="3353" xr3:uid="{43CDFAE0-5980-974C-84A8-E516ACD47C4E}" name="Column3333"/>
    <tableColumn id="3354" xr3:uid="{2F4BA6B4-E3C1-AD43-8C48-1687B4901FF7}" name="Column3334"/>
    <tableColumn id="3355" xr3:uid="{80218014-A9D1-604F-9E05-45A7B12C926C}" name="Column3335"/>
    <tableColumn id="3356" xr3:uid="{268BA9E8-5342-3E4B-B60A-51B9A7D5A928}" name="Column3336"/>
    <tableColumn id="3357" xr3:uid="{72558D4A-97AF-0C4C-AF2C-55D8B1CEFA36}" name="Column3337"/>
    <tableColumn id="3358" xr3:uid="{D9319062-5938-9447-BDF5-907CA4B105CB}" name="Column3338"/>
    <tableColumn id="3359" xr3:uid="{ED1E5A75-2802-E546-B8D2-06B0ECFE3020}" name="Column3339"/>
    <tableColumn id="3360" xr3:uid="{388BA2BA-53F0-B240-AA81-57116EB15355}" name="Column3340"/>
    <tableColumn id="3361" xr3:uid="{5144CCC8-8526-DB45-8D83-513591E026C7}" name="Column3341"/>
    <tableColumn id="3362" xr3:uid="{2E14776F-3D90-EA42-8A9D-739C42E7EA02}" name="Column3342"/>
    <tableColumn id="3363" xr3:uid="{E941C91B-F23C-4A4D-AD47-0D694CB2C0A4}" name="Column3343"/>
    <tableColumn id="3364" xr3:uid="{CAA8D7DD-DFEE-2F4A-8FF8-5E86B15E4FAC}" name="Column3344"/>
    <tableColumn id="3365" xr3:uid="{E43E82E6-1578-DA4A-9EC3-0D155625ADD9}" name="Column3345"/>
    <tableColumn id="3366" xr3:uid="{1A24E6F6-A7CF-5847-8ED6-B1FCD4AB96B8}" name="Column3346"/>
    <tableColumn id="3367" xr3:uid="{61B4EFF6-A4BD-CA4F-B6DF-74A652BE18EC}" name="Column3347"/>
    <tableColumn id="3368" xr3:uid="{F622A610-85B0-9F42-B896-B50266E57C7D}" name="Column3348"/>
    <tableColumn id="3369" xr3:uid="{CF703813-9D6B-8747-803D-02A7D169A57D}" name="Column3349"/>
    <tableColumn id="3370" xr3:uid="{D0575EE7-4DCB-AA41-AC71-BE0CB40B4ADE}" name="Column3350"/>
    <tableColumn id="3371" xr3:uid="{CF9C6AF7-A354-9043-B132-B6F691EE384A}" name="Column3351"/>
    <tableColumn id="3372" xr3:uid="{9D9E7FE8-B6E2-8F49-BB46-F2DC7CCD822F}" name="Column3352"/>
    <tableColumn id="3373" xr3:uid="{013C48AE-5784-DA4C-A1E8-398B50F8A787}" name="Column3353"/>
    <tableColumn id="3374" xr3:uid="{B90B5C9F-0BA7-C84C-9859-EE737078621E}" name="Column3354"/>
    <tableColumn id="3375" xr3:uid="{8E9402D9-D9A2-AD40-AF92-F9DF127E2D4C}" name="Column3355"/>
    <tableColumn id="3376" xr3:uid="{23204C4D-BC00-AF45-A289-ABD39EE21829}" name="Column3356"/>
    <tableColumn id="3377" xr3:uid="{650F5517-D1FC-D14D-8E51-F936FBEE965D}" name="Column3357"/>
    <tableColumn id="3378" xr3:uid="{9C6A5E1E-D438-BA4D-BACD-08CF467E69F4}" name="Column3358"/>
    <tableColumn id="3379" xr3:uid="{35A93D3E-3C88-1B49-94C2-E57FFDA458EB}" name="Column3359"/>
    <tableColumn id="3380" xr3:uid="{7C669158-A31D-714B-B889-E902C2721DC9}" name="Column3360"/>
    <tableColumn id="3381" xr3:uid="{AA5CCE3E-7308-CD49-BDCA-AF972E0B157D}" name="Column3361"/>
    <tableColumn id="3382" xr3:uid="{3DC930F4-58F6-2E4E-883B-F5C75AEF6365}" name="Column3362"/>
    <tableColumn id="3383" xr3:uid="{1003A7FF-CE54-D64B-BB34-F9139E563C37}" name="Column3363"/>
    <tableColumn id="3384" xr3:uid="{DACD215B-364A-CC4A-8ED4-38C8A8DFFA52}" name="Column3364"/>
    <tableColumn id="3385" xr3:uid="{580C8C5B-05F4-B84A-BC31-3F7B242D55BF}" name="Column3365"/>
    <tableColumn id="3386" xr3:uid="{4F1CE87C-B5D4-0447-AB6B-CA9EBF4E216F}" name="Column3366"/>
    <tableColumn id="3387" xr3:uid="{DC8B500F-AD77-BB45-9B03-BA220751F449}" name="Column3367"/>
    <tableColumn id="3388" xr3:uid="{33E2DB01-88BC-6644-9B71-090AC3EFDD73}" name="Column3368"/>
    <tableColumn id="3389" xr3:uid="{21CFC6DD-E2CB-3441-99FB-70C3E429AD31}" name="Column3369"/>
    <tableColumn id="3390" xr3:uid="{AADBD4D9-9CCA-3742-8474-A399278964E7}" name="Column3370"/>
    <tableColumn id="3391" xr3:uid="{3D63DA29-3288-B34E-BAF8-4F8A48B86DF8}" name="Column3371"/>
    <tableColumn id="3392" xr3:uid="{EB1C6384-EFB7-4D47-8A9B-1DF7CD1BFBD5}" name="Column3372"/>
    <tableColumn id="3393" xr3:uid="{B868C2E5-F4D3-FF40-8356-50058FC13304}" name="Column3373"/>
    <tableColumn id="3394" xr3:uid="{3EFA2E95-C8A1-D94C-A90E-7055D281C3F8}" name="Column3374"/>
    <tableColumn id="3395" xr3:uid="{0A530EA7-731C-2046-B8C0-56ABC61A0B14}" name="Column3375"/>
    <tableColumn id="3396" xr3:uid="{A6CD4433-AD10-0842-AA99-926FB129DAD5}" name="Column3376"/>
    <tableColumn id="3397" xr3:uid="{CFFBCB77-D877-1D49-A1E8-C4DE3FBCD31B}" name="Column3377"/>
    <tableColumn id="3398" xr3:uid="{5F0DBA8F-A62B-3742-B47F-1E6406D547D2}" name="Column3378"/>
    <tableColumn id="3399" xr3:uid="{1262B777-C219-3E43-8FCF-31165E795068}" name="Column3379"/>
    <tableColumn id="3400" xr3:uid="{64655021-9446-5E4A-B6D1-99DB7F556599}" name="Column3380"/>
    <tableColumn id="3401" xr3:uid="{D3301D8A-C7DA-DA4F-AE89-AD12C85C68CF}" name="Column3381"/>
    <tableColumn id="3402" xr3:uid="{755B8B9B-8C21-9F4E-9872-07BA9E0CB2DC}" name="Column3382"/>
    <tableColumn id="3403" xr3:uid="{D6CAA9AB-2BEA-1240-A9C3-31C6782EB2F4}" name="Column3383"/>
    <tableColumn id="3404" xr3:uid="{584E9AA6-C9C6-1C4D-9C32-3660E5B370AA}" name="Column3384"/>
    <tableColumn id="3405" xr3:uid="{474946AA-48EA-304D-8EA0-DDC3A6FAACC4}" name="Column3385"/>
    <tableColumn id="3406" xr3:uid="{FB5191AC-CBA7-5C4D-A8EE-5C522FD95E77}" name="Column3386"/>
    <tableColumn id="3407" xr3:uid="{DC70721C-28C3-1540-BF84-C0872FD3B12E}" name="Column3387"/>
    <tableColumn id="3408" xr3:uid="{25B3F266-F43D-D543-85F4-6D1BA0E28F26}" name="Column3388"/>
    <tableColumn id="3409" xr3:uid="{286EF127-3ED3-704E-88C8-5D0157AD7AA9}" name="Column3389"/>
    <tableColumn id="3410" xr3:uid="{47B50D55-03AA-1B4F-B947-0661ABEFAF8F}" name="Column3390"/>
    <tableColumn id="3411" xr3:uid="{F9C53337-D62E-C349-B985-2398F631629D}" name="Column3391"/>
    <tableColumn id="3412" xr3:uid="{33D50EB3-DBC0-BB48-8EDF-9A79001D446D}" name="Column3392"/>
    <tableColumn id="3413" xr3:uid="{30FD5538-00A2-894C-A8E2-EB41AB81C88B}" name="Column3393"/>
    <tableColumn id="3414" xr3:uid="{71A51F33-2030-A047-A9F5-5DA2F58944EA}" name="Column3394"/>
    <tableColumn id="3415" xr3:uid="{E209D033-8815-6F4E-AD5D-BBE31C361B2E}" name="Column3395"/>
    <tableColumn id="3416" xr3:uid="{75E44630-3D71-954A-8627-7A55DD12CC1D}" name="Column3396"/>
    <tableColumn id="3417" xr3:uid="{CE44835E-6210-3146-A136-FDCDEC6A855E}" name="Column3397"/>
    <tableColumn id="3418" xr3:uid="{98C468D4-1360-E142-814A-C261F937D96F}" name="Column3398"/>
    <tableColumn id="3419" xr3:uid="{B953EDB2-8149-8A4D-95C3-50FCF29B8C27}" name="Column3399"/>
    <tableColumn id="3420" xr3:uid="{25555CAC-67F2-4242-B6A0-FE94A902555F}" name="Column3400"/>
    <tableColumn id="3421" xr3:uid="{2F7EC4E0-E760-C846-8005-1665A499D617}" name="Column3401"/>
    <tableColumn id="3422" xr3:uid="{EC39EB85-C605-4E45-AB62-0F11A3B6805E}" name="Column3402"/>
    <tableColumn id="3423" xr3:uid="{B209EA92-0923-1241-96B6-346753E85117}" name="Column3403"/>
    <tableColumn id="3424" xr3:uid="{A899B04F-E581-7D49-928D-9E5B2B0E368C}" name="Column3404"/>
    <tableColumn id="3425" xr3:uid="{BE9C8231-7C36-B745-8B76-4D6AF4144C3F}" name="Column3405"/>
    <tableColumn id="3426" xr3:uid="{6F8EC752-3098-A64A-AD19-8175C8B631AE}" name="Column3406"/>
    <tableColumn id="3427" xr3:uid="{032ECC73-9D2F-804C-9034-115DA9E18B27}" name="Column3407"/>
    <tableColumn id="3428" xr3:uid="{42E11540-E59B-DD40-8087-8961CD7A0230}" name="Column3408"/>
    <tableColumn id="3429" xr3:uid="{640165E4-41D0-3843-85E4-9ECFC125B0E6}" name="Column3409"/>
    <tableColumn id="3430" xr3:uid="{097B9548-D9E7-584C-9478-01221659281C}" name="Column3410"/>
    <tableColumn id="3431" xr3:uid="{A5D3989E-005A-8749-BB35-EBD4A7B05CBB}" name="Column3411"/>
    <tableColumn id="3432" xr3:uid="{C62CD6A4-0B7D-B44D-ACAA-5A9D308E78DF}" name="Column3412"/>
    <tableColumn id="3433" xr3:uid="{28EBD8D9-D21C-3341-B7F3-04249AA74D90}" name="Column3413"/>
    <tableColumn id="3434" xr3:uid="{99AA9995-8B3A-BF4E-9F91-B6DA13072863}" name="Column3414"/>
    <tableColumn id="3435" xr3:uid="{ECBFBEBC-BC04-8041-B202-42002B3CB072}" name="Column3415"/>
    <tableColumn id="3436" xr3:uid="{C1B8945F-0BED-0F49-B8CC-641FEE7B5387}" name="Column3416"/>
    <tableColumn id="3437" xr3:uid="{4B448C9F-641F-1A4F-A1E0-D7BFC1678FDF}" name="Column3417"/>
    <tableColumn id="3438" xr3:uid="{74D42027-DA48-D144-959C-6F782C0D4606}" name="Column3418"/>
    <tableColumn id="3439" xr3:uid="{38F043EE-6D6C-694E-92F4-2B1280BDE366}" name="Column3419"/>
    <tableColumn id="3440" xr3:uid="{84592651-37AA-4645-B44F-39F57D96296A}" name="Column3420"/>
    <tableColumn id="3441" xr3:uid="{05CF80B0-5ED2-E343-8D39-727CBAF76606}" name="Column3421"/>
    <tableColumn id="3442" xr3:uid="{202B22AC-6841-974D-B60D-05CD04CBA501}" name="Column3422"/>
    <tableColumn id="3443" xr3:uid="{2949ECE0-77EC-8A4E-A3A2-1D849E03A5D3}" name="Column3423"/>
    <tableColumn id="3444" xr3:uid="{605FA48A-071B-674A-8F84-A977AF6D978B}" name="Column3424"/>
    <tableColumn id="3445" xr3:uid="{6673B48D-463D-5647-B9B4-7C10D687516D}" name="Column3425"/>
    <tableColumn id="3446" xr3:uid="{F348F078-50BB-0641-9453-6309E7C11DE0}" name="Column3426"/>
    <tableColumn id="3447" xr3:uid="{B2CCBB38-27CE-494F-A598-0267F2C4AF0A}" name="Column3427"/>
    <tableColumn id="3448" xr3:uid="{F7B17DF0-4C42-4A4D-BE75-1DF50736AD9D}" name="Column3428"/>
    <tableColumn id="3449" xr3:uid="{72D3BF88-D017-B043-872E-96DFE3326F65}" name="Column3429"/>
    <tableColumn id="3450" xr3:uid="{14FDF435-C4E6-3640-A9D4-095417E045D1}" name="Column3430"/>
    <tableColumn id="3451" xr3:uid="{5561DF82-C41C-1745-A79D-AE0B5DA33E2D}" name="Column3431"/>
    <tableColumn id="3452" xr3:uid="{D7022F1E-8A64-E042-8123-784E502EB29A}" name="Column3432"/>
    <tableColumn id="3453" xr3:uid="{2E0798D0-48DD-D64D-B362-57EBF2B5752E}" name="Column3433"/>
    <tableColumn id="3454" xr3:uid="{0880C4C4-A9D6-6746-A50B-FA9858936A13}" name="Column3434"/>
    <tableColumn id="3455" xr3:uid="{2D3C0B4D-5075-8C49-BA2A-802681DE9FD0}" name="Column3435"/>
    <tableColumn id="3456" xr3:uid="{FF6B1984-6DA8-874B-A0FC-D5E59FCF359B}" name="Column3436"/>
    <tableColumn id="3457" xr3:uid="{C61A47F0-974B-724D-9FD4-853DFA5D0B04}" name="Column3437"/>
    <tableColumn id="3458" xr3:uid="{15CA3B58-6C64-9E4F-AE8A-E4227BC2326B}" name="Column3438"/>
    <tableColumn id="3459" xr3:uid="{9925750E-EA8C-8C40-989A-5134A16DA4DD}" name="Column3439"/>
    <tableColumn id="3460" xr3:uid="{4172D7B8-B0BA-214F-96EE-EB4309441FA8}" name="Column3440"/>
    <tableColumn id="3461" xr3:uid="{C7C0E3AA-E58F-584E-B7DD-13E295733408}" name="Column3441"/>
    <tableColumn id="3462" xr3:uid="{F2BD1540-5CAB-F043-B75E-AB8BE37EF3E8}" name="Column3442"/>
    <tableColumn id="3463" xr3:uid="{2D63EF62-3C27-D748-AC0D-CC605F7AEAA0}" name="Column3443"/>
    <tableColumn id="3464" xr3:uid="{A3850EB8-D064-874F-B475-FD3E4B11F75E}" name="Column3444"/>
    <tableColumn id="3465" xr3:uid="{BC1674DE-0F31-E14A-8033-E9BF4AD26852}" name="Column3445"/>
    <tableColumn id="3466" xr3:uid="{4B591FCB-C735-054F-B5CA-CB1DCC278A63}" name="Column3446"/>
    <tableColumn id="3467" xr3:uid="{9501EB0A-8003-A649-9A87-50D0D326DEA2}" name="Column3447"/>
    <tableColumn id="3468" xr3:uid="{0E7A7F10-F522-2941-AD97-7E4DD5038F5A}" name="Column3448"/>
    <tableColumn id="3469" xr3:uid="{2B968421-BF9A-FB44-80A7-DF04EE0E4A86}" name="Column3449"/>
    <tableColumn id="3470" xr3:uid="{D1C3E2F7-46DA-DB49-9815-5E3B50587182}" name="Column3450"/>
    <tableColumn id="3471" xr3:uid="{0FDC7883-0E6C-484B-981F-74D88772B895}" name="Column3451"/>
    <tableColumn id="3472" xr3:uid="{2A128D3C-D1DB-CC4C-AF37-BC4FECF0655C}" name="Column3452"/>
    <tableColumn id="3473" xr3:uid="{EB49494A-5FDE-8046-BB43-F4819C85DE4D}" name="Column3453"/>
    <tableColumn id="3474" xr3:uid="{C4C17340-BCD4-124D-807D-B4EE23D83C41}" name="Column3454"/>
    <tableColumn id="3475" xr3:uid="{BDCFDB76-9079-C249-9D11-0C5F2127D05E}" name="Column3455"/>
    <tableColumn id="3476" xr3:uid="{7862D22D-2E37-C44B-AF7B-C2E2D9DF4C5E}" name="Column3456"/>
    <tableColumn id="3477" xr3:uid="{C91AFA94-7030-7342-9973-BBD546BD55DD}" name="Column3457"/>
    <tableColumn id="3478" xr3:uid="{40BA07AF-F0CD-824D-A42A-958C73B77726}" name="Column3458"/>
    <tableColumn id="3479" xr3:uid="{5A54428F-1FED-DC44-BC9C-8D71D31D01E9}" name="Column3459"/>
    <tableColumn id="3480" xr3:uid="{C64C41B8-1ED7-CE47-BA2C-89C8C9E65C87}" name="Column3460"/>
    <tableColumn id="3481" xr3:uid="{D033D6F1-9B8D-634B-9060-14749C29F6BD}" name="Column3461"/>
    <tableColumn id="3482" xr3:uid="{92D1D03E-30E0-074C-81C7-E66E62B15478}" name="Column3462"/>
    <tableColumn id="3483" xr3:uid="{B05F89B8-0FC5-2F4D-A428-14746C241688}" name="Column3463"/>
    <tableColumn id="3484" xr3:uid="{7D24644B-0345-F24C-A251-3F902C8E8B21}" name="Column3464"/>
    <tableColumn id="3485" xr3:uid="{D30C1C81-7125-A842-8852-D27CC20197F7}" name="Column3465"/>
    <tableColumn id="3486" xr3:uid="{966AF8E4-50D5-6A4F-8531-5FE0F475D5CC}" name="Column3466"/>
    <tableColumn id="3487" xr3:uid="{E13D2FB5-610D-F044-9851-C3C29D3249AA}" name="Column3467"/>
    <tableColumn id="3488" xr3:uid="{ACEF9021-E724-2F4A-BB4A-05CA04DA6CE3}" name="Column3468"/>
    <tableColumn id="3489" xr3:uid="{B39DED72-A917-BD41-9479-119145845E7F}" name="Column3469"/>
    <tableColumn id="3490" xr3:uid="{F3F974D0-2398-404C-8122-31F265E32236}" name="Column3470"/>
    <tableColumn id="3491" xr3:uid="{8E221C8B-69C6-CF4E-875B-18576F4AA08C}" name="Column3471"/>
    <tableColumn id="3492" xr3:uid="{D5299365-A8AF-6C40-AE8C-316E0779DD63}" name="Column3472"/>
    <tableColumn id="3493" xr3:uid="{9EF19F01-23EB-2346-9F9D-7ED3449540AF}" name="Column3473"/>
    <tableColumn id="3494" xr3:uid="{37797D5B-6514-4749-9CE7-6443D2DF0872}" name="Column3474"/>
    <tableColumn id="3495" xr3:uid="{DF631CEB-7FF4-5D48-8729-826F0A441D0D}" name="Column3475"/>
    <tableColumn id="3496" xr3:uid="{4775838C-5B0C-8C4D-9EDD-A20F1DBD40E5}" name="Column3476"/>
    <tableColumn id="3497" xr3:uid="{FAC1493D-C22E-AA46-994C-E45B5B93CA25}" name="Column3477"/>
    <tableColumn id="3498" xr3:uid="{3476C5F5-0714-2E4C-BCA9-83B129DE69B1}" name="Column3478"/>
    <tableColumn id="3499" xr3:uid="{23D161ED-2624-2B46-A926-5286BEDE2668}" name="Column3479"/>
    <tableColumn id="3500" xr3:uid="{3F0D81B9-35C8-8748-A575-5B4F7E710DFE}" name="Column3480"/>
    <tableColumn id="3501" xr3:uid="{A0F27773-8107-554A-AEB2-D2C1E074DF3F}" name="Column3481"/>
    <tableColumn id="3502" xr3:uid="{DB0EAE1E-ED4B-404A-9A29-3629F85ECF13}" name="Column3482"/>
    <tableColumn id="3503" xr3:uid="{3609DE87-8ECB-7545-8C60-DFA54434AFB0}" name="Column3483"/>
    <tableColumn id="3504" xr3:uid="{2C368939-130B-E446-974C-958895AB7ACE}" name="Column3484"/>
    <tableColumn id="3505" xr3:uid="{0FD94987-D4F2-1241-AC1A-B3EA1013E663}" name="Column3485"/>
    <tableColumn id="3506" xr3:uid="{889A14CA-1E20-D84A-8022-713E73AC052C}" name="Column3486"/>
    <tableColumn id="3507" xr3:uid="{876089DF-C47D-0E41-94D5-D78B3100DD70}" name="Column3487"/>
    <tableColumn id="3508" xr3:uid="{9771F300-21EE-3A4A-8F13-A77478273506}" name="Column3488"/>
    <tableColumn id="3509" xr3:uid="{B4BF1308-A4CB-6044-860E-45500CC62071}" name="Column3489"/>
    <tableColumn id="3510" xr3:uid="{714D1B4A-B518-FC45-A12F-370874D2772E}" name="Column3490"/>
    <tableColumn id="3511" xr3:uid="{3681F1B0-7C24-AA40-8547-608357AA321C}" name="Column3491"/>
    <tableColumn id="3512" xr3:uid="{7457EC75-6DC7-CC49-AE4F-D80DB6954C80}" name="Column3492"/>
    <tableColumn id="3513" xr3:uid="{999016C8-193F-D341-9364-5422A8477E93}" name="Column3493"/>
    <tableColumn id="3514" xr3:uid="{D0759AC1-FB34-0149-B0C5-DC93B659B20F}" name="Column3494"/>
    <tableColumn id="3515" xr3:uid="{5745BE81-FE59-8147-8496-033AD4E22106}" name="Column3495"/>
    <tableColumn id="3516" xr3:uid="{425FBD17-8E53-F247-86A6-A8681FB9F4AF}" name="Column3496"/>
    <tableColumn id="3517" xr3:uid="{7A8B5C96-32A6-BA46-9446-CB89380E5233}" name="Column3497"/>
    <tableColumn id="3518" xr3:uid="{EC23935F-8E15-8446-9DF4-FE2185A0FE7F}" name="Column3498"/>
    <tableColumn id="3519" xr3:uid="{8D70AC25-D46E-5741-AB2D-822AEA4CD0DC}" name="Column3499"/>
    <tableColumn id="3520" xr3:uid="{307CE995-ACA9-D848-8795-03CD9E10EFC7}" name="Column3500"/>
    <tableColumn id="3521" xr3:uid="{84218823-D1A8-2147-B399-636907BF57FF}" name="Column3501"/>
    <tableColumn id="3522" xr3:uid="{85EB3796-8AD6-BE45-8C29-6B17B7467A2B}" name="Column3502"/>
    <tableColumn id="3523" xr3:uid="{89262D14-680F-4D40-8AD4-FAC73248E230}" name="Column3503"/>
    <tableColumn id="3524" xr3:uid="{E9A0BBCF-0474-CD41-BDF7-28010907C40E}" name="Column3504"/>
    <tableColumn id="3525" xr3:uid="{9E9EDC54-2117-D940-A507-2653FE3D8EDE}" name="Column3505"/>
    <tableColumn id="3526" xr3:uid="{E41D3A73-D190-8047-846D-80ED9DC39C96}" name="Column3506"/>
    <tableColumn id="3527" xr3:uid="{B6288D5F-B94A-5744-A3B4-CF17F0A70339}" name="Column3507"/>
    <tableColumn id="3528" xr3:uid="{D74CE58B-9A16-4E42-A283-9663CC29A0EC}" name="Column3508"/>
    <tableColumn id="3529" xr3:uid="{B99F2819-03D7-4048-888E-BAE9DD123508}" name="Column3509"/>
    <tableColumn id="3530" xr3:uid="{C80BE1E7-BC3A-2249-9E4F-F8EA02F73ED7}" name="Column3510"/>
    <tableColumn id="3531" xr3:uid="{CABEF243-9AB6-7141-AB0F-9BBCD53971EE}" name="Column3511"/>
    <tableColumn id="3532" xr3:uid="{A1466A95-A051-F945-BD67-CD54C4EBBBB4}" name="Column3512"/>
    <tableColumn id="3533" xr3:uid="{B9F23F63-A892-6544-9708-EDD91EB826E5}" name="Column3513"/>
    <tableColumn id="3534" xr3:uid="{8E9D1F16-3576-0044-B8BD-38A55DFCDAC3}" name="Column3514"/>
    <tableColumn id="3535" xr3:uid="{13875CF3-37AF-0D4B-9D4D-34145F8E530E}" name="Column3515"/>
    <tableColumn id="3536" xr3:uid="{C04F53B6-C09F-A441-AFD0-FCB785CEC412}" name="Column3516"/>
    <tableColumn id="3537" xr3:uid="{DAF6AC33-1705-D24B-BD37-D2D4051E15A2}" name="Column3517"/>
    <tableColumn id="3538" xr3:uid="{33130C2B-303E-3748-B968-DCA8711455FB}" name="Column3518"/>
    <tableColumn id="3539" xr3:uid="{EF9FEB86-0C2E-AF48-AC57-CD3B7A6A7C68}" name="Column3519"/>
    <tableColumn id="3540" xr3:uid="{065BA37F-2F0D-2D49-AD9D-EAA4FAEBB068}" name="Column3520"/>
    <tableColumn id="3541" xr3:uid="{E6316CEB-2723-814B-AB8B-38708ADF98C7}" name="Column3521"/>
    <tableColumn id="3542" xr3:uid="{035637F2-06E4-9C44-BE40-D608E206E81F}" name="Column3522"/>
    <tableColumn id="3543" xr3:uid="{E1930D84-7AB9-8C4E-A47D-6785CD85A509}" name="Column3523"/>
    <tableColumn id="3544" xr3:uid="{736C8CD6-C848-344A-9C22-76F892C8CCB6}" name="Column3524"/>
    <tableColumn id="3545" xr3:uid="{FA0B17C4-426A-AC45-94E2-5494D2C340AB}" name="Column3525"/>
    <tableColumn id="3546" xr3:uid="{C3193B86-F745-2147-AA88-6081315AAD07}" name="Column3526"/>
    <tableColumn id="3547" xr3:uid="{939E262D-B048-FE4C-9A68-14411DDCE933}" name="Column3527"/>
    <tableColumn id="3548" xr3:uid="{51A37257-C8EC-904F-B939-CC25CA039FB8}" name="Column3528"/>
    <tableColumn id="3549" xr3:uid="{0C247BD3-4509-6B42-B773-1F74159E5B2B}" name="Column3529"/>
    <tableColumn id="3550" xr3:uid="{70E52D75-4F86-6447-B099-6CAEE1CCDC09}" name="Column3530"/>
    <tableColumn id="3551" xr3:uid="{C00784EF-0F46-1B4D-9E6E-609C8C6E2471}" name="Column3531"/>
    <tableColumn id="3552" xr3:uid="{C1F06A19-AAC8-564E-A985-2B5E1D724C38}" name="Column3532"/>
    <tableColumn id="3553" xr3:uid="{D408882F-6814-E647-9EC1-DC15583D1295}" name="Column3533"/>
    <tableColumn id="3554" xr3:uid="{E166D85A-E5B9-0843-84DF-C75AF8AD6EDC}" name="Column3534"/>
    <tableColumn id="3555" xr3:uid="{3F5369C6-1AAE-FD48-8745-5F028882C75F}" name="Column3535"/>
    <tableColumn id="3556" xr3:uid="{5D03C27F-7647-A84E-B32A-FF0721766DF6}" name="Column3536"/>
    <tableColumn id="3557" xr3:uid="{4DA592F8-2190-774E-82D7-EA670B98A807}" name="Column3537"/>
    <tableColumn id="3558" xr3:uid="{D5E1800C-82C6-DB49-98B5-A4F5A68800AC}" name="Column3538"/>
    <tableColumn id="3559" xr3:uid="{8B3EAC3F-7D68-F248-967B-4E8781504793}" name="Column3539"/>
    <tableColumn id="3560" xr3:uid="{AFEE1AD2-1365-D346-9A6D-B0897F3FBF38}" name="Column3540"/>
    <tableColumn id="3561" xr3:uid="{CF3576D0-10D6-814B-A6CB-737362CBDD44}" name="Column3541"/>
    <tableColumn id="3562" xr3:uid="{2CFC9F6D-A779-D44B-94C7-DDE7BDF3E10E}" name="Column3542"/>
    <tableColumn id="3563" xr3:uid="{D5BD57CB-038E-C64D-B090-F3F708920D3D}" name="Column3543"/>
    <tableColumn id="3564" xr3:uid="{646F32C9-A79B-D744-AC20-8D18C9EBFCBE}" name="Column3544"/>
    <tableColumn id="3565" xr3:uid="{69B5AA51-3F5F-E344-985C-8321B98DD366}" name="Column3545"/>
    <tableColumn id="3566" xr3:uid="{1226E656-4250-7E46-8780-7B35DB544F3C}" name="Column3546"/>
    <tableColumn id="3567" xr3:uid="{BE355BA1-C367-094C-A514-01057CDF5F80}" name="Column3547"/>
    <tableColumn id="3568" xr3:uid="{3EE65D76-B79D-AA4B-A71E-613012E01266}" name="Column3548"/>
    <tableColumn id="3569" xr3:uid="{7321B6FC-466D-5A49-8489-D7576D4C2F6E}" name="Column3549"/>
    <tableColumn id="3570" xr3:uid="{40ABAAB7-6C50-3246-9CDE-E07A48B3ABA3}" name="Column3550"/>
    <tableColumn id="3571" xr3:uid="{8C7C3145-BE0A-264F-8A77-6167AA514390}" name="Column3551"/>
    <tableColumn id="3572" xr3:uid="{00573775-FFC2-1E4F-AA81-3560746F5892}" name="Column3552"/>
    <tableColumn id="3573" xr3:uid="{F60CE9EC-0499-5743-B662-EE65CC3E52A6}" name="Column3553"/>
    <tableColumn id="3574" xr3:uid="{01F0A7C4-8276-DF46-ABA9-ABF6C7DAA8AB}" name="Column3554"/>
    <tableColumn id="3575" xr3:uid="{B90F4F6F-BBD8-F641-A37F-523707FCEA28}" name="Column3555"/>
    <tableColumn id="3576" xr3:uid="{1966F8D3-DED7-964B-B27D-DE3B359CDD8D}" name="Column3556"/>
    <tableColumn id="3577" xr3:uid="{BDA0C82F-C805-D740-B0D5-B7A6C8D16A07}" name="Column3557"/>
    <tableColumn id="3578" xr3:uid="{5E34C61E-95DF-9D40-87DD-779594EB5A15}" name="Column3558"/>
    <tableColumn id="3579" xr3:uid="{8540479D-6B35-A548-A2A7-A15A1E39E244}" name="Column3559"/>
    <tableColumn id="3580" xr3:uid="{7B06C736-5730-DA40-8468-9B4BD45EDBC3}" name="Column3560"/>
    <tableColumn id="3581" xr3:uid="{3A2979E9-181D-CD44-A496-14CFB8D96FE8}" name="Column3561"/>
    <tableColumn id="3582" xr3:uid="{054AB386-EA91-0F41-A658-96E3F090B5E5}" name="Column3562"/>
    <tableColumn id="3583" xr3:uid="{55F3BC04-D1ED-4145-82F9-9B62F3DC6828}" name="Column3563"/>
    <tableColumn id="3584" xr3:uid="{042FA653-1C26-9F4B-9459-FF688A462D92}" name="Column3564"/>
    <tableColumn id="3585" xr3:uid="{B28DD0C6-D4BA-9945-A5C5-745353D7AF31}" name="Column3565"/>
    <tableColumn id="3586" xr3:uid="{DA549187-EA37-0941-88AD-E5C470420F8A}" name="Column3566"/>
    <tableColumn id="3587" xr3:uid="{66039AB0-C25E-8349-9250-37F5E7E10C76}" name="Column3567"/>
    <tableColumn id="3588" xr3:uid="{43243CF9-B320-6248-99F0-95430821351E}" name="Column3568"/>
    <tableColumn id="3589" xr3:uid="{92ACC824-5BFD-2E44-841A-1BB5A913ECF6}" name="Column3569"/>
    <tableColumn id="3590" xr3:uid="{5668279A-EB45-B94A-A68F-D384F74420FA}" name="Column3570"/>
    <tableColumn id="3591" xr3:uid="{3E19A07F-AFAF-5647-8F91-01A204282704}" name="Column3571"/>
    <tableColumn id="3592" xr3:uid="{E574046C-5C26-7043-9989-796B678C6FE5}" name="Column3572"/>
    <tableColumn id="3593" xr3:uid="{2A7AA08C-FDAD-0147-81B0-7ECC046F77D9}" name="Column3573"/>
    <tableColumn id="3594" xr3:uid="{8E2CEEDC-8841-BA47-A449-0D585A5BE9E2}" name="Column3574"/>
    <tableColumn id="3595" xr3:uid="{089C05CB-7CEA-2A43-9D07-C174A977F875}" name="Column3575"/>
    <tableColumn id="3596" xr3:uid="{A204C414-7C72-0842-97A3-83397628FC59}" name="Column3576"/>
    <tableColumn id="3597" xr3:uid="{49446072-52AB-B24F-9F30-395D85AC9787}" name="Column3577"/>
    <tableColumn id="3598" xr3:uid="{3D0BD4B4-0B84-DA44-B742-C0E3BA12D533}" name="Column3578"/>
    <tableColumn id="3599" xr3:uid="{F70482BC-3C6F-D84A-8F15-D7A9ACE0DE0A}" name="Column3579"/>
    <tableColumn id="3600" xr3:uid="{B403AB9E-9B03-E54F-BE2C-416C9EDF06A7}" name="Column3580"/>
    <tableColumn id="3601" xr3:uid="{7FBA344E-E6DA-B34C-B783-4BDF34E5D3AF}" name="Column3581"/>
    <tableColumn id="3602" xr3:uid="{2D2453E5-3AB7-F04B-96C0-7D68BAB63600}" name="Column3582"/>
    <tableColumn id="3603" xr3:uid="{F6DB5157-06B5-644E-91B8-2284BF1830EC}" name="Column3583"/>
    <tableColumn id="3604" xr3:uid="{E97A3E84-488B-204C-86F0-9DD38D503919}" name="Column3584"/>
    <tableColumn id="3605" xr3:uid="{6C1563B5-075B-9F42-B9C3-131408660911}" name="Column3585"/>
    <tableColumn id="3606" xr3:uid="{2D81D7CD-A141-D240-BE66-4BBC9976DEF3}" name="Column3586"/>
    <tableColumn id="3607" xr3:uid="{87636368-F0B1-BF4B-A99F-66469DA62494}" name="Column3587"/>
    <tableColumn id="3608" xr3:uid="{B52E704D-B716-0D42-90A8-4335DE8D20B3}" name="Column3588"/>
    <tableColumn id="3609" xr3:uid="{2CC04AED-C6F8-6540-AE09-CB247BBC26E8}" name="Column3589"/>
    <tableColumn id="3610" xr3:uid="{B9F27C08-5E3B-5B44-BE49-6B950259465D}" name="Column3590"/>
    <tableColumn id="3611" xr3:uid="{0DFA96EE-FCFE-E64A-B5A1-BCDBF2CA6070}" name="Column3591"/>
    <tableColumn id="3612" xr3:uid="{5AA3A0FE-7D07-0340-AAB7-B7EE1711F27F}" name="Column3592"/>
    <tableColumn id="3613" xr3:uid="{2A06919F-18CE-DA47-BC90-7ABF5CE43BA7}" name="Column3593"/>
    <tableColumn id="3614" xr3:uid="{5D7468EF-997B-B946-9166-62D6676B81AF}" name="Column3594"/>
    <tableColumn id="3615" xr3:uid="{23A68739-50C5-DB48-9A10-A3A474092BAA}" name="Column3595"/>
    <tableColumn id="3616" xr3:uid="{E22C5340-1D05-CE4C-9F4D-9E620EA62662}" name="Column3596"/>
    <tableColumn id="3617" xr3:uid="{760A452C-79BC-3246-B3DC-771552F537FF}" name="Column3597"/>
    <tableColumn id="3618" xr3:uid="{485E7666-09E3-C14A-B96E-995334C35A9E}" name="Column3598"/>
    <tableColumn id="3619" xr3:uid="{4CE5D55A-C199-0D41-934B-C7FADDE0E900}" name="Column3599"/>
    <tableColumn id="3620" xr3:uid="{054B9E69-64A0-274B-8E12-59020283994B}" name="Column3600"/>
    <tableColumn id="3621" xr3:uid="{DC84599D-BFCF-8E4F-8A43-3DB50FB55E5D}" name="Column3601"/>
    <tableColumn id="3622" xr3:uid="{3981BBAF-941D-D446-A8F3-2862D409AD82}" name="Column3602"/>
    <tableColumn id="3623" xr3:uid="{A0FE4779-FE19-554B-B187-F1A46FC4521A}" name="Column3603"/>
    <tableColumn id="3624" xr3:uid="{1DEE35AB-CF11-4D40-B5A4-131D048389B0}" name="Column3604"/>
    <tableColumn id="3625" xr3:uid="{0BD2F644-BD59-3E42-8746-3554DAF8F9A5}" name="Column3605"/>
    <tableColumn id="3626" xr3:uid="{281FE112-5A3E-1149-8CE8-41EE6FD1B242}" name="Column3606"/>
    <tableColumn id="3627" xr3:uid="{E389ED2B-2862-FF44-9CAF-630A2671BB00}" name="Column3607"/>
    <tableColumn id="3628" xr3:uid="{8E261057-DE10-274C-9B27-F55741D2AB33}" name="Column3608"/>
    <tableColumn id="3629" xr3:uid="{2A944347-985C-1948-948E-3D74890625AD}" name="Column3609"/>
    <tableColumn id="3630" xr3:uid="{9CFAEA06-99D4-FE43-9175-230C462532B8}" name="Column3610"/>
    <tableColumn id="3631" xr3:uid="{4511901A-D383-1E4E-A680-AF4135F9149F}" name="Column3611"/>
    <tableColumn id="3632" xr3:uid="{B77CD8CA-57BE-B048-890C-12061D100F4C}" name="Column3612"/>
    <tableColumn id="3633" xr3:uid="{54AEE280-4E0C-2F40-8FA2-D3F6876BB28D}" name="Column3613"/>
    <tableColumn id="3634" xr3:uid="{77B936EC-DE03-DB4D-9646-EA4A772089FD}" name="Column3614"/>
    <tableColumn id="3635" xr3:uid="{49483B28-488A-794D-A9C3-A39C55B7334A}" name="Column3615"/>
    <tableColumn id="3636" xr3:uid="{EA9744C5-669D-B640-952E-009C2DB244BF}" name="Column3616"/>
    <tableColumn id="3637" xr3:uid="{19E1928A-8626-C14B-BE5D-E70C1DE9EE00}" name="Column3617"/>
    <tableColumn id="3638" xr3:uid="{DDDEE5A0-F0B5-FB43-9F05-94B1775F1727}" name="Column3618"/>
    <tableColumn id="3639" xr3:uid="{C0D30B93-1BE0-2845-81FB-E1ED828A9F7E}" name="Column3619"/>
    <tableColumn id="3640" xr3:uid="{1325E3C8-36D1-7D40-BFDE-E3E21D652FCD}" name="Column3620"/>
    <tableColumn id="3641" xr3:uid="{375E66DA-496F-804B-B206-FB74F2BE3385}" name="Column3621"/>
    <tableColumn id="3642" xr3:uid="{14851109-7B76-5943-9154-32BD2A34C078}" name="Column3622"/>
    <tableColumn id="3643" xr3:uid="{B51CAC79-A271-6348-AB22-AE7C9BD44FBD}" name="Column3623"/>
    <tableColumn id="3644" xr3:uid="{C0259B08-EB9D-8542-9D22-6E9FBD3AB8B4}" name="Column3624"/>
    <tableColumn id="3645" xr3:uid="{8CF5D77D-7FE8-A64C-9D55-BF633B140DD7}" name="Column3625"/>
    <tableColumn id="3646" xr3:uid="{91E97893-72DF-6A44-A2BC-EF45AE68637D}" name="Column3626"/>
    <tableColumn id="3647" xr3:uid="{0DF7B395-8AA8-2348-B56B-8B61F2DE15BE}" name="Column3627"/>
    <tableColumn id="3648" xr3:uid="{69020F3D-7BB1-C546-A9F2-BB751753CA6F}" name="Column3628"/>
    <tableColumn id="3649" xr3:uid="{EBC181C9-CD73-4947-9C00-14E0962F2DED}" name="Column3629"/>
    <tableColumn id="3650" xr3:uid="{711B078E-818F-0543-B62F-0D15038EE095}" name="Column3630"/>
    <tableColumn id="3651" xr3:uid="{25B6FFA3-A5A4-714B-AE11-1D581A429F3E}" name="Column3631"/>
    <tableColumn id="3652" xr3:uid="{AD23507B-26CE-F049-BA59-65538BCAD1C1}" name="Column3632"/>
    <tableColumn id="3653" xr3:uid="{4C8C016A-3F8D-7446-A76B-9DEE5FD45D56}" name="Column3633"/>
    <tableColumn id="3654" xr3:uid="{07DA2F2B-F2E3-4C4D-B86D-CFBE2A47EBEB}" name="Column3634"/>
    <tableColumn id="3655" xr3:uid="{1731D12C-A4A5-7D43-9A22-632603D3EABD}" name="Column3635"/>
    <tableColumn id="3656" xr3:uid="{C07CF029-9720-584F-B2F8-CFD9814E4832}" name="Column3636"/>
    <tableColumn id="3657" xr3:uid="{7B13F4E0-67AC-4B40-9619-848D674B2DB6}" name="Column3637"/>
    <tableColumn id="3658" xr3:uid="{2A1276BF-5A16-2D4B-98CC-804A8A90EA37}" name="Column3638"/>
    <tableColumn id="3659" xr3:uid="{2904FC2F-5D22-154A-B8DB-B6EE2E54084F}" name="Column3639"/>
    <tableColumn id="3660" xr3:uid="{51C895B4-7174-C048-9231-79E73E3D4C0E}" name="Column3640"/>
    <tableColumn id="3661" xr3:uid="{D0229C17-51B6-FD47-BCBE-AE224FFF233D}" name="Column3641"/>
    <tableColumn id="3662" xr3:uid="{F406C451-F77A-714B-B212-C34307062DD9}" name="Column3642"/>
    <tableColumn id="3663" xr3:uid="{E1022B54-7B78-F645-9B79-54B49C2E6017}" name="Column3643"/>
    <tableColumn id="3664" xr3:uid="{949B8C8E-9837-5D4C-BD68-23F53DFD5740}" name="Column3644"/>
    <tableColumn id="3665" xr3:uid="{2AAD6E11-E9BA-144A-8465-4B5C00BF1CD8}" name="Column3645"/>
    <tableColumn id="3666" xr3:uid="{5A86332B-7439-5F4F-8832-A73A9B68E1C7}" name="Column3646"/>
    <tableColumn id="3667" xr3:uid="{3B5D8333-73E0-6547-AA88-219608E01DBB}" name="Column3647"/>
    <tableColumn id="3668" xr3:uid="{9F617E89-B5D5-6740-8101-009A18114E48}" name="Column3648"/>
    <tableColumn id="3669" xr3:uid="{E74E10BE-235D-7C4F-80AE-C8F152FD7C57}" name="Column3649"/>
    <tableColumn id="3670" xr3:uid="{3D52D16C-2394-D94D-912C-FCC2B9B67231}" name="Column3650"/>
    <tableColumn id="3671" xr3:uid="{F115EA00-CFF7-CE4B-9D9C-CD9ABA48021C}" name="Column3651"/>
    <tableColumn id="3672" xr3:uid="{354856FD-7AB5-0A49-B19F-0700877A12EB}" name="Column3652"/>
    <tableColumn id="3673" xr3:uid="{53E04860-1E67-A343-8A89-5D9BD2377BB0}" name="Column3653"/>
    <tableColumn id="3674" xr3:uid="{058A8004-F589-6848-8812-49825C4C43CE}" name="Column3654"/>
    <tableColumn id="3675" xr3:uid="{27314302-3ADF-694B-9CCB-9EDCAF3DD560}" name="Column3655"/>
    <tableColumn id="3676" xr3:uid="{B9D5DFB4-8A2D-AA4E-BEAA-C9FBAF188548}" name="Column3656"/>
    <tableColumn id="3677" xr3:uid="{E5247CC2-FC0F-5F40-AF6C-5BCD9BE82346}" name="Column3657"/>
    <tableColumn id="3678" xr3:uid="{392B1829-0AEB-924B-BC25-79A47CD43B2B}" name="Column3658"/>
    <tableColumn id="3679" xr3:uid="{0FA70A8B-566D-0E4F-AEFA-71B9D62DE034}" name="Column3659"/>
    <tableColumn id="3680" xr3:uid="{75EC7A93-6E8E-7748-A980-2D259100BEC7}" name="Column3660"/>
    <tableColumn id="3681" xr3:uid="{0F1FB871-2813-D543-98B2-7CDBC80C7392}" name="Column3661"/>
    <tableColumn id="3682" xr3:uid="{2929D3B0-97CD-CC49-8C1A-EE8583340BD7}" name="Column3662"/>
    <tableColumn id="3683" xr3:uid="{2E009189-B4C8-F643-AC39-1627822D4F9A}" name="Column3663"/>
    <tableColumn id="3684" xr3:uid="{F666266B-4577-444F-9010-6800BDC78D8B}" name="Column3664"/>
    <tableColumn id="3685" xr3:uid="{A8DBA1E1-CAB6-7C43-A2C1-9A059882DBBA}" name="Column3665"/>
    <tableColumn id="3686" xr3:uid="{AAD1B098-E079-814D-939F-A8CA9B87C020}" name="Column3666"/>
    <tableColumn id="3687" xr3:uid="{C9E6DC3F-9835-C64E-BE0A-06C97BC060F1}" name="Column3667"/>
    <tableColumn id="3688" xr3:uid="{C5FCFCB5-B48C-FD4A-AB5B-DBA4ACAA5DDA}" name="Column3668"/>
    <tableColumn id="3689" xr3:uid="{57CDA549-B3A1-364B-879B-70B03EEA1FAE}" name="Column3669"/>
    <tableColumn id="3690" xr3:uid="{C321E7BC-E6E6-D446-9A00-BF969829DCD6}" name="Column3670"/>
    <tableColumn id="3691" xr3:uid="{D14ACEA3-98B4-0241-B0FA-E871A583D910}" name="Column3671"/>
    <tableColumn id="3692" xr3:uid="{0096BC02-2D9E-FF4A-AEC7-B7D0FA081DB0}" name="Column3672"/>
    <tableColumn id="3693" xr3:uid="{19EDC324-AB35-A34C-96C6-3A7DE30DECEF}" name="Column3673"/>
    <tableColumn id="3694" xr3:uid="{AFEEF53C-30D9-FA49-AD13-C7554C6173FC}" name="Column3674"/>
    <tableColumn id="3695" xr3:uid="{82493180-4547-FD4F-93CD-496D229E270B}" name="Column3675"/>
    <tableColumn id="3696" xr3:uid="{F1B3D7A4-3B5F-ED44-BB85-07CC80B0C74E}" name="Column3676"/>
    <tableColumn id="3697" xr3:uid="{C5BC8611-F8AC-C242-AF27-FEF3E76FCC8B}" name="Column3677"/>
    <tableColumn id="3698" xr3:uid="{7367DFB6-8ED3-6A41-95F0-49AA7378157F}" name="Column3678"/>
    <tableColumn id="3699" xr3:uid="{19D4E5FB-EE76-7249-8ADD-B5C997B727C8}" name="Column3679"/>
    <tableColumn id="3700" xr3:uid="{C5D0F760-7BA6-2843-86BB-66BEB36335FB}" name="Column3680"/>
    <tableColumn id="3701" xr3:uid="{1583226D-A16C-664C-8B28-3D857C20FD98}" name="Column3681"/>
    <tableColumn id="3702" xr3:uid="{BF5010CC-524A-2D46-9F55-9DA457C57129}" name="Column3682"/>
    <tableColumn id="3703" xr3:uid="{E1DF5B74-5A59-7B43-B630-996F62E7DD29}" name="Column3683"/>
    <tableColumn id="3704" xr3:uid="{46127896-59AC-D94C-9CD6-21E0EE2B4FE5}" name="Column3684"/>
    <tableColumn id="3705" xr3:uid="{89CB57D0-2432-1444-9C2C-00B56E33300E}" name="Column3685"/>
    <tableColumn id="3706" xr3:uid="{FEFA3D01-3787-8E40-ADC6-2E41FFEBD67A}" name="Column3686"/>
    <tableColumn id="3707" xr3:uid="{B9B0DBE3-8C44-D745-928F-737B55655F1F}" name="Column3687"/>
    <tableColumn id="3708" xr3:uid="{768E0E2A-AF2D-BF4A-9A43-C4740801787F}" name="Column3688"/>
    <tableColumn id="3709" xr3:uid="{897A55FD-A9E3-E84F-956B-1E74FC2F78C9}" name="Column3689"/>
    <tableColumn id="3710" xr3:uid="{7EC4EEC9-7232-1849-B9DA-F4CD5A1C70E3}" name="Column3690"/>
    <tableColumn id="3711" xr3:uid="{52AD687B-2D4D-F64E-A44B-D6104F6160AD}" name="Column3691"/>
    <tableColumn id="3712" xr3:uid="{75575588-E343-4F43-9253-27BFFBCBAB88}" name="Column3692"/>
    <tableColumn id="3713" xr3:uid="{62FB4684-AB32-5043-8B12-78297F919342}" name="Column3693"/>
    <tableColumn id="3714" xr3:uid="{B4AF048E-5561-7E4F-8990-8F22493DCE36}" name="Column3694"/>
    <tableColumn id="3715" xr3:uid="{77A7D036-610C-5248-83E8-1D6012398C4B}" name="Column3695"/>
    <tableColumn id="3716" xr3:uid="{1B319A38-280A-C449-9DCD-018F2AF293AB}" name="Column3696"/>
    <tableColumn id="3717" xr3:uid="{24D4D026-72BC-3746-BBA6-1085AA87CD32}" name="Column3697"/>
    <tableColumn id="3718" xr3:uid="{5D54D6EB-555E-9841-B400-62FF642BA261}" name="Column3698"/>
    <tableColumn id="3719" xr3:uid="{68A44FE6-E3E5-444F-8F7D-4CBE1F4BDE7C}" name="Column3699"/>
    <tableColumn id="3720" xr3:uid="{814056F9-F283-DD4B-9AB1-8FF1C59515A0}" name="Column3700"/>
    <tableColumn id="3721" xr3:uid="{34C4F334-14AB-1B4D-B8E4-54515F563126}" name="Column3701"/>
    <tableColumn id="3722" xr3:uid="{06E034F4-6420-B74E-8830-C6790BAA77EC}" name="Column3702"/>
    <tableColumn id="3723" xr3:uid="{055D4D81-CC58-5B4D-A09D-FCD96826708D}" name="Column3703"/>
    <tableColumn id="3724" xr3:uid="{7E5DE86B-E36B-B44A-BC75-7191490399B9}" name="Column3704"/>
    <tableColumn id="3725" xr3:uid="{B3281BEA-E7B0-4E45-BCEC-6A5629356E6A}" name="Column3705"/>
    <tableColumn id="3726" xr3:uid="{61C0E370-4145-7449-83DD-24B2FF0CC1A5}" name="Column3706"/>
    <tableColumn id="3727" xr3:uid="{FBCDB45B-71BB-614E-A337-2FC78EFA6F9F}" name="Column3707"/>
    <tableColumn id="3728" xr3:uid="{12F3748B-18C6-DB4E-8DE8-108F94B97CA9}" name="Column3708"/>
    <tableColumn id="3729" xr3:uid="{C7CA1C0C-B1D9-874B-A31A-3C9D76D1A787}" name="Column3709"/>
    <tableColumn id="3730" xr3:uid="{C7B16A56-9BA0-654C-AF2E-2EA9F5B1C91D}" name="Column3710"/>
    <tableColumn id="3731" xr3:uid="{49070A82-40C2-7740-A9ED-0641083412E9}" name="Column3711"/>
    <tableColumn id="3732" xr3:uid="{F7A5D771-A6C0-4D40-B887-2325C7EDA24B}" name="Column3712"/>
    <tableColumn id="3733" xr3:uid="{B70C6645-89EB-6A4E-81F2-CB6F6C6371B4}" name="Column3713"/>
    <tableColumn id="3734" xr3:uid="{4712577F-A651-4E42-9205-28CBB4FDDF8C}" name="Column3714"/>
    <tableColumn id="3735" xr3:uid="{ACA85230-CE31-F745-B744-09245023C339}" name="Column3715"/>
    <tableColumn id="3736" xr3:uid="{4889C5F2-EDC5-4E49-9B4F-B6DFC7AA2DA0}" name="Column3716"/>
    <tableColumn id="3737" xr3:uid="{BE30E6CD-21DE-824A-906C-CE299338450B}" name="Column3717"/>
    <tableColumn id="3738" xr3:uid="{EEB433BA-FA92-D14B-85D2-A62AFA0462BF}" name="Column3718"/>
    <tableColumn id="3739" xr3:uid="{82BBB791-7AEE-804E-A234-4234D4107A17}" name="Column3719"/>
    <tableColumn id="3740" xr3:uid="{109C7060-BE39-764B-A376-36F8EC2D600F}" name="Column3720"/>
    <tableColumn id="3741" xr3:uid="{31D48B86-8398-A246-A0E8-FB7BE40D041C}" name="Column3721"/>
    <tableColumn id="3742" xr3:uid="{C921B115-8DCE-1444-8D84-4A865BB79E32}" name="Column3722"/>
    <tableColumn id="3743" xr3:uid="{0069466A-29CF-454A-8963-204DA1907D50}" name="Column3723"/>
    <tableColumn id="3744" xr3:uid="{050D5B33-3BEB-5947-9586-D320E023FF2E}" name="Column3724"/>
    <tableColumn id="3745" xr3:uid="{61AB3027-1DEA-574A-B282-0BCA402019D3}" name="Column3725"/>
    <tableColumn id="3746" xr3:uid="{2F03FFA4-0DFE-3A40-BABF-FF7EA17F4585}" name="Column3726"/>
    <tableColumn id="3747" xr3:uid="{F938A285-30DA-9847-847A-228BEF13A81F}" name="Column3727"/>
    <tableColumn id="3748" xr3:uid="{37C6DE7A-1133-FC4D-8356-BB1B363C1C56}" name="Column3728"/>
    <tableColumn id="3749" xr3:uid="{17C1B632-0D6C-2346-B5AB-A34F6A9AC47A}" name="Column3729"/>
    <tableColumn id="3750" xr3:uid="{D942725D-6B06-6046-AD88-E0BB78B94126}" name="Column3730"/>
    <tableColumn id="3751" xr3:uid="{2AB9FA08-9909-5543-AF1A-9506F5DB189D}" name="Column3731"/>
    <tableColumn id="3752" xr3:uid="{C1A6ED47-863D-BF4E-A7F1-6FE07011DF4E}" name="Column3732"/>
    <tableColumn id="3753" xr3:uid="{9235CA53-AEEF-3F4C-9B45-FB0C6A983BA8}" name="Column3733"/>
    <tableColumn id="3754" xr3:uid="{9B2501C2-2B34-8644-9DAF-428005321114}" name="Column3734"/>
    <tableColumn id="3755" xr3:uid="{056F2A0E-5332-C04C-A49B-2342FFEE0440}" name="Column3735"/>
    <tableColumn id="3756" xr3:uid="{918231B6-4EE8-8140-9F13-B7F1561FC8C8}" name="Column3736"/>
    <tableColumn id="3757" xr3:uid="{F37C451D-2D56-B744-93C6-0CD8451107C9}" name="Column3737"/>
    <tableColumn id="3758" xr3:uid="{8C06FE36-A628-5448-AF16-3081BBFC79BC}" name="Column3738"/>
    <tableColumn id="3759" xr3:uid="{7472BA09-2FCD-9249-A3D0-4B9350B609FB}" name="Column3739"/>
    <tableColumn id="3760" xr3:uid="{CA798E12-83FC-C64E-AB61-20666E2AFAC4}" name="Column3740"/>
    <tableColumn id="3761" xr3:uid="{BF124481-9B93-024F-AA77-D94AEF57F01A}" name="Column3741"/>
    <tableColumn id="3762" xr3:uid="{62A81FE3-2BEF-A047-A299-A32CD1207023}" name="Column3742"/>
    <tableColumn id="3763" xr3:uid="{BF9B5D04-38EC-854D-8F44-9199FA10600A}" name="Column3743"/>
    <tableColumn id="3764" xr3:uid="{6A910289-EBA5-9141-89AB-89256EA3D26B}" name="Column3744"/>
    <tableColumn id="3765" xr3:uid="{FEF8535B-5CB4-3846-976B-1EDB3CD824BB}" name="Column3745"/>
    <tableColumn id="3766" xr3:uid="{51A8215B-FCEE-A647-916D-D22558B3CD66}" name="Column3746"/>
    <tableColumn id="3767" xr3:uid="{5F4702BA-178B-944D-BFD5-1B8ED53B991C}" name="Column3747"/>
    <tableColumn id="3768" xr3:uid="{54589A70-D813-DC4B-81A5-63A8CED2214E}" name="Column3748"/>
    <tableColumn id="3769" xr3:uid="{6C598182-65D6-3B48-9116-CCE92A861907}" name="Column3749"/>
    <tableColumn id="3770" xr3:uid="{C9C53A18-49CF-DF48-8E9E-DFBAD7437F19}" name="Column3750"/>
    <tableColumn id="3771" xr3:uid="{439489B5-0702-4947-8844-8373E155390D}" name="Column3751"/>
    <tableColumn id="3772" xr3:uid="{C4130BC6-5691-884E-B700-FB0F392C23AB}" name="Column3752"/>
    <tableColumn id="3773" xr3:uid="{C4BE326E-376C-EA44-B0DA-2E47801E3D80}" name="Column3753"/>
    <tableColumn id="3774" xr3:uid="{1E7B3E2B-969A-B948-84E4-3D8B0C82F114}" name="Column3754"/>
    <tableColumn id="3775" xr3:uid="{48B993BE-C29A-A14F-9D25-327938D2E9A0}" name="Column3755"/>
    <tableColumn id="3776" xr3:uid="{AA05C493-1343-F04C-9C92-624B3321BF40}" name="Column3756"/>
    <tableColumn id="3777" xr3:uid="{9686C76F-7FB7-9A44-9924-9CFB3C5C1A4F}" name="Column3757"/>
    <tableColumn id="3778" xr3:uid="{81C0C524-AAAA-934E-A259-C15F30C4C7B8}" name="Column3758"/>
    <tableColumn id="3779" xr3:uid="{B8DFB449-BEE0-E44B-85C0-E04775B485EC}" name="Column3759"/>
    <tableColumn id="3780" xr3:uid="{0C81B07F-9BCC-E340-AA44-C7A03CBE2A85}" name="Column3760"/>
    <tableColumn id="3781" xr3:uid="{86650DC7-9031-5A49-B40E-FF7F74A0FDF1}" name="Column3761"/>
    <tableColumn id="3782" xr3:uid="{F0938278-955F-FB47-AA33-7DD0046876C0}" name="Column3762"/>
    <tableColumn id="3783" xr3:uid="{6948B855-12A5-524C-A7A1-A78B8CC13B7F}" name="Column3763"/>
    <tableColumn id="3784" xr3:uid="{C4CE8241-2C4F-7A42-AA59-A6CEC291B428}" name="Column3764"/>
    <tableColumn id="3785" xr3:uid="{EB43798D-105D-2744-80C8-C299F825E708}" name="Column3765"/>
    <tableColumn id="3786" xr3:uid="{A1F360F7-376C-7C4B-A6C9-E6030267B291}" name="Column3766"/>
    <tableColumn id="3787" xr3:uid="{56CAB302-7946-8345-B159-6A7A6AE6E059}" name="Column3767"/>
    <tableColumn id="3788" xr3:uid="{B0488B36-B6DD-3040-ACD1-3E95A3404B7B}" name="Column3768"/>
    <tableColumn id="3789" xr3:uid="{9C0A57C1-001D-AF4B-AB2E-8CE63D7EC7D3}" name="Column3769"/>
    <tableColumn id="3790" xr3:uid="{FF91BB68-759B-DF47-8115-62725DE41182}" name="Column3770"/>
    <tableColumn id="3791" xr3:uid="{0461A8EF-9E37-5E42-8863-EDD4245417D9}" name="Column3771"/>
    <tableColumn id="3792" xr3:uid="{02CCD8EF-2EE7-6E4C-A5CE-602532038507}" name="Column3772"/>
    <tableColumn id="3793" xr3:uid="{2F0BA06D-84CD-784F-9EC2-65809EECEEA4}" name="Column3773"/>
    <tableColumn id="3794" xr3:uid="{D0D91364-3DA7-9B45-949D-A4845328DC08}" name="Column3774"/>
    <tableColumn id="3795" xr3:uid="{951B5770-5BAD-714D-8AEB-E0873185B341}" name="Column3775"/>
    <tableColumn id="3796" xr3:uid="{EB2CA1C0-ADF0-464B-A17B-A04A9E7B0737}" name="Column3776"/>
    <tableColumn id="3797" xr3:uid="{E0A5ADDD-A740-4948-9079-85459613B02F}" name="Column3777"/>
    <tableColumn id="3798" xr3:uid="{EA66E601-71F4-FE4D-A85B-61C64303CDBD}" name="Column3778"/>
    <tableColumn id="3799" xr3:uid="{872856D2-0DA1-4449-A141-54B5D6DECB37}" name="Column3779"/>
    <tableColumn id="3800" xr3:uid="{A18157FD-7A79-914D-9DD9-0B838CE72612}" name="Column3780"/>
    <tableColumn id="3801" xr3:uid="{18CDFCC1-3369-FC44-BE61-27E4473CADED}" name="Column3781"/>
    <tableColumn id="3802" xr3:uid="{DA35F209-587B-6742-9E5E-B628F1329478}" name="Column3782"/>
    <tableColumn id="3803" xr3:uid="{72E548A5-B393-0348-889E-AADF1B8C81FA}" name="Column3783"/>
    <tableColumn id="3804" xr3:uid="{40ACB5F2-E808-704E-B464-420ECA92A607}" name="Column3784"/>
    <tableColumn id="3805" xr3:uid="{84590970-385C-E448-AF58-5BFC0DA2C341}" name="Column3785"/>
    <tableColumn id="3806" xr3:uid="{653ED3CD-8546-3548-8511-E729A22EF3FD}" name="Column3786"/>
    <tableColumn id="3807" xr3:uid="{929F8340-A948-F84C-B1CA-4CB0791875CA}" name="Column3787"/>
    <tableColumn id="3808" xr3:uid="{8ECBCCAB-7D9E-754A-A7AA-2DFA09E5B242}" name="Column3788"/>
    <tableColumn id="3809" xr3:uid="{21B8DE2B-3906-464F-8C39-ED3DC4CF3834}" name="Column3789"/>
    <tableColumn id="3810" xr3:uid="{F85F06E9-29DB-EA45-B8FA-BE7943CD24E8}" name="Column3790"/>
    <tableColumn id="3811" xr3:uid="{1BCA4CAB-5B8A-6F45-8574-05BEDDCBE2C8}" name="Column3791"/>
    <tableColumn id="3812" xr3:uid="{F768C6CE-156C-3A44-9F2C-488ADEDC6296}" name="Column3792"/>
    <tableColumn id="3813" xr3:uid="{88C0BF0C-8BA9-7A45-A630-BDE375A6B364}" name="Column3793"/>
    <tableColumn id="3814" xr3:uid="{E4331458-5C9C-ED4C-B03B-73BB0C2C9C6B}" name="Column3794"/>
    <tableColumn id="3815" xr3:uid="{94DDF7CB-F5C7-3C41-AB82-1019C0311800}" name="Column3795"/>
    <tableColumn id="3816" xr3:uid="{4008DE81-E21B-524F-9CA1-7E4D523F36B1}" name="Column3796"/>
    <tableColumn id="3817" xr3:uid="{6C60D0C5-C796-1445-BCAC-5D517C826E55}" name="Column3797"/>
    <tableColumn id="3818" xr3:uid="{58DB6CE4-7D32-BA44-BA91-F8649028A7BB}" name="Column3798"/>
    <tableColumn id="3819" xr3:uid="{6262C764-AEC8-8148-BBF9-D603C5E3BE87}" name="Column3799"/>
    <tableColumn id="3820" xr3:uid="{97AC9A16-FBBF-8040-B8EB-E539CCEC065B}" name="Column3800"/>
    <tableColumn id="3821" xr3:uid="{E4A2341D-0570-854F-812A-15C7FAA26CA3}" name="Column3801"/>
    <tableColumn id="3822" xr3:uid="{56BB3915-D6A8-6C4F-8CF1-BCE80B88B5D5}" name="Column3802"/>
    <tableColumn id="3823" xr3:uid="{4FC10218-E2E1-6844-88FC-8BD8416BC8A0}" name="Column3803"/>
    <tableColumn id="3824" xr3:uid="{F84A42E1-6164-7142-8249-6395E889B658}" name="Column3804"/>
    <tableColumn id="3825" xr3:uid="{A96F9899-1EBB-6D4F-AEA2-66B8AB334629}" name="Column3805"/>
    <tableColumn id="3826" xr3:uid="{A580866B-B612-8948-86F5-BE3311319B5C}" name="Column3806"/>
    <tableColumn id="3827" xr3:uid="{4275FB19-BD34-7444-91FA-776B4961869E}" name="Column3807"/>
    <tableColumn id="3828" xr3:uid="{74A67CC9-8E8F-7342-A3A8-1BA242CFE8C1}" name="Column3808"/>
    <tableColumn id="3829" xr3:uid="{7CED40B7-7C40-E042-8355-A9218CFA0068}" name="Column3809"/>
    <tableColumn id="3830" xr3:uid="{69439E8E-2F19-4F47-A2C8-1FD4C040461A}" name="Column3810"/>
    <tableColumn id="3831" xr3:uid="{A645EC4A-0FD4-F344-8336-CE68ABFE672E}" name="Column3811"/>
    <tableColumn id="3832" xr3:uid="{BD34B0B8-AB9F-0E41-A916-D1D002D60A94}" name="Column3812"/>
    <tableColumn id="3833" xr3:uid="{FCE5B4D8-C374-0F4B-A58B-9CD54793E73C}" name="Column3813"/>
    <tableColumn id="3834" xr3:uid="{8E783E16-B321-8C4D-AB1F-D237809EB9E3}" name="Column3814"/>
    <tableColumn id="3835" xr3:uid="{EF602B47-0A8D-6747-A474-EA7FB9797401}" name="Column3815"/>
    <tableColumn id="3836" xr3:uid="{26E134B7-619D-E349-AD93-943E95F1156B}" name="Column3816"/>
    <tableColumn id="3837" xr3:uid="{51F5A959-6993-5B41-974B-83C8ADDC8A58}" name="Column3817"/>
    <tableColumn id="3838" xr3:uid="{803880EC-3B70-A742-AF0C-CEA704DD10DF}" name="Column3818"/>
    <tableColumn id="3839" xr3:uid="{934FA337-C8DD-AD41-A4C7-893942A4BDCC}" name="Column3819"/>
    <tableColumn id="3840" xr3:uid="{55C4D11E-7E17-2C4A-81A2-383F60D21BEA}" name="Column3820"/>
    <tableColumn id="3841" xr3:uid="{6801148B-7AFD-454E-8FFE-9B60A4CC7C79}" name="Column3821"/>
    <tableColumn id="3842" xr3:uid="{0C920C15-0B30-AE43-B3BD-9CEA39D1B306}" name="Column3822"/>
    <tableColumn id="3843" xr3:uid="{F8B66ABD-0D8E-8F46-9DF0-087122ACBDD3}" name="Column3823"/>
    <tableColumn id="3844" xr3:uid="{7D4FF990-6953-6A44-82C1-68D6883368E7}" name="Column3824"/>
    <tableColumn id="3845" xr3:uid="{68793FA3-CA1D-8D4C-B582-A43741D8B061}" name="Column3825"/>
    <tableColumn id="3846" xr3:uid="{CC403961-2812-914F-A8D9-47372B9204E6}" name="Column3826"/>
    <tableColumn id="3847" xr3:uid="{ECE155AF-32D2-754D-8BF3-F435E0277814}" name="Column3827"/>
    <tableColumn id="3848" xr3:uid="{413A54C5-04CC-1249-BC11-8AC758D4D670}" name="Column3828"/>
    <tableColumn id="3849" xr3:uid="{6F454D9D-99D2-8845-A3ED-90041996906F}" name="Column3829"/>
    <tableColumn id="3850" xr3:uid="{CD81A2B4-7AE0-E54D-9096-03DBB8F328BE}" name="Column3830"/>
    <tableColumn id="3851" xr3:uid="{CF794C1D-B6B5-604B-8259-158A07D5D1B1}" name="Column3831"/>
    <tableColumn id="3852" xr3:uid="{5DA53A4B-204C-A042-A120-FE97F0CE953C}" name="Column3832"/>
    <tableColumn id="3853" xr3:uid="{F9D8ACC6-C818-004F-8709-23C823897892}" name="Column3833"/>
    <tableColumn id="3854" xr3:uid="{B60E7CB5-4C67-EF46-AB55-AE8976485A49}" name="Column3834"/>
    <tableColumn id="3855" xr3:uid="{85C5A6A9-CE6E-5B40-AC1B-AF47615CCA37}" name="Column3835"/>
    <tableColumn id="3856" xr3:uid="{31D56594-E699-0F42-B024-755422C7AD27}" name="Column3836"/>
    <tableColumn id="3857" xr3:uid="{5E561726-8FA9-9C48-B7C0-54C60525E123}" name="Column3837"/>
    <tableColumn id="3858" xr3:uid="{6010E1C1-454F-1E4F-B46F-BAA9847441A4}" name="Column3838"/>
    <tableColumn id="3859" xr3:uid="{D3E9F530-04B2-E449-81C7-702A68E2FB44}" name="Column3839"/>
    <tableColumn id="3860" xr3:uid="{4C1B0871-2B38-DB4E-9CC7-1C4DA3A64286}" name="Column3840"/>
    <tableColumn id="3861" xr3:uid="{12E6A39C-9137-7547-8A19-56E6BFA59849}" name="Column3841"/>
    <tableColumn id="3862" xr3:uid="{FCA64C4B-46E5-6E4C-AA89-8CAB5F8486A6}" name="Column3842"/>
    <tableColumn id="3863" xr3:uid="{D8355645-229A-4B40-948F-CA7D716A848C}" name="Column3843"/>
    <tableColumn id="3864" xr3:uid="{4451505D-C987-7F40-B16F-407BB8734095}" name="Column3844"/>
    <tableColumn id="3865" xr3:uid="{D39DD022-7B5D-5143-8A47-C5F5F34853E5}" name="Column3845"/>
    <tableColumn id="3866" xr3:uid="{54D4F644-BF85-C04A-92D6-AF98D3A85A24}" name="Column3846"/>
    <tableColumn id="3867" xr3:uid="{B5B657EE-DC29-3340-9B30-60C231FC30B2}" name="Column3847"/>
    <tableColumn id="3868" xr3:uid="{C5C8AFC1-1614-9E46-BFCA-5479A618EAE3}" name="Column3848"/>
    <tableColumn id="3869" xr3:uid="{763E03BD-33C7-834E-B856-8CA169937D86}" name="Column3849"/>
    <tableColumn id="3870" xr3:uid="{BCBD17A1-C3EF-004F-9C9A-3440B2A94E38}" name="Column3850"/>
    <tableColumn id="3871" xr3:uid="{6A2B3B37-B997-4A47-BCED-B0C4CCFBB541}" name="Column3851"/>
    <tableColumn id="3872" xr3:uid="{1063F5CC-E33C-6C44-9923-879689A8C0FC}" name="Column3852"/>
    <tableColumn id="3873" xr3:uid="{C4FB23C1-E61F-2849-9BB5-9DEEC342EE07}" name="Column3853"/>
    <tableColumn id="3874" xr3:uid="{D30D77A6-9DFC-F246-A99D-C41AAEADA171}" name="Column3854"/>
    <tableColumn id="3875" xr3:uid="{88F9AD37-779F-1C4D-853F-C0C5B23301D7}" name="Column3855"/>
    <tableColumn id="3876" xr3:uid="{032CDEFD-64A6-E349-BA4C-426FC1C7B2C1}" name="Column3856"/>
    <tableColumn id="3877" xr3:uid="{53F2A28E-5555-174D-9E33-FD62880FAEE2}" name="Column3857"/>
    <tableColumn id="3878" xr3:uid="{9135CB67-1161-564E-9FB4-6EC983905A74}" name="Column3858"/>
    <tableColumn id="3879" xr3:uid="{E318D634-B92D-B843-9E99-92EEF4F48E8B}" name="Column3859"/>
    <tableColumn id="3880" xr3:uid="{F9B72C9C-B5A8-0349-9D2B-EE427714B242}" name="Column3860"/>
    <tableColumn id="3881" xr3:uid="{CC5813DC-EC9C-4745-897D-D544D2164271}" name="Column3861"/>
    <tableColumn id="3882" xr3:uid="{ADB19BB8-7DF2-FE4B-AE80-7625D7D13CFE}" name="Column3862"/>
    <tableColumn id="3883" xr3:uid="{817AC89F-E6CC-5D41-ABC4-304C450E2D3D}" name="Column3863"/>
    <tableColumn id="3884" xr3:uid="{463052C8-31BA-8449-8CB5-13C67F7E9C78}" name="Column3864"/>
    <tableColumn id="3885" xr3:uid="{FA88FAEF-223D-B348-89D3-8CD78FF59C1E}" name="Column3865"/>
    <tableColumn id="3886" xr3:uid="{2BF73725-7651-B940-ACC5-49455C88CEDE}" name="Column3866"/>
    <tableColumn id="3887" xr3:uid="{235DA1B0-92A9-0C42-91A3-9FFC006BC8E5}" name="Column3867"/>
    <tableColumn id="3888" xr3:uid="{6E3E8709-1A51-694A-AFDD-C36331D67BB4}" name="Column3868"/>
    <tableColumn id="3889" xr3:uid="{58282508-7078-944E-B23A-573096D57368}" name="Column3869"/>
    <tableColumn id="3890" xr3:uid="{A8CC3FE4-217D-1144-9D18-9DA371D5DCE8}" name="Column3870"/>
    <tableColumn id="3891" xr3:uid="{D11C98B2-8DA8-FF40-B984-1CBAE74AC8D6}" name="Column3871"/>
    <tableColumn id="3892" xr3:uid="{0548F4A8-D22A-3F4E-B33A-8389A3B6DEE9}" name="Column3872"/>
    <tableColumn id="3893" xr3:uid="{06C087C7-3F38-2E46-8013-BB1FFB078F49}" name="Column3873"/>
    <tableColumn id="3894" xr3:uid="{30006E14-3F3B-9845-A608-E41AC5F198EC}" name="Column3874"/>
    <tableColumn id="3895" xr3:uid="{DC958566-14B9-7D4A-A427-144F99A6E79D}" name="Column3875"/>
    <tableColumn id="3896" xr3:uid="{288BFBF6-4BD8-A54E-A1A7-5F301AF30D87}" name="Column3876"/>
    <tableColumn id="3897" xr3:uid="{5376C153-4E7E-494F-B662-4F8C2C2A9D23}" name="Column3877"/>
    <tableColumn id="3898" xr3:uid="{03B700CB-E728-734E-A752-AEC86F01EE72}" name="Column3878"/>
    <tableColumn id="3899" xr3:uid="{E843D960-2538-3E44-970E-2F29F1130DE7}" name="Column3879"/>
    <tableColumn id="3900" xr3:uid="{BD982BC4-FEB4-C644-84AE-9BA98C3C9F4B}" name="Column3880"/>
    <tableColumn id="3901" xr3:uid="{2F2BE7C2-A5C4-DF48-A4EF-11DCE99653FE}" name="Column3881"/>
    <tableColumn id="3902" xr3:uid="{ED11F07B-ED94-D34F-A2C4-761AEF81AC44}" name="Column3882"/>
    <tableColumn id="3903" xr3:uid="{B147F4BC-3635-7945-8385-535A5D29899D}" name="Column3883"/>
    <tableColumn id="3904" xr3:uid="{44D269D3-B75A-7D4E-BFFC-5C3ADA99BB0D}" name="Column3884"/>
    <tableColumn id="3905" xr3:uid="{0BF6F6A5-1841-A440-87FA-38437EF8A79A}" name="Column3885"/>
    <tableColumn id="3906" xr3:uid="{7935811F-75DE-934C-9AD4-7EECBECD46CE}" name="Column3886"/>
    <tableColumn id="3907" xr3:uid="{A41C7545-FF62-B848-BF5A-5EEBA4572CEE}" name="Column3887"/>
    <tableColumn id="3908" xr3:uid="{91D31D2D-1A12-174E-949D-4AC78B21F53F}" name="Column3888"/>
    <tableColumn id="3909" xr3:uid="{6FECAD19-DD3C-D345-B21D-B06894CA3F59}" name="Column3889"/>
    <tableColumn id="3910" xr3:uid="{59F09E63-6817-4F41-9E57-BF95B3A03C57}" name="Column3890"/>
    <tableColumn id="3911" xr3:uid="{7567DB63-0D46-CD48-A06B-30F7B3E4B393}" name="Column3891"/>
    <tableColumn id="3912" xr3:uid="{B043B8EA-B3E3-7E4B-94B3-1FEC5961A7D3}" name="Column3892"/>
    <tableColumn id="3913" xr3:uid="{0F5FEE2B-A26F-324A-932B-964F7DCAEB0A}" name="Column3893"/>
    <tableColumn id="3914" xr3:uid="{D38A41B8-BB8B-B244-83F5-4371DCAD5222}" name="Column3894"/>
    <tableColumn id="3915" xr3:uid="{7E293CF8-7821-0148-B9D5-B7EF26B796B9}" name="Column3895"/>
    <tableColumn id="3916" xr3:uid="{6DC383F4-EE25-D34F-B653-FCA4848A108A}" name="Column3896"/>
    <tableColumn id="3917" xr3:uid="{6A3E8C3E-6AB5-8540-BC0D-723CDA88C78D}" name="Column3897"/>
    <tableColumn id="3918" xr3:uid="{DF339488-DF9F-994C-971E-7637A4FD80FE}" name="Column3898"/>
    <tableColumn id="3919" xr3:uid="{4CE2AF0C-E6C6-3243-B5F6-9DCB74910958}" name="Column3899"/>
    <tableColumn id="3920" xr3:uid="{4E533CC1-176E-4143-BAD3-2EDA15684CD8}" name="Column3900"/>
    <tableColumn id="3921" xr3:uid="{C746884F-195E-C14B-A52C-56D66D1CD1CB}" name="Column3901"/>
    <tableColumn id="3922" xr3:uid="{C1E09C81-3AB5-A84A-B284-352CCBD61130}" name="Column3902"/>
    <tableColumn id="3923" xr3:uid="{2EE8DC9D-007B-6843-B4FB-C19A2645AB39}" name="Column3903"/>
    <tableColumn id="3924" xr3:uid="{33CC3566-A7F6-FC46-9381-9CF388060A49}" name="Column3904"/>
    <tableColumn id="3925" xr3:uid="{67660159-6058-1949-862D-F0A832228C30}" name="Column3905"/>
    <tableColumn id="3926" xr3:uid="{2622FFCC-CF7B-B743-9B28-77CD93D632C3}" name="Column3906"/>
    <tableColumn id="3927" xr3:uid="{C5EA4EFF-0CF7-D245-A290-93E030902FA7}" name="Column3907"/>
    <tableColumn id="3928" xr3:uid="{6748436E-1C53-7540-9934-92E624664F55}" name="Column3908"/>
    <tableColumn id="3929" xr3:uid="{6267CAE5-051B-5A4A-BB64-09BA016DBAB6}" name="Column3909"/>
    <tableColumn id="3930" xr3:uid="{807123D1-3A0E-854B-BC26-707BDE162600}" name="Column3910"/>
    <tableColumn id="3931" xr3:uid="{7EF3C7E4-54D4-2048-BD40-12B07797EFB9}" name="Column3911"/>
    <tableColumn id="3932" xr3:uid="{617E491F-4DE4-8F44-8F23-7B93373BC307}" name="Column3912"/>
    <tableColumn id="3933" xr3:uid="{B596F65C-4FDB-8D4F-B3FC-7FBD9369F0A2}" name="Column3913"/>
    <tableColumn id="3934" xr3:uid="{CC24D47F-00D8-9D49-B6D3-CB1264335C29}" name="Column3914"/>
    <tableColumn id="3935" xr3:uid="{2ECAE361-D5C6-E048-853C-AEA5EE40C844}" name="Column3915"/>
    <tableColumn id="3936" xr3:uid="{13E9D2C5-E39E-A146-8F07-73FA5DF33D8B}" name="Column3916"/>
    <tableColumn id="3937" xr3:uid="{72FB35B4-9124-F542-90F8-2C829B64813C}" name="Column3917"/>
    <tableColumn id="3938" xr3:uid="{A713825A-B871-0742-8C30-09A97BF05BC9}" name="Column3918"/>
    <tableColumn id="3939" xr3:uid="{08D48242-6F04-4C4E-B41C-7F52F59E4E82}" name="Column3919"/>
    <tableColumn id="3940" xr3:uid="{E650AFD9-0BD0-7545-9CB4-40E0C7C4144F}" name="Column3920"/>
    <tableColumn id="3941" xr3:uid="{CE0EFECE-1940-FF47-A233-B6B03197786B}" name="Column3921"/>
    <tableColumn id="3942" xr3:uid="{6EA13591-4F7A-9D4E-A83A-178CD59D0C38}" name="Column3922"/>
    <tableColumn id="3943" xr3:uid="{3630547D-430C-CC47-A159-51A9E44EA33A}" name="Column3923"/>
    <tableColumn id="3944" xr3:uid="{66E25BDC-C35D-284D-886A-F2A0DE8B2B2D}" name="Column3924"/>
    <tableColumn id="3945" xr3:uid="{B03675B8-4C43-C64D-A623-9F5C4AF276A6}" name="Column3925"/>
    <tableColumn id="3946" xr3:uid="{9FA1C987-9A65-C14E-AF3D-50D45C9CBFF8}" name="Column3926"/>
    <tableColumn id="3947" xr3:uid="{E67D3BC6-9EF1-4143-A773-3584C3C9F267}" name="Column3927"/>
    <tableColumn id="3948" xr3:uid="{AF9776A4-8BFC-4C48-8796-BDB3D0AEF5E9}" name="Column3928"/>
    <tableColumn id="3949" xr3:uid="{BDC6DC5C-8159-3146-9EE6-93700B41C0E3}" name="Column3929"/>
    <tableColumn id="3950" xr3:uid="{A9EF7805-D87E-214C-B502-F9620E3D4D8A}" name="Column3930"/>
    <tableColumn id="3951" xr3:uid="{3975F8E4-2FFD-D549-8DC9-FE6ADCFAAB54}" name="Column3931"/>
    <tableColumn id="3952" xr3:uid="{DBCD6E7F-1673-8343-8EBC-F608917F7BC2}" name="Column3932"/>
    <tableColumn id="3953" xr3:uid="{641B0AAB-5FD1-804C-B5CC-906F534D4960}" name="Column3933"/>
    <tableColumn id="3954" xr3:uid="{E9C6EF3E-1EEC-F641-B824-EE71C40595AD}" name="Column3934"/>
    <tableColumn id="3955" xr3:uid="{03909473-4696-7B47-91D6-2DC0E85BF042}" name="Column3935"/>
    <tableColumn id="3956" xr3:uid="{0787B852-999C-E84B-A362-DAA506ABC486}" name="Column3936"/>
    <tableColumn id="3957" xr3:uid="{BC175B9D-7315-F144-B9DF-7581D1BA4A1D}" name="Column3937"/>
    <tableColumn id="3958" xr3:uid="{AD4BE2C0-0A2E-444F-85D1-45F5710D3841}" name="Column3938"/>
    <tableColumn id="3959" xr3:uid="{E2036596-FFE3-EA45-BCC7-B727821A67A7}" name="Column3939"/>
    <tableColumn id="3960" xr3:uid="{7A176F0F-0235-4346-BA37-5A81C4353E8A}" name="Column3940"/>
    <tableColumn id="3961" xr3:uid="{BEBD2167-8D11-A54D-B759-F1100512A0DC}" name="Column3941"/>
    <tableColumn id="3962" xr3:uid="{D946AD07-B821-6E42-A101-CBA4E1BEEA58}" name="Column3942"/>
    <tableColumn id="3963" xr3:uid="{72BE34F1-F270-0B48-8CA2-06B2D6BACCEA}" name="Column3943"/>
    <tableColumn id="3964" xr3:uid="{1598081C-7165-5648-AACF-18696C0B77A6}" name="Column3944"/>
    <tableColumn id="3965" xr3:uid="{2BD58807-4A73-F743-8236-EB20838F6558}" name="Column3945"/>
    <tableColumn id="3966" xr3:uid="{241DA224-CEEF-ED4F-8E73-293F225ED23C}" name="Column3946"/>
    <tableColumn id="3967" xr3:uid="{CD4094A5-C58A-AC4B-B73E-3566D21AB753}" name="Column3947"/>
    <tableColumn id="3968" xr3:uid="{06FB4BCC-3B3F-4E4B-A5F8-CCE640B2F3F9}" name="Column3948"/>
    <tableColumn id="3969" xr3:uid="{F93BFD66-969F-D440-9D31-6E31709A2CEB}" name="Column3949"/>
    <tableColumn id="3970" xr3:uid="{9D7DBECB-C9EB-604E-B24F-A445B4E1D177}" name="Column3950"/>
    <tableColumn id="3971" xr3:uid="{2BBB484A-D307-A945-9384-93776B6A5B73}" name="Column3951"/>
    <tableColumn id="3972" xr3:uid="{A8360EC9-212D-D644-A066-F5F403F794F2}" name="Column3952"/>
    <tableColumn id="3973" xr3:uid="{424A11E9-E49C-9246-9312-49BB32478B46}" name="Column3953"/>
    <tableColumn id="3974" xr3:uid="{C61885EF-0F27-2248-A898-0AC924310BDC}" name="Column3954"/>
    <tableColumn id="3975" xr3:uid="{1536C76C-8D57-0145-934D-01AF8A380D65}" name="Column3955"/>
    <tableColumn id="3976" xr3:uid="{1B677ECD-EDC6-7B41-B05E-C690868F05A6}" name="Column3956"/>
    <tableColumn id="3977" xr3:uid="{D0BE3B94-F168-524A-882D-6F7AE143635D}" name="Column3957"/>
    <tableColumn id="3978" xr3:uid="{C075A32B-8C67-674F-A279-752497BC61A4}" name="Column3958"/>
    <tableColumn id="3979" xr3:uid="{5679DD01-0135-2549-B3CC-07B0FAFEBCFD}" name="Column3959"/>
    <tableColumn id="3980" xr3:uid="{57C261BC-95BC-0745-8F32-158695FB9C6D}" name="Column3960"/>
    <tableColumn id="3981" xr3:uid="{7BC86F60-6C9C-3442-A5BD-E859FEA783FD}" name="Column3961"/>
    <tableColumn id="3982" xr3:uid="{648F137C-97A7-1144-AE43-3F779C9799BB}" name="Column3962"/>
    <tableColumn id="3983" xr3:uid="{799FABBC-A7B5-F147-AE00-B528F6842181}" name="Column3963"/>
    <tableColumn id="3984" xr3:uid="{69ABBCC8-2F4E-2E48-892C-C5625598A0A1}" name="Column3964"/>
    <tableColumn id="3985" xr3:uid="{586547FB-37D1-8B42-AE0E-1B14F941C4B4}" name="Column3965"/>
    <tableColumn id="3986" xr3:uid="{F3C6723F-82F0-D048-91CF-D31A8DB1BBEB}" name="Column3966"/>
    <tableColumn id="3987" xr3:uid="{EDFA30ED-D5AC-8045-860A-8C4DFDD56644}" name="Column3967"/>
    <tableColumn id="3988" xr3:uid="{C95B6F79-1710-D949-A0B7-A8ACD06C277C}" name="Column3968"/>
    <tableColumn id="3989" xr3:uid="{CD1EA2A5-77DB-EA49-9FBB-272429F69EB6}" name="Column3969"/>
    <tableColumn id="3990" xr3:uid="{61010978-9239-DA42-A5F2-65C7FB21999F}" name="Column3970"/>
    <tableColumn id="3991" xr3:uid="{87B13D08-69CB-9B46-94CD-CBC715F74806}" name="Column3971"/>
    <tableColumn id="3992" xr3:uid="{C4CA3A90-6868-074D-AFD3-8486E74DFB17}" name="Column3972"/>
    <tableColumn id="3993" xr3:uid="{657A76C8-175A-4442-A3F6-A471EEDFBDDD}" name="Column3973"/>
    <tableColumn id="3994" xr3:uid="{4263D646-0509-0941-9598-5572795F9C2F}" name="Column3974"/>
    <tableColumn id="3995" xr3:uid="{71E84A0E-FF77-ED46-8FBB-036687FBBC85}" name="Column3975"/>
    <tableColumn id="3996" xr3:uid="{85F51E3B-CCEC-A64F-A0DB-0BD1E2545C87}" name="Column3976"/>
    <tableColumn id="3997" xr3:uid="{8855477B-0A4F-3847-918D-FC4616FE3529}" name="Column3977"/>
    <tableColumn id="3998" xr3:uid="{153E08D0-22F5-5445-AA94-9BF9050B81B1}" name="Column3978"/>
    <tableColumn id="3999" xr3:uid="{9260CB32-989C-3247-8C99-5525465AC669}" name="Column3979"/>
    <tableColumn id="4000" xr3:uid="{23A66A4C-FD0B-954B-81D8-E6212900BF21}" name="Column3980"/>
    <tableColumn id="4001" xr3:uid="{F221ABB9-B1C7-684E-B14F-4A44D7B552DF}" name="Column3981"/>
    <tableColumn id="4002" xr3:uid="{E236590C-2944-8246-A7FD-9AB0DB182CFF}" name="Column3982"/>
    <tableColumn id="4003" xr3:uid="{33CA0B8E-44F8-B24C-9C67-509F56C6E91E}" name="Column3983"/>
    <tableColumn id="4004" xr3:uid="{623C6648-277B-434B-9D5E-5A70D0DCC9F9}" name="Column3984"/>
    <tableColumn id="4005" xr3:uid="{474F453E-6EC2-F046-94DE-1314DB033BD2}" name="Column3985"/>
    <tableColumn id="4006" xr3:uid="{A6F26398-9E36-D046-ACD2-FFE7117EC7A4}" name="Column3986"/>
    <tableColumn id="4007" xr3:uid="{482D6C30-E1D6-CB4D-85A0-A1A913B19AF2}" name="Column3987"/>
    <tableColumn id="4008" xr3:uid="{5BF720E3-C6F6-A745-B268-E6094C4A7ED9}" name="Column3988"/>
    <tableColumn id="4009" xr3:uid="{7310B777-B867-7F4D-BEA4-3BDFE367D876}" name="Column3989"/>
    <tableColumn id="4010" xr3:uid="{01586DA0-6594-0B4E-8218-01B81344B06A}" name="Column3990"/>
    <tableColumn id="4011" xr3:uid="{CD4BBE9E-3D75-E74C-BB5E-408E1A96BFF4}" name="Column3991"/>
    <tableColumn id="4012" xr3:uid="{1CBF94FB-60B7-6C4E-A6F9-3B586B686428}" name="Column3992"/>
    <tableColumn id="4013" xr3:uid="{558936AB-CC15-9946-BD4C-C9EFCC185105}" name="Column3993"/>
    <tableColumn id="4014" xr3:uid="{7F633259-DD6D-AE4D-AD8D-0992623C640F}" name="Column3994"/>
    <tableColumn id="4015" xr3:uid="{E2013DDF-7C0C-424E-8FBB-D8E70FD16802}" name="Column3995"/>
    <tableColumn id="4016" xr3:uid="{D32B612D-F3FC-CC40-A3AD-61BCF4DA9C2E}" name="Column3996"/>
    <tableColumn id="4017" xr3:uid="{C2F7FF65-1E01-7C45-A205-EB076828DBAD}" name="Column3997"/>
    <tableColumn id="4018" xr3:uid="{78792F45-58FA-E041-8786-88B588E516F4}" name="Column3998"/>
    <tableColumn id="4019" xr3:uid="{7FD09F8D-EC25-1E4B-94A6-D66CF5DFE71C}" name="Column3999"/>
    <tableColumn id="4020" xr3:uid="{E53AC66F-8DF5-A54D-82C8-7B2443A50E86}" name="Column4000"/>
    <tableColumn id="4021" xr3:uid="{5263735D-3132-4741-8D5D-6A76AD87DDF7}" name="Column4001"/>
    <tableColumn id="4022" xr3:uid="{92189B09-4741-514E-84A9-66CA7DECCAB5}" name="Column4002"/>
    <tableColumn id="4023" xr3:uid="{93085D05-0EC1-2240-BAA5-FA3B6BFFE2DA}" name="Column4003"/>
    <tableColumn id="4024" xr3:uid="{C573F40D-36D7-5A48-B2E1-73A2FD78B019}" name="Column4004"/>
    <tableColumn id="4025" xr3:uid="{7F276613-5730-774C-9A0B-95BA653BF3C0}" name="Column4005"/>
    <tableColumn id="4026" xr3:uid="{CF2EA9FB-AE02-4D44-82DA-C9387B8B5ECC}" name="Column4006"/>
    <tableColumn id="4027" xr3:uid="{ABAEDC4F-DB4A-E341-B0D0-9738C939380F}" name="Column4007"/>
    <tableColumn id="4028" xr3:uid="{3B1F24C6-AB35-AF4F-8409-8BAD2FAA8BA6}" name="Column4008"/>
    <tableColumn id="4029" xr3:uid="{BDA84D76-4C69-7641-97AD-D5C8CC19BBE8}" name="Column4009"/>
    <tableColumn id="4030" xr3:uid="{740D977B-5859-A640-B66F-BB7AB1CD6BED}" name="Column4010"/>
    <tableColumn id="4031" xr3:uid="{419A0CA7-BC22-EA4C-BF17-1560940020B2}" name="Column4011"/>
    <tableColumn id="4032" xr3:uid="{4B1BB436-2486-124B-8C5D-F0F9DAC6CC9E}" name="Column4012"/>
    <tableColumn id="4033" xr3:uid="{3F24F01C-DC27-8741-A7D7-1819EF5CD7B3}" name="Column4013"/>
    <tableColumn id="4034" xr3:uid="{5657A5B1-CFE6-BD4F-B14B-22945EA44C59}" name="Column4014"/>
    <tableColumn id="4035" xr3:uid="{4A74E815-B8E7-A049-A417-5D69D0935BA5}" name="Column4015"/>
    <tableColumn id="4036" xr3:uid="{132F1070-B8C8-8A44-A83C-A45F0A0EB059}" name="Column4016"/>
    <tableColumn id="4037" xr3:uid="{7ADFE15F-37F9-8340-9321-7451AAF6F3A7}" name="Column4017"/>
    <tableColumn id="4038" xr3:uid="{9E71FF0A-31E5-9C47-B39B-4E7635E4C08A}" name="Column4018"/>
    <tableColumn id="4039" xr3:uid="{0E08255D-CE71-0146-9A4F-2E6277DEE72E}" name="Column4019"/>
    <tableColumn id="4040" xr3:uid="{914D914F-D39F-D341-89BE-46ED7A8975D4}" name="Column4020"/>
    <tableColumn id="4041" xr3:uid="{0C0406B6-C003-1C4E-966A-5A17CACE70D7}" name="Column4021"/>
    <tableColumn id="4042" xr3:uid="{A0FE2B09-C467-9B46-A0BF-568A129CB6A9}" name="Column4022"/>
    <tableColumn id="4043" xr3:uid="{5DCDAFFC-53C5-D744-A436-B2049C40D62E}" name="Column4023"/>
    <tableColumn id="4044" xr3:uid="{52F963B1-D04A-4C41-A4F8-B6148FBDE97A}" name="Column4024"/>
    <tableColumn id="4045" xr3:uid="{B3E88A07-873D-AC48-AFCC-6AFF18AD03BA}" name="Column4025"/>
    <tableColumn id="4046" xr3:uid="{275CA533-1AC1-614C-86C6-632002C629FC}" name="Column4026"/>
    <tableColumn id="4047" xr3:uid="{60C63EDC-7B6C-674B-A9C3-400B24944FCC}" name="Column4027"/>
    <tableColumn id="4048" xr3:uid="{9FEE70D2-8EC1-6548-91CE-0590FC8B64B6}" name="Column4028"/>
    <tableColumn id="4049" xr3:uid="{EA4656A7-A416-3C49-84D1-9681302BF805}" name="Column4029"/>
    <tableColumn id="4050" xr3:uid="{0CC4B3B2-6DDF-B740-AC4D-B099FC62705E}" name="Column4030"/>
    <tableColumn id="4051" xr3:uid="{AD5CD8DD-3D5B-7640-B010-9CB1733FA0D2}" name="Column4031"/>
    <tableColumn id="4052" xr3:uid="{5B84CEC2-B9EF-CE4E-81AB-A82430EBAE84}" name="Column4032"/>
    <tableColumn id="4053" xr3:uid="{25603991-74B8-514C-89D9-A98592442B99}" name="Column4033"/>
    <tableColumn id="4054" xr3:uid="{AEFF8A19-76C1-0044-BCCE-621554BB4E40}" name="Column4034"/>
    <tableColumn id="4055" xr3:uid="{0E9EA9A1-DA3B-CA46-A7EC-64B29B5D6CE5}" name="Column4035"/>
    <tableColumn id="4056" xr3:uid="{09AB45AC-76E2-284F-B57E-919DF34C467B}" name="Column4036"/>
    <tableColumn id="4057" xr3:uid="{E3B6F5D4-8C0F-714E-818A-606334FCCC75}" name="Column4037"/>
    <tableColumn id="4058" xr3:uid="{5DD02FEE-EDF5-384C-811B-63BF4CA074D9}" name="Column4038"/>
    <tableColumn id="4059" xr3:uid="{324C67C3-5733-EA4E-919D-CF1AA6A3C982}" name="Column4039"/>
    <tableColumn id="4060" xr3:uid="{3F53A8B3-1F2D-0740-9767-1BA0AA5E003C}" name="Column4040"/>
    <tableColumn id="4061" xr3:uid="{FFA09784-E233-1641-8941-2811A5B112E6}" name="Column4041"/>
    <tableColumn id="4062" xr3:uid="{4908EC4D-652A-C44E-9616-40730C17EDA4}" name="Column4042"/>
    <tableColumn id="4063" xr3:uid="{501DE9F7-64DC-5641-A352-5FF5192243BC}" name="Column4043"/>
    <tableColumn id="4064" xr3:uid="{9BB63CD4-0782-4E4A-968A-E81EE15BFC49}" name="Column4044"/>
    <tableColumn id="4065" xr3:uid="{BB410C4D-DDAD-1B40-8ECB-1ECADA919537}" name="Column4045"/>
    <tableColumn id="4066" xr3:uid="{EF88C8A8-4CFE-9E44-B996-3ADF231CA142}" name="Column4046"/>
    <tableColumn id="4067" xr3:uid="{338B09FD-8B4E-0F43-88D7-7C04E0F40260}" name="Column4047"/>
    <tableColumn id="4068" xr3:uid="{143E9DB1-6223-7844-84CA-FDD7E2E938E6}" name="Column4048"/>
    <tableColumn id="4069" xr3:uid="{DBD30246-7436-9A4B-9ADC-92411BF6B206}" name="Column4049"/>
    <tableColumn id="4070" xr3:uid="{9CAADA32-0BF6-8945-95CA-BFB2304053B6}" name="Column4050"/>
    <tableColumn id="4071" xr3:uid="{757261D9-F822-8941-B2C8-6A6ACAA1C04D}" name="Column4051"/>
    <tableColumn id="4072" xr3:uid="{1A278B58-7288-E445-ACED-9C4CC68454A3}" name="Column4052"/>
    <tableColumn id="4073" xr3:uid="{E8106C9E-1FCC-8745-995F-78C3DAB60F99}" name="Column4053"/>
    <tableColumn id="4074" xr3:uid="{9D347027-B996-FF4D-AF77-52F075E452DC}" name="Column4054"/>
    <tableColumn id="4075" xr3:uid="{051B9E90-AE5C-A840-A459-072AE4A00C26}" name="Column4055"/>
    <tableColumn id="4076" xr3:uid="{F3B2BF1F-1AB9-4F4C-B338-5240DE2A59DA}" name="Column4056"/>
    <tableColumn id="4077" xr3:uid="{2B268FD4-546B-144D-8AD0-B83096FB0563}" name="Column4057"/>
    <tableColumn id="4078" xr3:uid="{80149CB0-3D99-DD4A-AD49-5C4D5D208A6B}" name="Column4058"/>
    <tableColumn id="4079" xr3:uid="{D8CF6AE5-905C-604F-AFD9-0DF6E1E66B6A}" name="Column4059"/>
    <tableColumn id="4080" xr3:uid="{1503C761-DF66-D946-98D1-81646A312B8D}" name="Column4060"/>
    <tableColumn id="4081" xr3:uid="{1ADB0723-74CA-144E-AFDF-EF3F30F933DB}" name="Column4061"/>
    <tableColumn id="4082" xr3:uid="{8EBFC003-6AB7-F94A-8903-2BE76951F3D1}" name="Column4062"/>
    <tableColumn id="4083" xr3:uid="{A0B227A8-E224-9545-A19E-131B646E99F2}" name="Column4063"/>
    <tableColumn id="4084" xr3:uid="{76557127-E66A-EF4F-9E59-73AD6D94CE20}" name="Column4064"/>
    <tableColumn id="4085" xr3:uid="{2D4FB989-A572-3C4A-AEFC-1183A5BEC61D}" name="Column4065"/>
    <tableColumn id="4086" xr3:uid="{CC8C3AD3-010A-5341-935B-475A55C55EF8}" name="Column4066"/>
    <tableColumn id="4087" xr3:uid="{3C2FEE3D-7521-3046-8319-D0E28C9E4FC8}" name="Column4067"/>
    <tableColumn id="4088" xr3:uid="{4F7FF3C3-6ED9-E24D-A5AB-889EE38B03D8}" name="Column4068"/>
    <tableColumn id="4089" xr3:uid="{B24E0425-1BB1-7447-884A-0928BF66C00C}" name="Column4069"/>
    <tableColumn id="4090" xr3:uid="{1A9DF27A-6164-384C-B55A-1BE80B935BD6}" name="Column4070"/>
    <tableColumn id="4091" xr3:uid="{BC178144-4036-8A4F-A44B-558F2EB07CE8}" name="Column4071"/>
    <tableColumn id="4092" xr3:uid="{C755829C-E752-BF40-8708-CA166BC66E1A}" name="Column4072"/>
    <tableColumn id="4093" xr3:uid="{55EE1923-E1E7-3848-BA25-B9F25AB0BBE8}" name="Column4073"/>
    <tableColumn id="4094" xr3:uid="{A43ADC65-17AF-BF4A-9AC7-D5D81BD3D127}" name="Column4074"/>
    <tableColumn id="4095" xr3:uid="{800C3B84-2CE6-2442-9AB7-94B6DA132E78}" name="Column4075"/>
    <tableColumn id="4096" xr3:uid="{D1A60462-8036-B342-8CA7-B66D6F9136D0}" name="Column4076"/>
    <tableColumn id="4097" xr3:uid="{41F34BB8-79F7-4841-867D-EA4C9431B415}" name="Column4077"/>
    <tableColumn id="4098" xr3:uid="{4931342A-6007-7E4A-A135-0E9976706107}" name="Column4078"/>
    <tableColumn id="4099" xr3:uid="{4D07C6B5-01D2-924A-98E5-16D6D1501F76}" name="Column4079"/>
    <tableColumn id="4100" xr3:uid="{9DBD85F9-975F-8A4F-9665-0E0717A4A37D}" name="Column4080"/>
    <tableColumn id="4101" xr3:uid="{B21A6104-6086-564C-830B-EBFFF4916A2C}" name="Column4081"/>
    <tableColumn id="4102" xr3:uid="{4FAB6CDC-BCC4-074E-8FB8-3F498BE704FB}" name="Column4082"/>
    <tableColumn id="4103" xr3:uid="{B610BFB8-F2D7-4243-93DC-B9526B3C1159}" name="Column4083"/>
    <tableColumn id="4104" xr3:uid="{4C4FEF3C-AFA9-3B47-8112-8EF7781612A2}" name="Column4084"/>
    <tableColumn id="4105" xr3:uid="{816C548B-6FA0-A043-8095-94AB35C789A8}" name="Column4085"/>
    <tableColumn id="4106" xr3:uid="{85A847FD-89F5-B64B-84E2-0EC8947F63E2}" name="Column4086"/>
    <tableColumn id="4107" xr3:uid="{6502F5BD-952F-1B46-B761-46646A7289C4}" name="Column4087"/>
    <tableColumn id="4108" xr3:uid="{E876FCB2-F553-8E45-A350-45A028514725}" name="Column4088"/>
    <tableColumn id="4109" xr3:uid="{D9DB7E00-D3D0-814E-8723-47DB407CF183}" name="Column4089"/>
    <tableColumn id="4110" xr3:uid="{266F995E-9AC3-484C-87A5-D5BE9E321325}" name="Column4090"/>
    <tableColumn id="4111" xr3:uid="{4E553015-DC3B-D74D-AAAE-3734A488B7D1}" name="Column4091"/>
    <tableColumn id="4112" xr3:uid="{120E68B9-C769-724F-BDEB-CB7039D8231F}" name="Column4092"/>
    <tableColumn id="4113" xr3:uid="{AA7EF239-4F57-B644-A172-E548D3F308B3}" name="Column4093"/>
    <tableColumn id="4114" xr3:uid="{7CAC752C-83A2-9F4C-9464-2187F15EF5E8}" name="Column4094"/>
    <tableColumn id="4115" xr3:uid="{9C6842D2-5AC3-174A-8594-40F6458BD477}" name="Column4095"/>
    <tableColumn id="4116" xr3:uid="{A521529F-F60E-9C41-8520-8EA0C3B8BC3E}" name="Column4096"/>
    <tableColumn id="4117" xr3:uid="{C7B92D29-258C-9148-AE75-BBCC326B999F}" name="Column4097"/>
    <tableColumn id="4118" xr3:uid="{3BC5E020-3F7E-BD4F-9EB1-5F5B8DA2D493}" name="Column4098"/>
    <tableColumn id="4119" xr3:uid="{D612FA59-27C8-8041-969B-6ECD8A8F0C31}" name="Column4099"/>
    <tableColumn id="4120" xr3:uid="{5680A771-E46C-9049-889D-EDDF694D82AB}" name="Column4100"/>
    <tableColumn id="4121" xr3:uid="{730A0C28-4E13-AF4D-9076-2F880154687E}" name="Column4101"/>
    <tableColumn id="4122" xr3:uid="{C1F932A0-C9E1-8942-A06D-1C8AB4F46C2C}" name="Column4102"/>
    <tableColumn id="4123" xr3:uid="{54DB3CFB-64BD-8F49-9F54-F27779609AE8}" name="Column4103"/>
    <tableColumn id="4124" xr3:uid="{9AE43078-5BFF-8E4D-A745-CE505BD6AA7E}" name="Column4104"/>
    <tableColumn id="4125" xr3:uid="{B46B9F38-A3EC-5147-BEE7-09CB15CD243E}" name="Column4105"/>
    <tableColumn id="4126" xr3:uid="{CBAD25F2-B094-9844-96EF-A481BC90FE04}" name="Column4106"/>
    <tableColumn id="4127" xr3:uid="{B90D3F41-FF16-9A41-94E3-ABBAFEA33C25}" name="Column4107"/>
    <tableColumn id="4128" xr3:uid="{59AAC795-26B6-EE4D-88A7-C636F11E6485}" name="Column4108"/>
    <tableColumn id="4129" xr3:uid="{EF2F7116-D555-F745-9584-A3AE9C73A26F}" name="Column4109"/>
    <tableColumn id="4130" xr3:uid="{26EB57AC-A741-F44D-B320-114CA7B759B9}" name="Column4110"/>
    <tableColumn id="4131" xr3:uid="{C9551B7C-A439-9945-A6EE-8063AB87B3DC}" name="Column4111"/>
    <tableColumn id="4132" xr3:uid="{705F87E5-427B-6D46-90E6-A217D8233C33}" name="Column4112"/>
    <tableColumn id="4133" xr3:uid="{81AE5BC9-6523-3841-A35A-5EFD512AF1E3}" name="Column4113"/>
    <tableColumn id="4134" xr3:uid="{E9989644-6514-514A-B1F1-CF6D0B2FDE85}" name="Column4114"/>
    <tableColumn id="4135" xr3:uid="{BF516549-51E4-5A45-BE14-15D30F81215E}" name="Column4115"/>
    <tableColumn id="4136" xr3:uid="{1E8AAB83-0448-3743-B4AF-75228A42108F}" name="Column4116"/>
    <tableColumn id="4137" xr3:uid="{BFCFF4E0-42DF-2743-B6C1-64171DB262B6}" name="Column4117"/>
    <tableColumn id="4138" xr3:uid="{54157D52-9801-F344-8606-5506733B8537}" name="Column4118"/>
    <tableColumn id="4139" xr3:uid="{92E1097F-F339-0340-B877-E0853277BE5A}" name="Column4119"/>
    <tableColumn id="4140" xr3:uid="{4FD96836-743D-DC4B-A1D4-5EC5330DEA71}" name="Column4120"/>
    <tableColumn id="4141" xr3:uid="{E9413F80-6AC2-9248-80EE-D9BE153695A4}" name="Column4121"/>
    <tableColumn id="4142" xr3:uid="{242BADFE-D4E4-5A4E-9EF8-EF74A3F87689}" name="Column4122"/>
    <tableColumn id="4143" xr3:uid="{8A8ADC43-A748-DB49-BCA3-474397B8F6C0}" name="Column4123"/>
    <tableColumn id="4144" xr3:uid="{3EC23ED3-9903-2C40-BDBE-F82156DD8726}" name="Column4124"/>
    <tableColumn id="4145" xr3:uid="{3A2D5EDA-C1BC-2C44-BAD9-0BE0E64EEEC0}" name="Column4125"/>
    <tableColumn id="4146" xr3:uid="{045E1E4F-A805-994E-9827-B43DD1348D55}" name="Column4126"/>
    <tableColumn id="4147" xr3:uid="{5C7B2F70-B2AF-CB44-97AE-10D3350AE091}" name="Column4127"/>
    <tableColumn id="4148" xr3:uid="{16CA4360-5EE3-7940-B900-24D6EEB12034}" name="Column4128"/>
    <tableColumn id="4149" xr3:uid="{6F903CCE-D414-984A-8C35-E387BD504D89}" name="Column4129"/>
    <tableColumn id="4150" xr3:uid="{99B94C82-9472-8548-AC10-1AE522390B87}" name="Column4130"/>
    <tableColumn id="4151" xr3:uid="{67BE648F-A194-824A-85DA-6600F5286CEF}" name="Column4131"/>
    <tableColumn id="4152" xr3:uid="{C3678514-E4BC-DC4C-8B6E-EA2CBE02CB95}" name="Column4132"/>
    <tableColumn id="4153" xr3:uid="{D69BD304-3FE3-774F-B734-93EF454289DC}" name="Column4133"/>
    <tableColumn id="4154" xr3:uid="{0D23A4D5-A245-F64A-A8D0-194A0302611A}" name="Column4134"/>
    <tableColumn id="4155" xr3:uid="{0D6E3C36-4DB2-3341-B289-2C0B33D85AB7}" name="Column4135"/>
    <tableColumn id="4156" xr3:uid="{927BBDC9-FCC2-C042-9D7F-D1C575C9BB30}" name="Column4136"/>
    <tableColumn id="4157" xr3:uid="{6FC45C64-5FF4-534E-9CDA-188BA4B0F0A3}" name="Column4137"/>
    <tableColumn id="4158" xr3:uid="{F96879F3-FBB0-6A4B-8E8F-3183B7FDE94A}" name="Column4138"/>
    <tableColumn id="4159" xr3:uid="{F7E250AF-737F-BD46-AEC2-2FF51B6C11A8}" name="Column4139"/>
    <tableColumn id="4160" xr3:uid="{8FF9EA27-B6F3-8442-B8A7-143BF29DD6C7}" name="Column4140"/>
    <tableColumn id="4161" xr3:uid="{10CA0CF3-9481-BA40-9C7B-BC7A44A65851}" name="Column4141"/>
    <tableColumn id="4162" xr3:uid="{C2174433-67F6-3D46-9EDE-C605D8EB1FC9}" name="Column4142"/>
    <tableColumn id="4163" xr3:uid="{F3548B46-6F2F-2C48-961B-7E12D0BBEC9E}" name="Column4143"/>
    <tableColumn id="4164" xr3:uid="{DDBE41F1-E365-6042-A243-433C675E0AE7}" name="Column4144"/>
    <tableColumn id="4165" xr3:uid="{2C630F97-A901-7F4A-A6EA-F3C950547491}" name="Column4145"/>
    <tableColumn id="4166" xr3:uid="{F1A6B316-1462-F845-A727-9D280DC2272B}" name="Column4146"/>
    <tableColumn id="4167" xr3:uid="{2A8E195A-5667-4245-A14E-8D45B4C84D2C}" name="Column4147"/>
    <tableColumn id="4168" xr3:uid="{BF795359-D857-2B4D-B4FE-3E433F318687}" name="Column4148"/>
    <tableColumn id="4169" xr3:uid="{56BBCA66-D56C-FC4A-AE79-2E78220FA4BD}" name="Column4149"/>
    <tableColumn id="4170" xr3:uid="{2F05A9CB-50C2-2D4C-A2FC-44DA2C592ED5}" name="Column4150"/>
    <tableColumn id="4171" xr3:uid="{1A753E92-0509-1D48-9FB0-8BA525FBFD5E}" name="Column4151"/>
    <tableColumn id="4172" xr3:uid="{6A358181-C8D5-574F-8715-3EE3B38BACA5}" name="Column4152"/>
    <tableColumn id="4173" xr3:uid="{8F3B8165-BB99-9F47-80EF-15A88F268BDA}" name="Column4153"/>
    <tableColumn id="4174" xr3:uid="{2F29C6B1-7AD5-7644-9A96-D643566FEFD7}" name="Column4154"/>
    <tableColumn id="4175" xr3:uid="{7F117704-BF9D-164B-B1B6-8B2AA2B4E711}" name="Column4155"/>
    <tableColumn id="4176" xr3:uid="{44C8AF44-2862-A848-974C-17E22365D755}" name="Column4156"/>
    <tableColumn id="4177" xr3:uid="{B3BFD611-ED5D-864D-8300-CCF333BA58A7}" name="Column4157"/>
    <tableColumn id="4178" xr3:uid="{1C22D14F-B635-6445-8112-548E5F9B4371}" name="Column4158"/>
    <tableColumn id="4179" xr3:uid="{543E7F8E-8A8D-4E4C-946E-5C6BFA452F9E}" name="Column4159"/>
    <tableColumn id="4180" xr3:uid="{AC036F6C-0EB3-7B46-8112-E5176FFCE4BE}" name="Column4160"/>
    <tableColumn id="4181" xr3:uid="{B2FC16F6-945B-7F42-A681-F1C697F051E6}" name="Column4161"/>
    <tableColumn id="4182" xr3:uid="{3E9AEE39-6565-7B41-9400-6EE451303172}" name="Column4162"/>
    <tableColumn id="4183" xr3:uid="{A5A9651E-9816-F84B-A157-0ABB5EACE0E0}" name="Column4163"/>
    <tableColumn id="4184" xr3:uid="{8AC081C3-1052-1345-AB0B-A87881E2854B}" name="Column4164"/>
    <tableColumn id="4185" xr3:uid="{840101ED-BA4C-994B-A1E2-D7BF7DADA4D9}" name="Column4165"/>
    <tableColumn id="4186" xr3:uid="{E11A935F-6867-FE48-AD3D-436369BBD850}" name="Column4166"/>
    <tableColumn id="4187" xr3:uid="{513280A7-DBC9-E14F-A71E-28DBD7DE41C0}" name="Column4167"/>
    <tableColumn id="4188" xr3:uid="{5C420190-2DAB-B44B-A62A-658EDB367EE0}" name="Column4168"/>
    <tableColumn id="4189" xr3:uid="{491E2EBE-D31E-714C-94D6-3D0C33D78277}" name="Column4169"/>
    <tableColumn id="4190" xr3:uid="{FADB623A-046C-474E-AA0D-284FDD955963}" name="Column4170"/>
    <tableColumn id="4191" xr3:uid="{6A7B4531-B4D5-144A-BC90-5D8144F76BC1}" name="Column4171"/>
    <tableColumn id="4192" xr3:uid="{38C0A3DD-2680-4441-9E3E-316D919B9C8B}" name="Column4172"/>
    <tableColumn id="4193" xr3:uid="{588F74A9-9B49-854E-9390-5AA686E55D70}" name="Column4173"/>
    <tableColumn id="4194" xr3:uid="{0C74A1CA-69C2-BB4C-9C87-9D6BD2A69B32}" name="Column4174"/>
    <tableColumn id="4195" xr3:uid="{18AF7584-4832-1F45-A588-97C58438296A}" name="Column4175"/>
    <tableColumn id="4196" xr3:uid="{AF92DBDD-2BEB-5D4E-B5EE-4AB67D311902}" name="Column4176"/>
    <tableColumn id="4197" xr3:uid="{2B1F01D7-730D-6449-AABE-2432F17A468F}" name="Column4177"/>
    <tableColumn id="4198" xr3:uid="{186229D4-6C69-224E-9FB7-D32052F9AEB4}" name="Column4178"/>
    <tableColumn id="4199" xr3:uid="{18E45CA0-80B7-9147-8C69-8D0289CDB050}" name="Column4179"/>
    <tableColumn id="4200" xr3:uid="{1A9B898B-BB2B-F449-9956-A08A6F7309C1}" name="Column4180"/>
    <tableColumn id="4201" xr3:uid="{431826D6-155F-8541-8B69-2F69C57D0725}" name="Column4181"/>
    <tableColumn id="4202" xr3:uid="{D044905F-E0B1-0743-B2B1-1B4B8D577B20}" name="Column4182"/>
    <tableColumn id="4203" xr3:uid="{8D25F3F2-7F4A-6A49-8796-3D7EF6B72AF7}" name="Column4183"/>
    <tableColumn id="4204" xr3:uid="{2B0C021C-731D-B948-811A-B8E7133F5D43}" name="Column4184"/>
    <tableColumn id="4205" xr3:uid="{C3B780A6-31B6-574D-AE40-A27AA3554EA4}" name="Column4185"/>
    <tableColumn id="4206" xr3:uid="{74FC0D64-F977-0D42-97B1-EF0DB6256D63}" name="Column4186"/>
    <tableColumn id="4207" xr3:uid="{399F1F4D-A91D-0B4D-8EE3-23D34B7EC095}" name="Column4187"/>
    <tableColumn id="4208" xr3:uid="{E9E40630-61AA-F249-B5F6-FBADD46BA5C5}" name="Column4188"/>
    <tableColumn id="4209" xr3:uid="{E1AE80C6-5D52-7C4D-BA8B-C0F9C9BE811B}" name="Column4189"/>
    <tableColumn id="4210" xr3:uid="{30CEEE54-1449-F741-8EC2-9FDF35665FA5}" name="Column4190"/>
    <tableColumn id="4211" xr3:uid="{580C5A8F-8227-9549-9664-456AD3EAB3A7}" name="Column4191"/>
    <tableColumn id="4212" xr3:uid="{4A698687-DEE0-8B44-841A-6D46A944947E}" name="Column4192"/>
    <tableColumn id="4213" xr3:uid="{DC1E5B84-FDC1-7646-891E-B1129DE244DD}" name="Column4193"/>
    <tableColumn id="4214" xr3:uid="{2156BFC2-A82B-5C41-A088-AFB43AF3F008}" name="Column4194"/>
    <tableColumn id="4215" xr3:uid="{BCE65BB5-40D0-444B-B3E2-F7F662A8B43D}" name="Column4195"/>
    <tableColumn id="4216" xr3:uid="{ABF7D0B6-2F11-5C48-AD20-F1402D510CB1}" name="Column4196"/>
    <tableColumn id="4217" xr3:uid="{D8758359-3E37-B44C-ACBE-591A658C293F}" name="Column4197"/>
    <tableColumn id="4218" xr3:uid="{7F926145-1ED5-494F-8D8B-6F8A74AE3A81}" name="Column4198"/>
    <tableColumn id="4219" xr3:uid="{FAE861A4-6372-BE49-B004-D6D6A692DCF7}" name="Column4199"/>
    <tableColumn id="4220" xr3:uid="{B8DBF6C3-A646-5D42-899C-E4C2F2EFAB6C}" name="Column4200"/>
    <tableColumn id="4221" xr3:uid="{F34CDDE4-E8DB-A64B-95C4-B58C66FCDB17}" name="Column4201"/>
    <tableColumn id="4222" xr3:uid="{66329503-0616-D54C-97A0-784CD16EB76D}" name="Column4202"/>
    <tableColumn id="4223" xr3:uid="{CDD7524E-AD32-E145-9168-4AD53FF90A5C}" name="Column4203"/>
    <tableColumn id="4224" xr3:uid="{990FD411-F6E2-A349-A482-2D30AC05E4F4}" name="Column4204"/>
    <tableColumn id="4225" xr3:uid="{4AFF7F04-5C6D-4F46-B70A-CCDB50A73770}" name="Column4205"/>
    <tableColumn id="4226" xr3:uid="{01420956-B3E2-DE42-B4E3-87A5B6438E41}" name="Column4206"/>
    <tableColumn id="4227" xr3:uid="{253A7E45-800C-6446-AB49-D1F05DEBFF4B}" name="Column4207"/>
    <tableColumn id="4228" xr3:uid="{B202F285-9A05-E546-B811-7CD0BFF542D1}" name="Column4208"/>
    <tableColumn id="4229" xr3:uid="{812FE52F-ED47-1F47-B4AB-65DD126F4DC4}" name="Column4209"/>
    <tableColumn id="4230" xr3:uid="{47E6AE13-4788-9B4C-9CEF-3989875D8071}" name="Column4210"/>
    <tableColumn id="4231" xr3:uid="{69C91356-F0FE-AB4D-89B8-51256E747FF5}" name="Column4211"/>
    <tableColumn id="4232" xr3:uid="{0D8E657E-D8CB-8D4E-8EF9-9901970A194F}" name="Column4212"/>
    <tableColumn id="4233" xr3:uid="{7055F0CF-F4CD-6448-A86F-9BA8EFC591BD}" name="Column4213"/>
    <tableColumn id="4234" xr3:uid="{B6F69BDA-728C-5947-96B0-F119FAFFAC8A}" name="Column4214"/>
    <tableColumn id="4235" xr3:uid="{5A10D7DC-F3C1-F445-8D8C-1A511D48AA2B}" name="Column4215"/>
    <tableColumn id="4236" xr3:uid="{C748AC20-8485-C441-A364-8FC3283657E8}" name="Column4216"/>
    <tableColumn id="4237" xr3:uid="{78B86B45-87C1-3A41-A4DE-4BFDC6D76529}" name="Column4217"/>
    <tableColumn id="4238" xr3:uid="{D58191BA-42D6-1245-86D6-E53F41C534B4}" name="Column4218"/>
    <tableColumn id="4239" xr3:uid="{CB4745BA-E534-2842-BFC3-9B106FA8648C}" name="Column4219"/>
    <tableColumn id="4240" xr3:uid="{C1CFF910-ABF8-BB4A-AF13-6F6E35D1C794}" name="Column4220"/>
    <tableColumn id="4241" xr3:uid="{BECECC28-1885-4B45-B959-C7E191A33A08}" name="Column4221"/>
    <tableColumn id="4242" xr3:uid="{E156DB93-D76B-1342-A0F5-5F61DB8049DB}" name="Column4222"/>
    <tableColumn id="4243" xr3:uid="{40DE44A5-5206-FD48-982E-12A99EED3E83}" name="Column4223"/>
    <tableColumn id="4244" xr3:uid="{1AE124A0-3362-D74B-8D3C-F6299F515843}" name="Column4224"/>
    <tableColumn id="4245" xr3:uid="{E66FBA8B-4540-504C-88CB-EE6B36EABE09}" name="Column4225"/>
    <tableColumn id="4246" xr3:uid="{1A4315C7-2622-7E45-B18F-279EBC613240}" name="Column4226"/>
    <tableColumn id="4247" xr3:uid="{933A40FD-A9A5-5A4A-98DD-31EA4343A280}" name="Column4227"/>
    <tableColumn id="4248" xr3:uid="{D86A6EDE-155D-9043-B9C4-6827F92B341E}" name="Column4228"/>
    <tableColumn id="4249" xr3:uid="{200EA0EE-B10D-BB48-A75B-53B72BF461BE}" name="Column4229"/>
    <tableColumn id="4250" xr3:uid="{8D6000A6-669E-2545-8605-936F834CA95A}" name="Column4230"/>
    <tableColumn id="4251" xr3:uid="{FED66372-BD19-B342-BE77-A98D1AA25721}" name="Column4231"/>
    <tableColumn id="4252" xr3:uid="{E10F9DE3-D9AA-4047-B2C4-91930CB44D5E}" name="Column4232"/>
    <tableColumn id="4253" xr3:uid="{A60250B6-9AF2-8042-8E80-AAB9E769CBEF}" name="Column4233"/>
    <tableColumn id="4254" xr3:uid="{CA801AC8-47DB-3E4B-8496-CD312C849BF1}" name="Column4234"/>
    <tableColumn id="4255" xr3:uid="{1DD62E82-C9A4-DB43-931A-2A1D31B718B9}" name="Column4235"/>
    <tableColumn id="4256" xr3:uid="{8EB97BD7-CB6D-7F42-ABF5-54ACFF2747A3}" name="Column4236"/>
    <tableColumn id="4257" xr3:uid="{331AD5C1-FA18-A044-B274-23F653BC2EDF}" name="Column4237"/>
    <tableColumn id="4258" xr3:uid="{16C7A01C-53A3-CA45-81B4-B820B721AF3B}" name="Column4238"/>
    <tableColumn id="4259" xr3:uid="{392D03E3-2670-3A4D-9570-57411AC0139D}" name="Column4239"/>
    <tableColumn id="4260" xr3:uid="{84B76E46-BEC1-FE45-B76B-9DA81F87564E}" name="Column4240"/>
    <tableColumn id="4261" xr3:uid="{67F0D5DC-F428-9B45-9784-27A09F09D142}" name="Column4241"/>
    <tableColumn id="4262" xr3:uid="{18207127-B3DA-6E4A-BE0F-C3670C81482B}" name="Column4242"/>
    <tableColumn id="4263" xr3:uid="{66F833C2-F656-3242-9466-7781950E1E0D}" name="Column4243"/>
    <tableColumn id="4264" xr3:uid="{9E242EEB-1F6B-7247-9065-1DBC1E603504}" name="Column4244"/>
    <tableColumn id="4265" xr3:uid="{B544E718-D210-8F45-865C-D29425F0AE21}" name="Column4245"/>
    <tableColumn id="4266" xr3:uid="{B6B21BFA-079D-F948-9E7B-8B0C51788CD9}" name="Column4246"/>
    <tableColumn id="4267" xr3:uid="{17074105-5C71-4040-9FB1-A5F727E48A65}" name="Column4247"/>
    <tableColumn id="4268" xr3:uid="{550F8743-DDCA-5543-9B01-4956FA9C3FD1}" name="Column4248"/>
    <tableColumn id="4269" xr3:uid="{5F82555A-28E8-584E-BA1B-78EB8BF61E79}" name="Column4249"/>
    <tableColumn id="4270" xr3:uid="{3F1E1DEA-6AEC-C143-9DAA-B2FA8F623C40}" name="Column4250"/>
    <tableColumn id="4271" xr3:uid="{9564BA23-FD76-2E42-A9B2-6F868A7A9134}" name="Column4251"/>
    <tableColumn id="4272" xr3:uid="{86D26B87-D0DD-F046-91CC-F64A4B533A88}" name="Column4252"/>
    <tableColumn id="4273" xr3:uid="{B4CAB23C-C2E8-2744-A54D-689C418EA9BF}" name="Column4253"/>
    <tableColumn id="4274" xr3:uid="{0B434AEA-1C19-A149-8F52-6625B7E743B2}" name="Column4254"/>
    <tableColumn id="4275" xr3:uid="{71D3991F-40A9-1C4A-B1CD-6C76444BA6F9}" name="Column4255"/>
    <tableColumn id="4276" xr3:uid="{56ADA5FC-F2C1-2F41-9472-E1074FB9EF88}" name="Column4256"/>
    <tableColumn id="4277" xr3:uid="{E25E34BE-100E-3340-85DC-6D4CEA72A602}" name="Column4257"/>
    <tableColumn id="4278" xr3:uid="{507A7F9A-F1A3-314D-9B9C-06B920209D6D}" name="Column4258"/>
    <tableColumn id="4279" xr3:uid="{81BE7AF6-733B-0F45-B54C-B8220D283591}" name="Column4259"/>
    <tableColumn id="4280" xr3:uid="{477DE304-CB54-C24C-A9E4-AC1D537F7267}" name="Column4260"/>
    <tableColumn id="4281" xr3:uid="{EDD59F98-F2CF-4A4C-BAAF-E17B93F08157}" name="Column4261"/>
    <tableColumn id="4282" xr3:uid="{75EA13D4-BC3B-4E4F-8920-19666BD089D1}" name="Column4262"/>
    <tableColumn id="4283" xr3:uid="{2892B7D4-A492-A245-B3D5-AE8440B38315}" name="Column4263"/>
    <tableColumn id="4284" xr3:uid="{1C10A5C9-49A0-274E-ACE0-35F1430B9464}" name="Column4264"/>
    <tableColumn id="4285" xr3:uid="{637B553E-9FE5-E64A-B652-76D5485EF433}" name="Column4265"/>
    <tableColumn id="4286" xr3:uid="{21FF4517-F649-5F45-908A-0ECF7B14CE50}" name="Column4266"/>
    <tableColumn id="4287" xr3:uid="{67E2AD39-D4E3-6D4C-92CD-BA7DA74D96A7}" name="Column4267"/>
    <tableColumn id="4288" xr3:uid="{2ED10D65-338A-EF45-B1B9-3E88B8677FB6}" name="Column4268"/>
    <tableColumn id="4289" xr3:uid="{86875647-BE74-C245-B95E-4E8FD50037D1}" name="Column4269"/>
    <tableColumn id="4290" xr3:uid="{6D1CDCCE-5228-E94E-AD02-AFC66923B264}" name="Column4270"/>
    <tableColumn id="4291" xr3:uid="{2AF53679-9BA1-BD42-A800-1D28EB8DBBAF}" name="Column4271"/>
    <tableColumn id="4292" xr3:uid="{6BDAB3FE-761B-114C-9AD4-7F52BE07458D}" name="Column4272"/>
    <tableColumn id="4293" xr3:uid="{910DF7B1-42B8-1F42-BCB7-98D186EB1079}" name="Column4273"/>
    <tableColumn id="4294" xr3:uid="{17B2CB63-F76B-704F-9DCA-81CB08944F74}" name="Column4274"/>
    <tableColumn id="4295" xr3:uid="{7E03F934-CB3B-7B4F-810E-FA7691CBEF6B}" name="Column4275"/>
    <tableColumn id="4296" xr3:uid="{6F91F3ED-6A6F-F546-99D9-38935DF58E9E}" name="Column4276"/>
    <tableColumn id="4297" xr3:uid="{4116B005-0A12-F946-9BD9-89D0DAC40440}" name="Column4277"/>
    <tableColumn id="4298" xr3:uid="{744C0CB1-53AD-DD46-B3F0-0C0680883F2D}" name="Column4278"/>
    <tableColumn id="4299" xr3:uid="{58F647A7-162F-AC48-9240-5BB945167304}" name="Column4279"/>
    <tableColumn id="4300" xr3:uid="{8F9BF5A1-FAA5-3746-B57D-8DDA1AF8EECF}" name="Column4280"/>
    <tableColumn id="4301" xr3:uid="{DDD49947-837D-144D-AC03-0E7F81BB82F5}" name="Column4281"/>
    <tableColumn id="4302" xr3:uid="{9BB01D8C-9BE8-CF43-8F27-EEC181CC6FFB}" name="Column4282"/>
    <tableColumn id="4303" xr3:uid="{E8A06015-5B85-8342-A3A5-C4D4F499CF9B}" name="Column4283"/>
    <tableColumn id="4304" xr3:uid="{4D401745-1295-DA4D-8844-42118DC69D24}" name="Column4284"/>
    <tableColumn id="4305" xr3:uid="{EF3D351F-1C45-834F-921D-F5C4E6408C9E}" name="Column4285"/>
    <tableColumn id="4306" xr3:uid="{00564F44-1AD5-A34F-8B6E-B6A4A7122E4B}" name="Column4286"/>
    <tableColumn id="4307" xr3:uid="{51EE58D2-8470-EC4F-AF2D-6DDAC3FED278}" name="Column4287"/>
    <tableColumn id="4308" xr3:uid="{A6805344-9CB6-7B4E-90A1-90B7AD79C2AA}" name="Column4288"/>
    <tableColumn id="4309" xr3:uid="{C4868F43-8E9F-1A49-97EB-7639463A6235}" name="Column4289"/>
    <tableColumn id="4310" xr3:uid="{813A996D-D577-2B46-99C1-62AC535B9830}" name="Column4290"/>
    <tableColumn id="4311" xr3:uid="{4DBA34B3-0FC4-C047-9D30-A8101F60068C}" name="Column4291"/>
    <tableColumn id="4312" xr3:uid="{97944955-882E-9F40-BB2A-F9BDBE1477EF}" name="Column4292"/>
    <tableColumn id="4313" xr3:uid="{5F5E157B-FDC9-D646-A366-C2BBC0D525AD}" name="Column4293"/>
    <tableColumn id="4314" xr3:uid="{2B6569C7-7F2F-FB49-A7B2-13B6D75BEEEF}" name="Column4294"/>
    <tableColumn id="4315" xr3:uid="{1C386835-B23E-3F46-8B5A-6716B81A6FE2}" name="Column4295"/>
    <tableColumn id="4316" xr3:uid="{408A5708-5D4C-1D4F-AEF3-AEF40431FE0D}" name="Column4296"/>
    <tableColumn id="4317" xr3:uid="{88C5D695-6A16-D442-A2CE-23515083BA3D}" name="Column4297"/>
    <tableColumn id="4318" xr3:uid="{4BF58AC5-2723-C243-8599-37E6C3D1D521}" name="Column4298"/>
    <tableColumn id="4319" xr3:uid="{F3333D61-F123-AA49-9940-1E743C91F54D}" name="Column4299"/>
    <tableColumn id="4320" xr3:uid="{6C849D4A-AB15-054B-966E-9A0C7589F393}" name="Column4300"/>
    <tableColumn id="4321" xr3:uid="{83B70F6D-F41E-2A42-B34F-376AB743A3D9}" name="Column4301"/>
    <tableColumn id="4322" xr3:uid="{CDACB038-56E3-1445-A5C8-031F0D5EFFFE}" name="Column4302"/>
    <tableColumn id="4323" xr3:uid="{34EEA283-A72F-2D4D-B4FF-104B633E9237}" name="Column4303"/>
    <tableColumn id="4324" xr3:uid="{E5C8A8B2-DC7C-4E49-B559-1F758115AD29}" name="Column4304"/>
    <tableColumn id="4325" xr3:uid="{2FAFFB42-964A-E24C-8AAF-AB806C8ECFC3}" name="Column4305"/>
    <tableColumn id="4326" xr3:uid="{5C74F5D1-4F27-A64C-BB22-48A15AE1FA97}" name="Column4306"/>
    <tableColumn id="4327" xr3:uid="{9BD9D577-1405-3341-9FAF-6475DD8E8E5D}" name="Column4307"/>
    <tableColumn id="4328" xr3:uid="{AB603A04-94A6-334C-8D7B-6DF90B82139F}" name="Column4308"/>
    <tableColumn id="4329" xr3:uid="{0A119BE0-1896-8949-9485-9035E51652B4}" name="Column4309"/>
    <tableColumn id="4330" xr3:uid="{A7B46BB7-14BE-4F4D-8263-A06F26FC8184}" name="Column4310"/>
    <tableColumn id="4331" xr3:uid="{97E1841A-8868-CA46-9285-1588FAF852DA}" name="Column4311"/>
    <tableColumn id="4332" xr3:uid="{1C86E03C-990E-5145-84F3-464D7DCA887E}" name="Column4312"/>
    <tableColumn id="4333" xr3:uid="{66357D62-A999-CC40-9B94-F523C8F2EAB4}" name="Column4313"/>
    <tableColumn id="4334" xr3:uid="{13CB4457-25DC-4345-AB0B-193DE4D91E47}" name="Column4314"/>
    <tableColumn id="4335" xr3:uid="{F76BD132-FC7A-6C41-AF40-643F9C4FDC2B}" name="Column4315"/>
    <tableColumn id="4336" xr3:uid="{D6B33CFA-FBB1-974A-B217-810E8D9A1B2E}" name="Column4316"/>
    <tableColumn id="4337" xr3:uid="{031BD471-5F32-D444-990E-BB2764E2068B}" name="Column4317"/>
    <tableColumn id="4338" xr3:uid="{F1606A09-4C44-804D-9216-486B5DE9F0BE}" name="Column4318"/>
    <tableColumn id="4339" xr3:uid="{FAD89E1A-AB64-6E4B-8C88-BEBCA3850DE0}" name="Column4319"/>
    <tableColumn id="4340" xr3:uid="{D7D0274B-E966-954A-B2F4-A81542E93408}" name="Column4320"/>
    <tableColumn id="4341" xr3:uid="{668121B6-EBEE-D045-93BA-FCDB65424E0C}" name="Column4321"/>
    <tableColumn id="4342" xr3:uid="{3148CA45-B7D2-0F4F-811E-6F6134D6A6BB}" name="Column4322"/>
    <tableColumn id="4343" xr3:uid="{A0D36452-E1AB-714D-A300-7CD40EE52771}" name="Column4323"/>
    <tableColumn id="4344" xr3:uid="{7D5647EB-0AE3-1546-B038-B2E046569B20}" name="Column4324"/>
    <tableColumn id="4345" xr3:uid="{121D9F24-BBEB-0D43-B8D2-7ABA9CF00374}" name="Column4325"/>
    <tableColumn id="4346" xr3:uid="{F3EFC806-050B-9541-8A8E-58903D4AB773}" name="Column4326"/>
    <tableColumn id="4347" xr3:uid="{5989C510-35EF-4545-AF58-483744F9E610}" name="Column4327"/>
    <tableColumn id="4348" xr3:uid="{758200DB-ACE7-DD48-ACE5-F5C900AEA031}" name="Column4328"/>
    <tableColumn id="4349" xr3:uid="{E5A601E3-EFFB-424E-9FC8-C265EE56F19D}" name="Column4329"/>
    <tableColumn id="4350" xr3:uid="{46B2D542-21E2-BF40-BB46-370B29DCA14E}" name="Column4330"/>
    <tableColumn id="4351" xr3:uid="{F37187D0-FCAA-2043-8284-4964CC8B72D4}" name="Column4331"/>
    <tableColumn id="4352" xr3:uid="{6DF8EBEE-FA84-FC46-B09E-21FF28087753}" name="Column4332"/>
    <tableColumn id="4353" xr3:uid="{8EBDE720-32C1-2B4F-AB3D-E9B7B3EF76C4}" name="Column4333"/>
    <tableColumn id="4354" xr3:uid="{8C268622-0B79-4D4E-AC22-B11B999FB6DC}" name="Column4334"/>
    <tableColumn id="4355" xr3:uid="{DB656D09-10D6-0040-9A40-E509425E3513}" name="Column4335"/>
    <tableColumn id="4356" xr3:uid="{32C6C114-A01A-F645-A46D-702B0A754405}" name="Column4336"/>
    <tableColumn id="4357" xr3:uid="{0519ACC6-511D-8F45-B37F-2A163016DD3A}" name="Column4337"/>
    <tableColumn id="4358" xr3:uid="{0CD9EAAB-2710-D341-ACAA-F016AB6B9DCB}" name="Column4338"/>
    <tableColumn id="4359" xr3:uid="{1189D0E8-FD2C-7144-A419-82D253E378DD}" name="Column4339"/>
    <tableColumn id="4360" xr3:uid="{0E467EB1-8B93-9346-B237-015E3C5F9572}" name="Column4340"/>
    <tableColumn id="4361" xr3:uid="{7F767C09-E8B4-CC41-8353-6F652F328D5F}" name="Column4341"/>
    <tableColumn id="4362" xr3:uid="{2ADCB30D-081D-5A48-8309-E732FD2AE814}" name="Column4342"/>
    <tableColumn id="4363" xr3:uid="{BF94C2AE-59C5-4544-A4BB-7B795F257F4C}" name="Column4343"/>
    <tableColumn id="4364" xr3:uid="{CC99AFC4-07E4-6046-A201-E58B7D72F430}" name="Column4344"/>
    <tableColumn id="4365" xr3:uid="{681CC319-51EE-C143-8F94-4CBE7041CEE8}" name="Column4345"/>
    <tableColumn id="4366" xr3:uid="{0A543370-53F6-A94D-8FF2-A036BA1C0865}" name="Column4346"/>
    <tableColumn id="4367" xr3:uid="{1EE5EB5C-F568-B342-9DCD-838BC02C10D7}" name="Column4347"/>
    <tableColumn id="4368" xr3:uid="{5584FA70-AACF-8E46-A54A-61E50CDE91EF}" name="Column4348"/>
    <tableColumn id="4369" xr3:uid="{B0328E75-1598-B74B-B691-D2711DB535FD}" name="Column4349"/>
    <tableColumn id="4370" xr3:uid="{15CF6EBA-6CD9-294F-BFCC-EB15FF9E6CD4}" name="Column4350"/>
    <tableColumn id="4371" xr3:uid="{6D92042C-55B2-1941-844C-4137EFB74481}" name="Column4351"/>
    <tableColumn id="4372" xr3:uid="{D59A1BAB-BDAC-7A49-88D9-B2736F3304C5}" name="Column4352"/>
    <tableColumn id="4373" xr3:uid="{A6A6FCC4-36DB-C44A-BDEA-5C47E29F8452}" name="Column4353"/>
    <tableColumn id="4374" xr3:uid="{2B87D186-528F-B24F-9861-37B933FEFB9C}" name="Column4354"/>
    <tableColumn id="4375" xr3:uid="{F3ADD2A7-E99D-4B43-B6DB-E59448365BF5}" name="Column4355"/>
    <tableColumn id="4376" xr3:uid="{53E6067C-5F13-7544-8ED4-3D0D42AA8669}" name="Column4356"/>
    <tableColumn id="4377" xr3:uid="{51C78BA0-3B10-8B4B-B9F7-5687FF438986}" name="Column4357"/>
    <tableColumn id="4378" xr3:uid="{B0D4C786-EBD0-4D41-A158-B18A3EB64EC6}" name="Column4358"/>
    <tableColumn id="4379" xr3:uid="{55CB8DD4-0B80-5143-A2BF-AC23ADA17A2B}" name="Column4359"/>
    <tableColumn id="4380" xr3:uid="{D246E14D-405F-514B-9017-B96057E77F5C}" name="Column4360"/>
    <tableColumn id="4381" xr3:uid="{542AC239-4E44-2C47-96F5-B0F135DAAF8D}" name="Column4361"/>
    <tableColumn id="4382" xr3:uid="{F8C20479-89B3-4240-AD56-04685D4F36C6}" name="Column4362"/>
    <tableColumn id="4383" xr3:uid="{893DD25C-1527-A04D-94FF-DBBF48B499BF}" name="Column4363"/>
    <tableColumn id="4384" xr3:uid="{0593932E-2191-254B-AA6A-01DBF33F9DC8}" name="Column4364"/>
    <tableColumn id="4385" xr3:uid="{D6BA6F1C-EC5C-5741-B77C-461EF9687893}" name="Column4365"/>
    <tableColumn id="4386" xr3:uid="{6A09DC48-EA8C-1B42-803B-ED4B42877F19}" name="Column4366"/>
    <tableColumn id="4387" xr3:uid="{BA5913F0-0E48-7743-8423-F8608A7E4405}" name="Column4367"/>
    <tableColumn id="4388" xr3:uid="{DD8B3C5B-A5D2-DC49-9C6E-C76C81524317}" name="Column4368"/>
    <tableColumn id="4389" xr3:uid="{B20FD4D0-94A9-C04E-90C6-E87482D9A66C}" name="Column4369"/>
    <tableColumn id="4390" xr3:uid="{90098501-A0EE-5E46-AE3D-957DB2C25C24}" name="Column4370"/>
    <tableColumn id="4391" xr3:uid="{342571C5-FA72-0C4D-956B-9EE6573446D9}" name="Column4371"/>
    <tableColumn id="4392" xr3:uid="{8C9FF525-2CAF-3449-AB61-8495536FB66D}" name="Column4372"/>
    <tableColumn id="4393" xr3:uid="{AC128B65-1AD3-DB43-A31F-9295ADF73252}" name="Column4373"/>
    <tableColumn id="4394" xr3:uid="{44815D9A-765E-054B-929C-2DBBCBA0940B}" name="Column4374"/>
    <tableColumn id="4395" xr3:uid="{F5106EE3-A759-3645-847C-24EED4644A91}" name="Column4375"/>
    <tableColumn id="4396" xr3:uid="{4375053F-BD84-7F4F-89CB-8115FE098850}" name="Column4376"/>
    <tableColumn id="4397" xr3:uid="{0ED83792-A3D3-C943-9C6B-893ED760CD31}" name="Column4377"/>
    <tableColumn id="4398" xr3:uid="{66272F57-592C-4947-BCD6-2192E0F93861}" name="Column4378"/>
    <tableColumn id="4399" xr3:uid="{38097075-A6D1-E64C-B25E-C6FAC0049910}" name="Column4379"/>
    <tableColumn id="4400" xr3:uid="{CD7389B1-421F-6240-B0D0-98EC0333508B}" name="Column4380"/>
    <tableColumn id="4401" xr3:uid="{39618F86-CDD2-E541-AF9F-EA8314B28F72}" name="Column4381"/>
    <tableColumn id="4402" xr3:uid="{316E9512-EE49-F543-A1B2-5B5990F83A3F}" name="Column4382"/>
    <tableColumn id="4403" xr3:uid="{4D795D7C-3BD0-7A43-853B-563E87F21A18}" name="Column4383"/>
    <tableColumn id="4404" xr3:uid="{EA8E6EB8-824D-114C-AD4B-D0936B0CC0C1}" name="Column4384"/>
    <tableColumn id="4405" xr3:uid="{7323322D-65B5-D840-A2A8-81D9AF671480}" name="Column4385"/>
    <tableColumn id="4406" xr3:uid="{3352D791-7D49-A449-B4E9-DDEFA91EF475}" name="Column4386"/>
    <tableColumn id="4407" xr3:uid="{2D46B466-F4BF-9B4C-899F-2DB37BEB54B8}" name="Column4387"/>
    <tableColumn id="4408" xr3:uid="{913D129B-6474-6F41-A03D-D59791104935}" name="Column4388"/>
    <tableColumn id="4409" xr3:uid="{BDF20C5C-DFC9-474F-AE3B-B18DF27AC625}" name="Column4389"/>
    <tableColumn id="4410" xr3:uid="{896A4602-8E08-0E47-A338-E444BBDB7A22}" name="Column4390"/>
    <tableColumn id="4411" xr3:uid="{D75DA9F6-0773-7148-85A4-E2D424A806B3}" name="Column4391"/>
    <tableColumn id="4412" xr3:uid="{0D776264-A520-FE45-947E-CC56726866F6}" name="Column4392"/>
    <tableColumn id="4413" xr3:uid="{393E8DE9-9F95-E140-B5DE-5743D3ED5F4A}" name="Column4393"/>
    <tableColumn id="4414" xr3:uid="{DA436AD5-E991-AF46-A640-C4FA0F96DBA0}" name="Column4394"/>
    <tableColumn id="4415" xr3:uid="{998E0E2D-2A46-4949-B347-73D852AAE8B6}" name="Column4395"/>
    <tableColumn id="4416" xr3:uid="{7F7F01BB-8938-DF48-84C0-72F19FF9BAF4}" name="Column4396"/>
    <tableColumn id="4417" xr3:uid="{729AA1AE-D764-CC40-BA35-324ED0998BDF}" name="Column4397"/>
    <tableColumn id="4418" xr3:uid="{70A66B70-34DF-E948-9235-8A6FEB7E85A7}" name="Column4398"/>
    <tableColumn id="4419" xr3:uid="{31DFA2C0-56D1-2844-9B9D-484AD84B060E}" name="Column4399"/>
    <tableColumn id="4420" xr3:uid="{0D5EB42D-1FC3-CB47-9846-C8719E821004}" name="Column4400"/>
    <tableColumn id="4421" xr3:uid="{B91855AC-A421-2842-9C89-FF0320D7A4C8}" name="Column4401"/>
    <tableColumn id="4422" xr3:uid="{A9E06CB1-2825-954D-86BA-83833E517681}" name="Column4402"/>
    <tableColumn id="4423" xr3:uid="{7524FF6C-7E4A-9444-A3D8-44FF961FCEAA}" name="Column4403"/>
    <tableColumn id="4424" xr3:uid="{E5A74A57-7BB9-C244-813B-395033CCD152}" name="Column4404"/>
    <tableColumn id="4425" xr3:uid="{B9B523D1-49AF-804E-9C24-AF1EE6990654}" name="Column4405"/>
    <tableColumn id="4426" xr3:uid="{E876F586-3386-0A41-9850-FF7233221309}" name="Column4406"/>
    <tableColumn id="4427" xr3:uid="{BABC00E8-E969-D048-A069-BBAED27F771A}" name="Column4407"/>
    <tableColumn id="4428" xr3:uid="{D7C49623-6F6D-454E-A781-2DEC22D35125}" name="Column4408"/>
    <tableColumn id="4429" xr3:uid="{3F6176C0-9183-3340-9DA8-8B153A7D932F}" name="Column4409"/>
    <tableColumn id="4430" xr3:uid="{0327AB21-F5AF-7E45-B0D0-3A36F4452452}" name="Column4410"/>
    <tableColumn id="4431" xr3:uid="{A91F3B16-E50C-E646-A115-3B86612A2C68}" name="Column4411"/>
    <tableColumn id="4432" xr3:uid="{EF0617B3-CBF0-9344-8085-6ADEA75645AE}" name="Column4412"/>
    <tableColumn id="4433" xr3:uid="{96E2AF37-E86A-B149-9DE1-3EB90C79F421}" name="Column4413"/>
    <tableColumn id="4434" xr3:uid="{5149E7AA-5CCB-4842-AE86-E81DFA7F08A0}" name="Column4414"/>
    <tableColumn id="4435" xr3:uid="{2D9A6C07-46A3-BF46-983C-272FC2F1E9B7}" name="Column4415"/>
    <tableColumn id="4436" xr3:uid="{8D7AA984-3DBD-6F45-AAF3-4AB4D2226BC7}" name="Column4416"/>
    <tableColumn id="4437" xr3:uid="{9809AEFF-5256-D84F-B186-90B53BBDBC09}" name="Column4417"/>
    <tableColumn id="4438" xr3:uid="{A0B339DE-BBD7-7C45-AB00-91D7231E67FF}" name="Column4418"/>
    <tableColumn id="4439" xr3:uid="{66DDDDA3-D538-9343-86F6-893EE4819359}" name="Column4419"/>
    <tableColumn id="4440" xr3:uid="{8D37A8F3-6D8F-8A46-B8C4-97244B467916}" name="Column4420"/>
    <tableColumn id="4441" xr3:uid="{438AC748-0B4E-F649-ABF8-2DB4BE7B1AD3}" name="Column4421"/>
    <tableColumn id="4442" xr3:uid="{66535B96-775C-A542-90E0-69D8A7673F92}" name="Column4422"/>
    <tableColumn id="4443" xr3:uid="{27E7B362-0071-B54E-B115-D3D75D0C6D8C}" name="Column4423"/>
    <tableColumn id="4444" xr3:uid="{63EF01CA-C587-484F-A2B9-F8D0BEB777FC}" name="Column4424"/>
    <tableColumn id="4445" xr3:uid="{C2F6E89C-1D80-DF4C-83C6-5B00425967F7}" name="Column4425"/>
    <tableColumn id="4446" xr3:uid="{14DADDBD-F82B-8949-83BE-0DFC49B547D2}" name="Column4426"/>
    <tableColumn id="4447" xr3:uid="{EC634FE0-9103-A84C-8844-1DED6B89936E}" name="Column4427"/>
    <tableColumn id="4448" xr3:uid="{05A3C982-07EF-E648-8570-1623E108BA97}" name="Column4428"/>
    <tableColumn id="4449" xr3:uid="{4214F2A8-EBAC-CB43-A7E7-2EA96AEFCA13}" name="Column4429"/>
    <tableColumn id="4450" xr3:uid="{5EFB8D70-588A-7143-80A4-73AFCDB083CF}" name="Column4430"/>
    <tableColumn id="4451" xr3:uid="{52C5D83F-B096-844E-ABA3-DCB78FCD674F}" name="Column4431"/>
    <tableColumn id="4452" xr3:uid="{4400B438-071A-7441-ABB6-1422D361543F}" name="Column4432"/>
    <tableColumn id="4453" xr3:uid="{013987A4-C940-FD45-8FCE-FB703F89D5E0}" name="Column4433"/>
    <tableColumn id="4454" xr3:uid="{DC828789-05B4-8047-B38C-20A300236902}" name="Column4434"/>
    <tableColumn id="4455" xr3:uid="{04546EFF-73E9-2647-B04C-90ED56857B44}" name="Column4435"/>
    <tableColumn id="4456" xr3:uid="{8854D103-A045-B341-8961-92F8FE1DCF37}" name="Column4436"/>
    <tableColumn id="4457" xr3:uid="{36A5F8FE-DF6D-2747-B965-D60AF6C27B1B}" name="Column4437"/>
    <tableColumn id="4458" xr3:uid="{A2B0B71E-573E-5E40-843A-BB30FD4EE922}" name="Column4438"/>
    <tableColumn id="4459" xr3:uid="{3E60DE88-495C-634A-B744-C07A28A3C708}" name="Column4439"/>
    <tableColumn id="4460" xr3:uid="{53DAF5A6-1B22-8A42-8F00-502E5487CBC0}" name="Column4440"/>
    <tableColumn id="4461" xr3:uid="{1F349568-A562-0247-B01E-2FFDAF38CA97}" name="Column4441"/>
    <tableColumn id="4462" xr3:uid="{B2EFE316-E780-0144-BE87-B6C5DCFF8D68}" name="Column4442"/>
    <tableColumn id="4463" xr3:uid="{1CB7391F-DF01-EB4C-A3EF-B7235A31E3E0}" name="Column4443"/>
    <tableColumn id="4464" xr3:uid="{D3B355E8-AFF9-C948-9B69-D5A88B53DE3C}" name="Column4444"/>
    <tableColumn id="4465" xr3:uid="{7445DF0F-21BA-354A-A8ED-0DCDD820B07F}" name="Column4445"/>
    <tableColumn id="4466" xr3:uid="{E90C7182-3041-F84D-AC95-DE0857FC97C1}" name="Column4446"/>
    <tableColumn id="4467" xr3:uid="{C006F156-8CBD-1346-8B48-D8B41AF8507C}" name="Column4447"/>
    <tableColumn id="4468" xr3:uid="{B4EB92D5-A53E-5244-B23E-940220C5931A}" name="Column4448"/>
    <tableColumn id="4469" xr3:uid="{2D6C3757-988B-294A-B1EB-410C1E633532}" name="Column4449"/>
    <tableColumn id="4470" xr3:uid="{3CD6CFE3-3E77-7344-84AB-80D218CE47D9}" name="Column4450"/>
    <tableColumn id="4471" xr3:uid="{37BECCAC-2FF0-F74F-8F30-BDDCB5063D66}" name="Column4451"/>
    <tableColumn id="4472" xr3:uid="{547E55E9-D8EC-A147-8DD5-778D074EF473}" name="Column4452"/>
    <tableColumn id="4473" xr3:uid="{D980930D-C71E-4E4E-AD58-E17E74B846B2}" name="Column4453"/>
    <tableColumn id="4474" xr3:uid="{92C4E99C-A82C-4F41-A63F-7C65E844797D}" name="Column4454"/>
    <tableColumn id="4475" xr3:uid="{91887155-F1FA-0B4A-BBA8-5A09DB54EF4B}" name="Column4455"/>
    <tableColumn id="4476" xr3:uid="{7ED24CB3-A82A-6642-B288-9DCA0616A23A}" name="Column4456"/>
    <tableColumn id="4477" xr3:uid="{9F9E7F13-D245-4342-9689-D3A04FA96D4B}" name="Column4457"/>
    <tableColumn id="4478" xr3:uid="{54724020-8C5C-4C4F-AC99-7185B8D7AB50}" name="Column4458"/>
    <tableColumn id="4479" xr3:uid="{832AB569-1E79-EE4D-8562-6F32736B1CE9}" name="Column4459"/>
    <tableColumn id="4480" xr3:uid="{CA0F17D7-613D-5B48-99B0-E6E9EA1CFF48}" name="Column4460"/>
    <tableColumn id="4481" xr3:uid="{C562A16B-87BB-8C44-9674-6396A62612B5}" name="Column4461"/>
    <tableColumn id="4482" xr3:uid="{C22F4E3F-3FEE-5948-9E26-3DF328A38751}" name="Column4462"/>
    <tableColumn id="4483" xr3:uid="{E77E2FBF-4B42-D846-A9F8-E8536D1045BA}" name="Column4463"/>
    <tableColumn id="4484" xr3:uid="{30D88940-FDBE-CA45-8400-DA61DC9D6DFD}" name="Column4464"/>
    <tableColumn id="4485" xr3:uid="{D758C72D-F40F-A844-BD09-E844570F5C50}" name="Column4465"/>
    <tableColumn id="4486" xr3:uid="{74E68791-C1CA-D14D-8CC3-8DF248EF7907}" name="Column4466"/>
    <tableColumn id="4487" xr3:uid="{ACC1C8FE-ED1B-464F-AFDA-8B1DDC8887E0}" name="Column4467"/>
    <tableColumn id="4488" xr3:uid="{CDB25073-D447-F342-AA7F-A1B3EA230933}" name="Column4468"/>
    <tableColumn id="4489" xr3:uid="{1C6A0ADE-8A1B-BE4B-BC2F-9A16B083D7C4}" name="Column4469"/>
    <tableColumn id="4490" xr3:uid="{A6F74830-8435-FC4E-99B9-800140102FFB}" name="Column4470"/>
    <tableColumn id="4491" xr3:uid="{358A3D2F-C82C-4948-8E2C-C40AD8126D3E}" name="Column4471"/>
    <tableColumn id="4492" xr3:uid="{3E895454-4E04-E74B-8537-DD8495FF99B4}" name="Column4472"/>
    <tableColumn id="4493" xr3:uid="{D7D1EDD6-93AA-0249-8EBD-B70E0C2449FC}" name="Column4473"/>
    <tableColumn id="4494" xr3:uid="{BAEAB18A-963A-5747-83D3-E56E73E4EE16}" name="Column4474"/>
    <tableColumn id="4495" xr3:uid="{402D6DDE-3EC1-7C42-BD50-8BCE43362403}" name="Column4475"/>
    <tableColumn id="4496" xr3:uid="{D46E6DAB-3E0F-7347-BE73-DF96C24AB801}" name="Column4476"/>
    <tableColumn id="4497" xr3:uid="{CB13A290-256F-5541-82A7-C9596F456F76}" name="Column4477"/>
    <tableColumn id="4498" xr3:uid="{CB7AE3E0-C071-504B-A089-1CF57E192E13}" name="Column4478"/>
    <tableColumn id="4499" xr3:uid="{52C2216A-0E3A-4C48-879F-45FCE2EA465D}" name="Column4479"/>
    <tableColumn id="4500" xr3:uid="{E68BE17F-6C7E-B341-BD82-972038C5A0C6}" name="Column4480"/>
    <tableColumn id="4501" xr3:uid="{0B307C35-66C4-144F-A9AB-52C6DC8F286A}" name="Column4481"/>
    <tableColumn id="4502" xr3:uid="{F53E132C-C1AF-9E44-858C-619CA3A73257}" name="Column4482"/>
    <tableColumn id="4503" xr3:uid="{9D5AF395-B912-4F4B-AA7C-ED509673E3A9}" name="Column4483"/>
    <tableColumn id="4504" xr3:uid="{A7005458-D20F-244A-92C7-5B132E2F4E79}" name="Column4484"/>
    <tableColumn id="4505" xr3:uid="{73353815-8673-0346-83DD-FF7CFD049653}" name="Column4485"/>
    <tableColumn id="4506" xr3:uid="{F95E32A5-FEEC-E446-95CD-7C888A79FB8F}" name="Column4486"/>
    <tableColumn id="4507" xr3:uid="{0B1D9974-7C04-8D4F-A3AF-9B0136BE5AF0}" name="Column4487"/>
    <tableColumn id="4508" xr3:uid="{19742B4C-4E72-3748-A3EF-C1D042806E95}" name="Column4488"/>
    <tableColumn id="4509" xr3:uid="{01D2A57E-1324-134E-AB1E-8C0E7122EC49}" name="Column4489"/>
    <tableColumn id="4510" xr3:uid="{730B9F13-6CA2-1F45-9075-4BDE6BD39FEF}" name="Column4490"/>
    <tableColumn id="4511" xr3:uid="{2851263D-890E-4D4D-B388-38609CB6D632}" name="Column4491"/>
    <tableColumn id="4512" xr3:uid="{68488AB7-D75B-3C42-B46C-18A0D5E873D8}" name="Column4492"/>
    <tableColumn id="4513" xr3:uid="{3184E60F-AE48-174C-82EC-8CD86AEAC381}" name="Column4493"/>
    <tableColumn id="4514" xr3:uid="{E5B2878E-7547-C840-A4A1-DA5B082705C0}" name="Column4494"/>
    <tableColumn id="4515" xr3:uid="{2EEB9E95-E2C0-2F48-9656-4C141ECD1A38}" name="Column4495"/>
    <tableColumn id="4516" xr3:uid="{C145F9E8-EE10-E440-A3C8-050381657788}" name="Column4496"/>
    <tableColumn id="4517" xr3:uid="{3620D853-0501-2248-B661-B3B0DE908F5D}" name="Column4497"/>
    <tableColumn id="4518" xr3:uid="{315A690F-13C0-9E46-A40A-3C19E5BFCEF5}" name="Column4498"/>
    <tableColumn id="4519" xr3:uid="{BE624A16-0305-F84E-B14B-64C0460D5D5D}" name="Column4499"/>
    <tableColumn id="4520" xr3:uid="{94A83A06-710C-CE40-B2E8-DF9F6020089D}" name="Column4500"/>
    <tableColumn id="4521" xr3:uid="{74807149-8339-B44A-952B-83C80A9895C3}" name="Column4501"/>
    <tableColumn id="4522" xr3:uid="{7C3B4B23-676F-5648-81F1-4E810E71C481}" name="Column4502"/>
    <tableColumn id="4523" xr3:uid="{F13C566F-B107-AD44-97D4-55DAEC9D0A78}" name="Column4503"/>
    <tableColumn id="4524" xr3:uid="{BC846430-6AEE-764E-B4CD-B58C97B34071}" name="Column4504"/>
    <tableColumn id="4525" xr3:uid="{4FE5707C-0C26-FB49-B1D4-29C26B73E173}" name="Column4505"/>
    <tableColumn id="4526" xr3:uid="{731A61CE-0E81-F542-AA9A-0A90E32F2211}" name="Column4506"/>
    <tableColumn id="4527" xr3:uid="{F69142D8-111F-4648-B90E-86606554DA32}" name="Column4507"/>
    <tableColumn id="4528" xr3:uid="{B2D60C37-15DF-694C-8C4A-64DC97435B15}" name="Column4508"/>
    <tableColumn id="4529" xr3:uid="{8D74720F-0783-EB46-9034-2CAAD1486F12}" name="Column4509"/>
    <tableColumn id="4530" xr3:uid="{CBE8D14A-2A89-854B-A8BC-08A55B48AF2E}" name="Column4510"/>
    <tableColumn id="4531" xr3:uid="{7AA2BCEF-E6C1-B641-AC21-DCE902D64EA4}" name="Column4511"/>
    <tableColumn id="4532" xr3:uid="{1667B3A6-93D4-1443-B8D2-62B1D4645B10}" name="Column4512"/>
    <tableColumn id="4533" xr3:uid="{701EE5ED-0918-6C42-952E-9223C589E43D}" name="Column4513"/>
    <tableColumn id="4534" xr3:uid="{4901E5BD-6B52-E546-97D3-53252BFE027C}" name="Column4514"/>
    <tableColumn id="4535" xr3:uid="{D2003A42-F8AD-EB44-B433-04ECFE5B808B}" name="Column4515"/>
    <tableColumn id="4536" xr3:uid="{1920F058-F632-4E49-AA07-CE7DCDE63305}" name="Column4516"/>
    <tableColumn id="4537" xr3:uid="{89D1AE75-3943-184E-B575-7A6E7BE3C956}" name="Column4517"/>
    <tableColumn id="4538" xr3:uid="{F59E13F8-623E-7741-9C9A-8028B6B26A1B}" name="Column4518"/>
    <tableColumn id="4539" xr3:uid="{94CB5B34-E61B-5247-8E2F-FE6F0F0FA5A3}" name="Column4519"/>
    <tableColumn id="4540" xr3:uid="{D77CAA49-2BE7-824F-AB62-2A58E04ABD7D}" name="Column4520"/>
    <tableColumn id="4541" xr3:uid="{1FE6C807-D610-1347-A91A-1F6B08D7F56A}" name="Column4521"/>
    <tableColumn id="4542" xr3:uid="{3069C72D-CFB2-DB45-B57D-5E4683E028EF}" name="Column4522"/>
    <tableColumn id="4543" xr3:uid="{1F021E4D-4E55-B248-80AD-180F34119B66}" name="Column4523"/>
    <tableColumn id="4544" xr3:uid="{9A4DBD7B-8399-1140-B131-C7B64440816A}" name="Column4524"/>
    <tableColumn id="4545" xr3:uid="{130EEDFD-1732-C04E-89BF-BA6889B5603C}" name="Column4525"/>
    <tableColumn id="4546" xr3:uid="{2C5DD591-3B3D-A94A-A358-B9990F6EDA11}" name="Column4526"/>
    <tableColumn id="4547" xr3:uid="{48078863-AA72-6B45-939E-84BE119254C9}" name="Column4527"/>
    <tableColumn id="4548" xr3:uid="{EA6F56BF-0156-2449-9518-2026431C050E}" name="Column4528"/>
    <tableColumn id="4549" xr3:uid="{6C8970AA-CD1D-FF4A-A075-381B21481CAC}" name="Column4529"/>
    <tableColumn id="4550" xr3:uid="{2122F57B-E043-174F-A50F-4CC3E43079B8}" name="Column4530"/>
    <tableColumn id="4551" xr3:uid="{6040767E-8D6B-FD4C-84C1-5E555B6552E5}" name="Column4531"/>
    <tableColumn id="4552" xr3:uid="{4048A032-065D-8648-9B1C-11BD4AECF456}" name="Column4532"/>
    <tableColumn id="4553" xr3:uid="{35EFBA1A-7F72-8549-A083-894EE8760D97}" name="Column4533"/>
    <tableColumn id="4554" xr3:uid="{85564C9B-8A91-BD4E-A007-1A3D456FE269}" name="Column4534"/>
    <tableColumn id="4555" xr3:uid="{8FEAC56E-3D99-3244-86E5-E92E9F884400}" name="Column4535"/>
    <tableColumn id="4556" xr3:uid="{8DA2C064-3EAE-374C-985D-FA32A10CAC36}" name="Column4536"/>
    <tableColumn id="4557" xr3:uid="{5A446DFC-F528-154F-979D-995B5582DFD6}" name="Column4537"/>
    <tableColumn id="4558" xr3:uid="{AD7A65FC-2290-F040-8845-A535C816F717}" name="Column4538"/>
    <tableColumn id="4559" xr3:uid="{C9ABD50F-8308-214C-9DA9-9FB952B033F2}" name="Column4539"/>
    <tableColumn id="4560" xr3:uid="{86338225-E698-8341-86F2-CDCC8595B74B}" name="Column4540"/>
    <tableColumn id="4561" xr3:uid="{25654C60-A7B7-1F47-AA3E-E45F74896839}" name="Column4541"/>
    <tableColumn id="4562" xr3:uid="{4CE96025-957D-C44B-BE80-8210CBFFE6B2}" name="Column4542"/>
    <tableColumn id="4563" xr3:uid="{2C93D162-50A5-5A42-978F-832A003A6A9F}" name="Column4543"/>
    <tableColumn id="4564" xr3:uid="{A734163E-96D0-974D-9C7C-70307BA8ED82}" name="Column4544"/>
    <tableColumn id="4565" xr3:uid="{80998E57-8397-D245-A6E2-BEFBEF24FED4}" name="Column4545"/>
    <tableColumn id="4566" xr3:uid="{B88D3F07-3DCA-8340-8458-206257F19D43}" name="Column4546"/>
    <tableColumn id="4567" xr3:uid="{14F893B2-5A77-1644-BD3E-4828F0954771}" name="Column4547"/>
    <tableColumn id="4568" xr3:uid="{CB4E4385-333C-0949-A2A3-62D865582D1E}" name="Column4548"/>
    <tableColumn id="4569" xr3:uid="{C0B3D24D-97AE-E34F-9246-2F99E027FADC}" name="Column4549"/>
    <tableColumn id="4570" xr3:uid="{DE283477-0848-D447-B796-109C8C1B8FAF}" name="Column4550"/>
    <tableColumn id="4571" xr3:uid="{B15822DC-408B-DB42-8B62-6633C934CDF5}" name="Column4551"/>
    <tableColumn id="4572" xr3:uid="{3C1E66A8-A8F3-5141-BF40-29C8817E4D4E}" name="Column4552"/>
    <tableColumn id="4573" xr3:uid="{677D53F0-A366-6740-8554-1949CB8E3050}" name="Column4553"/>
    <tableColumn id="4574" xr3:uid="{20B07FBF-DC59-B946-A44C-49680F046557}" name="Column4554"/>
    <tableColumn id="4575" xr3:uid="{B7101669-6F0E-1048-B1DA-3532E5CCD8C4}" name="Column4555"/>
    <tableColumn id="4576" xr3:uid="{7A607ECD-C5E9-6542-B7F9-727A4D7BFB15}" name="Column4556"/>
    <tableColumn id="4577" xr3:uid="{2B79C76F-04F1-6242-8618-6F3BD6B3506C}" name="Column4557"/>
    <tableColumn id="4578" xr3:uid="{0A43E411-E3DE-934A-8F17-22CFA0E1136B}" name="Column4558"/>
    <tableColumn id="4579" xr3:uid="{236D281A-3162-2546-A74A-351A8B0C15AA}" name="Column4559"/>
    <tableColumn id="4580" xr3:uid="{05D82A10-3A71-864D-B1B3-9DE7620CC72B}" name="Column4560"/>
    <tableColumn id="4581" xr3:uid="{A1B04950-8F46-254C-9147-B0865BFD3421}" name="Column4561"/>
    <tableColumn id="4582" xr3:uid="{191F9D29-FDF6-EA47-9A87-C5358C01BDFF}" name="Column4562"/>
    <tableColumn id="4583" xr3:uid="{5998D9F6-0BED-0A43-87F3-7FAADB5C0B0C}" name="Column4563"/>
    <tableColumn id="4584" xr3:uid="{81F6C823-F843-2C45-8E26-A09F86500698}" name="Column4564"/>
    <tableColumn id="4585" xr3:uid="{68572F2D-0FFD-9D4B-AE53-37049E44792B}" name="Column4565"/>
    <tableColumn id="4586" xr3:uid="{53A2B08C-E811-2C46-AF32-907DE5B6DAF2}" name="Column4566"/>
    <tableColumn id="4587" xr3:uid="{06CC2D27-DAF3-3641-BCE1-A76A4A8929B8}" name="Column4567"/>
    <tableColumn id="4588" xr3:uid="{43639291-DA39-044E-B936-1BF14D37B5D9}" name="Column4568"/>
    <tableColumn id="4589" xr3:uid="{BED9B9CC-231A-5D4F-8D17-9C52BB256874}" name="Column4569"/>
    <tableColumn id="4590" xr3:uid="{E86843AC-D9AE-8F42-BF81-8A0A89C42C63}" name="Column4570"/>
    <tableColumn id="4591" xr3:uid="{E3BFA83B-771F-5645-B2AF-F0148E057695}" name="Column4571"/>
    <tableColumn id="4592" xr3:uid="{80A5AEC7-FE4C-2C45-AF92-BC25603B5B50}" name="Column4572"/>
    <tableColumn id="4593" xr3:uid="{35AACFD1-260E-4A4A-8B38-9F3BFD6A0D2F}" name="Column4573"/>
    <tableColumn id="4594" xr3:uid="{77374093-5B17-844F-A234-BC2914528EB9}" name="Column4574"/>
    <tableColumn id="4595" xr3:uid="{52E72209-B5E7-1244-AF67-4C8E9CB6FDFE}" name="Column4575"/>
    <tableColumn id="4596" xr3:uid="{EDE720E9-BC16-7F49-B7E1-382C12603A87}" name="Column4576"/>
    <tableColumn id="4597" xr3:uid="{4876A59D-F082-2041-BDE7-DB1D755AA228}" name="Column4577"/>
    <tableColumn id="4598" xr3:uid="{76FA7C96-FFC6-8F49-AA3A-A23571003FC3}" name="Column4578"/>
    <tableColumn id="4599" xr3:uid="{34818C9F-B667-044B-94F4-A96628FC70D5}" name="Column4579"/>
    <tableColumn id="4600" xr3:uid="{388D7AE4-D569-0443-B1FE-4D04ABB3E93D}" name="Column4580"/>
    <tableColumn id="4601" xr3:uid="{CFCEDC29-56B0-2540-85E0-FF0C1A1174A4}" name="Column4581"/>
    <tableColumn id="4602" xr3:uid="{675FC410-A3E6-0A47-ABBF-1491182A2A4B}" name="Column4582"/>
    <tableColumn id="4603" xr3:uid="{11FCD708-098F-1341-8D43-6E2C351806D7}" name="Column4583"/>
    <tableColumn id="4604" xr3:uid="{2EE4BE07-CF89-E94D-B224-CCBD4E290095}" name="Column4584"/>
    <tableColumn id="4605" xr3:uid="{A35322CB-93FC-EB4F-B8AA-329D09C66743}" name="Column4585"/>
    <tableColumn id="4606" xr3:uid="{57EAA9A4-EE4E-5149-B2F7-B4C192EAA909}" name="Column4586"/>
    <tableColumn id="4607" xr3:uid="{3CD2CBC6-4409-8648-9091-EF97F0645CA7}" name="Column4587"/>
    <tableColumn id="4608" xr3:uid="{70139855-DBC6-2147-B298-E5F4CDCECBB6}" name="Column4588"/>
    <tableColumn id="4609" xr3:uid="{D0C625E7-97F7-CB47-8D0E-1B57E5EB0A06}" name="Column4589"/>
    <tableColumn id="4610" xr3:uid="{059D324C-0166-9046-9D70-BFF26A69B852}" name="Column4590"/>
    <tableColumn id="4611" xr3:uid="{2F6A661D-E940-D24A-B555-E6E03D431C1D}" name="Column4591"/>
    <tableColumn id="4612" xr3:uid="{3997BADC-9C6D-D14A-B717-799A44B07FBA}" name="Column4592"/>
    <tableColumn id="4613" xr3:uid="{2BC83038-FC52-804D-9E22-1C3D7ACC5E91}" name="Column4593"/>
    <tableColumn id="4614" xr3:uid="{561876FA-3F85-4541-860C-5822E90C8958}" name="Column4594"/>
    <tableColumn id="4615" xr3:uid="{8D0403A7-93E0-7F4E-B64E-9B3867493022}" name="Column4595"/>
    <tableColumn id="4616" xr3:uid="{8A27A37B-6370-ED48-9EBA-97D62BCA1D63}" name="Column4596"/>
    <tableColumn id="4617" xr3:uid="{486328F9-5290-8A43-9B8E-BE0BEA384D63}" name="Column4597"/>
    <tableColumn id="4618" xr3:uid="{3B443E87-27B9-C440-9CDC-EC7F1E17F022}" name="Column4598"/>
    <tableColumn id="4619" xr3:uid="{E86CF27A-8A5D-574B-BF03-ED2BCDE5B2C0}" name="Column4599"/>
    <tableColumn id="4620" xr3:uid="{F76B1501-8B22-8A4F-B8EE-3BA7332C3413}" name="Column4600"/>
    <tableColumn id="4621" xr3:uid="{FD0B1341-1D60-C844-A190-6D959A7DF5BE}" name="Column4601"/>
    <tableColumn id="4622" xr3:uid="{B4B4DBBD-94EA-9044-86CE-E31C9C277D6F}" name="Column4602"/>
    <tableColumn id="4623" xr3:uid="{3C30413C-4F59-1B4A-B3B5-80B665A86ADC}" name="Column4603"/>
    <tableColumn id="4624" xr3:uid="{ABCDBDCC-869E-864B-A9DC-5DF0D8CA766B}" name="Column4604"/>
    <tableColumn id="4625" xr3:uid="{890434A3-6623-3746-8FE4-77D4D1FA48C6}" name="Column4605"/>
    <tableColumn id="4626" xr3:uid="{7B06EE3B-5C6E-0242-8800-849B64AF2011}" name="Column4606"/>
    <tableColumn id="4627" xr3:uid="{0C345AE7-A817-C243-B969-F1CCB8E4038A}" name="Column4607"/>
    <tableColumn id="4628" xr3:uid="{3D122BE6-4691-CA43-9C6E-1699B7B84464}" name="Column4608"/>
    <tableColumn id="4629" xr3:uid="{E94CFE23-8223-2E44-AF12-ADED01D5461D}" name="Column4609"/>
    <tableColumn id="4630" xr3:uid="{293F194F-AE9A-7346-9E66-21E7F756670B}" name="Column4610"/>
    <tableColumn id="4631" xr3:uid="{9548E874-2A02-BC46-A2A2-EA389298CC07}" name="Column4611"/>
    <tableColumn id="4632" xr3:uid="{C022F92F-64B1-4F4C-B9E3-12CCEBA99B14}" name="Column4612"/>
    <tableColumn id="4633" xr3:uid="{2C51E5D5-4639-8D43-A41D-9400D2A4E16D}" name="Column4613"/>
    <tableColumn id="4634" xr3:uid="{7DF5E622-98D1-5148-A54E-E281744A644B}" name="Column4614"/>
    <tableColumn id="4635" xr3:uid="{F7BD501A-6CF0-2148-9A16-DB52F1AF8DB9}" name="Column4615"/>
    <tableColumn id="4636" xr3:uid="{E89C1599-84AE-5747-93B2-E659BE05F0B3}" name="Column4616"/>
    <tableColumn id="4637" xr3:uid="{684A516E-D550-B348-AE28-3925BC02AE07}" name="Column4617"/>
    <tableColumn id="4638" xr3:uid="{B94EF695-AA60-DD44-BFC7-71241652CACF}" name="Column4618"/>
    <tableColumn id="4639" xr3:uid="{8ADD00AB-2C61-F544-8F62-1103937AF6A4}" name="Column4619"/>
    <tableColumn id="4640" xr3:uid="{E0B9ADC4-7159-C94F-8C7E-5E9C89E19B75}" name="Column4620"/>
    <tableColumn id="4641" xr3:uid="{53827F2A-8D0A-C644-9388-9A1052AABE4F}" name="Column4621"/>
    <tableColumn id="4642" xr3:uid="{75163CE1-0B9C-E845-A36D-7BCD794D81E2}" name="Column4622"/>
    <tableColumn id="4643" xr3:uid="{C344FA62-6D40-DE4D-BDD1-1E7EC84AD2AA}" name="Column4623"/>
    <tableColumn id="4644" xr3:uid="{82776C44-799E-FE42-B3C2-9F8D66FCEC7E}" name="Column4624"/>
    <tableColumn id="4645" xr3:uid="{03F91888-DE47-3444-88A7-DFB0DF3D28A1}" name="Column4625"/>
    <tableColumn id="4646" xr3:uid="{AC130059-A504-EE47-BBED-1F9E2D2974FE}" name="Column4626"/>
    <tableColumn id="4647" xr3:uid="{34762B5D-740E-D645-A2AF-333D4103D798}" name="Column4627"/>
    <tableColumn id="4648" xr3:uid="{0AA590FB-2EF3-2649-8157-AF7B82FE602C}" name="Column4628"/>
    <tableColumn id="4649" xr3:uid="{29586433-BFE3-984E-AE9A-1D5224D7CA93}" name="Column4629"/>
    <tableColumn id="4650" xr3:uid="{777DE821-3D59-4147-9E17-4ED97DB42405}" name="Column4630"/>
    <tableColumn id="4651" xr3:uid="{795A679B-87C6-B046-B065-E9E94DA4C09C}" name="Column4631"/>
    <tableColumn id="4652" xr3:uid="{2D4360D3-4999-7C45-B1EB-43C4D1875F68}" name="Column4632"/>
    <tableColumn id="4653" xr3:uid="{F85A7CE3-5261-6449-9846-7A0262D385EF}" name="Column4633"/>
    <tableColumn id="4654" xr3:uid="{B358BFB5-50CD-9F4D-96D3-A69F75C4A816}" name="Column4634"/>
    <tableColumn id="4655" xr3:uid="{4BD1951B-F75E-C54D-8F46-5D411AC7002D}" name="Column4635"/>
    <tableColumn id="4656" xr3:uid="{089EEDF9-A162-1749-B5C4-33AB5D5F1452}" name="Column4636"/>
    <tableColumn id="4657" xr3:uid="{EC0C150E-3DE2-C140-BF8B-2134E714A4CB}" name="Column4637"/>
    <tableColumn id="4658" xr3:uid="{F7D8C224-C566-4C47-8443-2F904EB61333}" name="Column4638"/>
    <tableColumn id="4659" xr3:uid="{CDD96806-8DE1-0C4C-A8C3-7A7F0FE08E2A}" name="Column4639"/>
    <tableColumn id="4660" xr3:uid="{A07B5D8D-E886-0F4A-A73C-51004DCE6C47}" name="Column4640"/>
    <tableColumn id="4661" xr3:uid="{5E4E18FA-7C25-9545-8635-62C9623380AB}" name="Column4641"/>
    <tableColumn id="4662" xr3:uid="{F7C82724-1C7F-2C49-8E0B-A07B9780DBEE}" name="Column4642"/>
    <tableColumn id="4663" xr3:uid="{7BBD6D30-D391-2542-BCF7-7B1C0BEDB1D6}" name="Column4643"/>
    <tableColumn id="4664" xr3:uid="{0CE04A05-4047-8648-8611-7E1154F2FD6A}" name="Column4644"/>
    <tableColumn id="4665" xr3:uid="{3FCB9AE8-0F44-8746-B446-016016683DFD}" name="Column4645"/>
    <tableColumn id="4666" xr3:uid="{F1646650-1572-C04D-A3F8-5894457E95BC}" name="Column4646"/>
    <tableColumn id="4667" xr3:uid="{633AA6CA-C5C8-A746-8191-F2005BBB1D78}" name="Column4647"/>
    <tableColumn id="4668" xr3:uid="{A46EDAFD-C91E-2643-802C-3B804A43891F}" name="Column4648"/>
    <tableColumn id="4669" xr3:uid="{107A9D4B-E7CB-EF44-B4D0-DAE6E9235FB0}" name="Column4649"/>
    <tableColumn id="4670" xr3:uid="{8A49ECBD-7F57-4445-9A7E-A3E1C9BE4662}" name="Column4650"/>
    <tableColumn id="4671" xr3:uid="{1C634C05-9D46-974B-B845-3A8C279D25D5}" name="Column4651"/>
    <tableColumn id="4672" xr3:uid="{C51F66BC-7979-D14A-974E-D97E3AA3792F}" name="Column4652"/>
    <tableColumn id="4673" xr3:uid="{29544A34-A9BF-A94E-AB8A-8949C086C017}" name="Column4653"/>
    <tableColumn id="4674" xr3:uid="{B11483BF-5198-E541-A3F1-8355C1A78256}" name="Column4654"/>
    <tableColumn id="4675" xr3:uid="{B10D2B96-7356-0747-AE20-C58AEFDDFDCB}" name="Column4655"/>
    <tableColumn id="4676" xr3:uid="{623054B3-20DD-AA4E-874E-435F56897D01}" name="Column4656"/>
    <tableColumn id="4677" xr3:uid="{97171B4C-CE24-3249-90D5-BCE4FF0B16F1}" name="Column4657"/>
    <tableColumn id="4678" xr3:uid="{5B100D1C-8C5A-BE4F-A8B1-3C31BF755E6C}" name="Column4658"/>
    <tableColumn id="4679" xr3:uid="{E650AD11-98BF-A549-8AB5-F1568FE085EA}" name="Column4659"/>
    <tableColumn id="4680" xr3:uid="{9ECFE841-8475-F045-B044-5140BD86F7FA}" name="Column4660"/>
    <tableColumn id="4681" xr3:uid="{96EA75D0-DFB7-4049-B419-B890A8DDE0DB}" name="Column4661"/>
    <tableColumn id="4682" xr3:uid="{5F65C132-8633-3D43-A1E2-7F673E61A5A1}" name="Column4662"/>
    <tableColumn id="4683" xr3:uid="{E3E257CF-25B1-904D-9EF2-53A5AD72712C}" name="Column4663"/>
    <tableColumn id="4684" xr3:uid="{F1B6FE82-D0D5-A24E-B425-16F2D0599678}" name="Column4664"/>
    <tableColumn id="4685" xr3:uid="{CC281183-1FDA-D048-90BB-5DC5BDE470B6}" name="Column4665"/>
    <tableColumn id="4686" xr3:uid="{591F5B53-E7AB-5845-96B8-F0611ED5ADCE}" name="Column4666"/>
    <tableColumn id="4687" xr3:uid="{E88B85BA-BE18-A840-889D-7FA584F8600E}" name="Column4667"/>
    <tableColumn id="4688" xr3:uid="{BCB7191C-0F45-074D-9AB5-EF2D828FCDC9}" name="Column4668"/>
    <tableColumn id="4689" xr3:uid="{C5D58330-62B9-0C40-B4BD-BE7CD1AF0761}" name="Column4669"/>
    <tableColumn id="4690" xr3:uid="{3B91142D-06BA-B549-8B6F-52C1F3CCE816}" name="Column4670"/>
    <tableColumn id="4691" xr3:uid="{0D7B36FD-B98E-5748-ABA6-B2EEDC0AA04C}" name="Column4671"/>
    <tableColumn id="4692" xr3:uid="{F949B847-4A8F-EC40-BED2-D84BD5815204}" name="Column4672"/>
    <tableColumn id="4693" xr3:uid="{6D8E92BB-8FA2-2D4B-BF4E-E8232D18BE13}" name="Column4673"/>
    <tableColumn id="4694" xr3:uid="{8BC7DB8E-8DEF-E440-B2C6-C68608C47C9F}" name="Column4674"/>
    <tableColumn id="4695" xr3:uid="{AD5D3D22-2FE3-3A4C-98DF-91D3035E8DAF}" name="Column4675"/>
    <tableColumn id="4696" xr3:uid="{94EA53F2-FB66-7A40-84BE-C6D122499EF9}" name="Column4676"/>
    <tableColumn id="4697" xr3:uid="{92923D70-7B58-9A4C-9EEE-C600A3767A5C}" name="Column4677"/>
    <tableColumn id="4698" xr3:uid="{3A7BFCB5-B1E0-B742-BAF0-1DA6BB71A7AB}" name="Column4678"/>
    <tableColumn id="4699" xr3:uid="{7CAE7AF8-44A4-5A4C-B2D7-9FC20842EC8B}" name="Column4679"/>
    <tableColumn id="4700" xr3:uid="{43DCD0D6-67B1-724C-ACF7-1B89969AF098}" name="Column4680"/>
    <tableColumn id="4701" xr3:uid="{2CAA21C9-B183-BE4F-9B94-B5065C07AE8E}" name="Column4681"/>
    <tableColumn id="4702" xr3:uid="{5E5218A7-5807-1949-9B52-3D65D239A1BA}" name="Column4682"/>
    <tableColumn id="4703" xr3:uid="{6F67233F-C939-6344-B892-B1C4E6F4E283}" name="Column4683"/>
    <tableColumn id="4704" xr3:uid="{810DDB2A-E998-AF40-A306-82A01A6DB1DE}" name="Column4684"/>
    <tableColumn id="4705" xr3:uid="{9BB3FE28-E4CD-2746-BD90-638348D8B5B2}" name="Column4685"/>
    <tableColumn id="4706" xr3:uid="{7A66120C-4E95-5249-84E9-30B6EDE69BD1}" name="Column4686"/>
    <tableColumn id="4707" xr3:uid="{A55EF1C4-7B36-3347-AB30-BAF4D92DCCD5}" name="Column4687"/>
    <tableColumn id="4708" xr3:uid="{17506B3A-CD74-9142-B375-2BE04147E41C}" name="Column4688"/>
    <tableColumn id="4709" xr3:uid="{28115A55-75C7-1944-AD59-C62BD3866052}" name="Column4689"/>
    <tableColumn id="4710" xr3:uid="{BA0DDAF5-6B5B-644B-824C-6464110D27E4}" name="Column4690"/>
    <tableColumn id="4711" xr3:uid="{A4F4B900-30BF-EF42-97FD-93BB2042DB6E}" name="Column4691"/>
    <tableColumn id="4712" xr3:uid="{69AA9B95-4DF3-7340-B9D7-D3F942824C87}" name="Column4692"/>
    <tableColumn id="4713" xr3:uid="{75CE275A-1BD5-434F-AABC-D98F296E4156}" name="Column4693"/>
    <tableColumn id="4714" xr3:uid="{539F192F-1C74-5340-B167-CBC7B1EEC2E5}" name="Column4694"/>
    <tableColumn id="4715" xr3:uid="{0774F491-ADCA-3847-83DD-5177473FF581}" name="Column4695"/>
    <tableColumn id="4716" xr3:uid="{1065F825-CD92-C442-A052-E020FBEF4919}" name="Column4696"/>
    <tableColumn id="4717" xr3:uid="{ED56C9F1-49B0-8A41-AFCF-B765183D42FE}" name="Column4697"/>
    <tableColumn id="4718" xr3:uid="{EB9510D5-75FD-4540-98F2-FBC3F493A4FE}" name="Column4698"/>
    <tableColumn id="4719" xr3:uid="{5E4E2A67-F966-D243-A3E2-16995C5B3FB2}" name="Column4699"/>
    <tableColumn id="4720" xr3:uid="{43D4928B-D7DA-1540-A92A-CEFB19FDCA7E}" name="Column4700"/>
    <tableColumn id="4721" xr3:uid="{452540FD-A997-664D-B40B-3007E465AEA6}" name="Column4701"/>
    <tableColumn id="4722" xr3:uid="{A50F818E-DD39-A24A-868F-AF23E0761A41}" name="Column4702"/>
    <tableColumn id="4723" xr3:uid="{1A6C6BA4-0204-A840-875F-2576E0113B21}" name="Column4703"/>
    <tableColumn id="4724" xr3:uid="{25573A5B-AD72-8340-A1D2-05C643BF6DDC}" name="Column4704"/>
    <tableColumn id="4725" xr3:uid="{057B085E-5DA7-2F4E-8622-0D6CC27560FE}" name="Column4705"/>
    <tableColumn id="4726" xr3:uid="{1C7EBECC-30DB-8F47-9B16-4B580E08F575}" name="Column4706"/>
    <tableColumn id="4727" xr3:uid="{4DBD632C-C079-8945-8CCB-B8AB3BA1498F}" name="Column4707"/>
    <tableColumn id="4728" xr3:uid="{E253C3EC-5457-EF4C-B67E-1D6AC36708B1}" name="Column4708"/>
    <tableColumn id="4729" xr3:uid="{50B2A621-C94E-6243-8A19-AD6C35AD1F9D}" name="Column4709"/>
    <tableColumn id="4730" xr3:uid="{6DCC9F46-0997-1149-BA3A-15E4A6D475B2}" name="Column4710"/>
    <tableColumn id="4731" xr3:uid="{61711F5D-1179-BA4B-A82E-EBC83CCE4705}" name="Column4711"/>
    <tableColumn id="4732" xr3:uid="{61C86D09-6AD5-664C-AA15-7909D4C23DCF}" name="Column4712"/>
    <tableColumn id="4733" xr3:uid="{C6FC7EFC-BAB3-5348-99D9-EABC42F72716}" name="Column4713"/>
    <tableColumn id="4734" xr3:uid="{8FFF99BF-7E58-024B-8D1F-D5F418D268CA}" name="Column4714"/>
    <tableColumn id="4735" xr3:uid="{294F7471-EFF1-AF4A-A3B0-6B36E3B27F8B}" name="Column4715"/>
    <tableColumn id="4736" xr3:uid="{8F64DE49-4BA3-B343-AB59-7F023AA5EB83}" name="Column4716"/>
    <tableColumn id="4737" xr3:uid="{4DE00FD9-1081-7D4E-AC5E-683C30B9EBAE}" name="Column4717"/>
    <tableColumn id="4738" xr3:uid="{4AA5C60A-03EF-3F46-AB16-FE2A0A060775}" name="Column4718"/>
    <tableColumn id="4739" xr3:uid="{7F670376-E184-4647-97F9-997EEF428B9A}" name="Column4719"/>
    <tableColumn id="4740" xr3:uid="{55C556EB-5DAF-7040-8B10-5FEFC08E8170}" name="Column4720"/>
    <tableColumn id="4741" xr3:uid="{F257D391-F184-0544-8D8D-C62E4DECF091}" name="Column4721"/>
    <tableColumn id="4742" xr3:uid="{CD59460F-A9CB-9D40-8113-675101BDFC2E}" name="Column4722"/>
    <tableColumn id="4743" xr3:uid="{46077661-DC7C-F146-801E-AD3CE978D9AE}" name="Column4723"/>
    <tableColumn id="4744" xr3:uid="{BCAD2975-1522-7943-A418-145CD7EFD7AA}" name="Column4724"/>
    <tableColumn id="4745" xr3:uid="{694A8830-D396-004C-AF7C-3D4E4CA9D104}" name="Column4725"/>
    <tableColumn id="4746" xr3:uid="{3C45F93A-52CC-C14C-BCED-13EE1ADD54D6}" name="Column4726"/>
    <tableColumn id="4747" xr3:uid="{E509ABC0-4C2D-A649-B39A-C7987B873E5A}" name="Column4727"/>
    <tableColumn id="4748" xr3:uid="{A25FD456-11B1-8348-8E52-AD7CA3E1461A}" name="Column4728"/>
    <tableColumn id="4749" xr3:uid="{A57D22CD-94F8-5141-9255-26F4C12C0400}" name="Column4729"/>
    <tableColumn id="4750" xr3:uid="{19A5B775-BAED-6A48-9820-75526269909C}" name="Column4730"/>
    <tableColumn id="4751" xr3:uid="{384152EA-BF63-5044-A88F-85C9F82C7532}" name="Column4731"/>
    <tableColumn id="4752" xr3:uid="{91901A95-6D91-1F40-8159-469E97BC0427}" name="Column4732"/>
    <tableColumn id="4753" xr3:uid="{E78516EF-51DA-C040-9A0D-CD897E802A5E}" name="Column4733"/>
    <tableColumn id="4754" xr3:uid="{E5A53DB8-E710-2F40-B007-D4B6B8BE2910}" name="Column4734"/>
    <tableColumn id="4755" xr3:uid="{27C8D4F5-227B-C648-A551-63E6F218D94E}" name="Column4735"/>
    <tableColumn id="4756" xr3:uid="{DFD25C33-1830-E34F-A416-9681188CE64D}" name="Column4736"/>
    <tableColumn id="4757" xr3:uid="{C4C4E879-D4F6-7C45-B9D4-4CE4D9830F32}" name="Column4737"/>
    <tableColumn id="4758" xr3:uid="{2D034290-8029-114E-ADCD-CE2167CC3C98}" name="Column4738"/>
    <tableColumn id="4759" xr3:uid="{016AF419-F1D0-DF43-8BF1-B06EF5286FBC}" name="Column4739"/>
    <tableColumn id="4760" xr3:uid="{E3719EDF-6A40-0C4F-9EF3-819748F4C005}" name="Column4740"/>
    <tableColumn id="4761" xr3:uid="{5F09BD59-E6C6-544F-A157-42BD575F7D39}" name="Column4741"/>
    <tableColumn id="4762" xr3:uid="{850AC1D2-4BDA-7C42-93D7-F7F59E6046BC}" name="Column4742"/>
    <tableColumn id="4763" xr3:uid="{A1D43A88-9FCE-0B4C-A966-E6154F6A873A}" name="Column4743"/>
    <tableColumn id="4764" xr3:uid="{56020AF7-4FA4-DE4F-966F-1E350B578BBD}" name="Column4744"/>
    <tableColumn id="4765" xr3:uid="{D5F588EB-705E-C541-A09B-BA73F30A87DC}" name="Column4745"/>
    <tableColumn id="4766" xr3:uid="{6A3CE11D-0394-184C-903D-8B1704EC70BC}" name="Column4746"/>
    <tableColumn id="4767" xr3:uid="{41090900-9851-5A4A-AB3F-97D5CB465981}" name="Column4747"/>
    <tableColumn id="4768" xr3:uid="{8A03C6AE-13F6-0C44-AF73-8816F63DF3A9}" name="Column4748"/>
    <tableColumn id="4769" xr3:uid="{A9187EE7-2529-D441-9317-54C67D75FA56}" name="Column4749"/>
    <tableColumn id="4770" xr3:uid="{61C48DE4-562E-614D-A7DC-5BEB8510051D}" name="Column4750"/>
    <tableColumn id="4771" xr3:uid="{584EFCD4-2EBE-1D43-AA34-3787B9CCCB47}" name="Column4751"/>
    <tableColumn id="4772" xr3:uid="{85D851B4-C294-3C45-B1A9-1F2C22872817}" name="Column4752"/>
    <tableColumn id="4773" xr3:uid="{157DF0BF-0F4B-8349-86FF-10EEFC949904}" name="Column4753"/>
    <tableColumn id="4774" xr3:uid="{F946A021-82AF-9745-A8CE-FD5EC0681B12}" name="Column4754"/>
    <tableColumn id="4775" xr3:uid="{D63AF004-8D6F-6A45-B599-1465BC14C12D}" name="Column4755"/>
    <tableColumn id="4776" xr3:uid="{3623F651-8A48-6848-A9DA-24E5C2D8DAAA}" name="Column4756"/>
    <tableColumn id="4777" xr3:uid="{075FF2AE-AACD-DF49-9CD9-E28CEBAE380C}" name="Column4757"/>
    <tableColumn id="4778" xr3:uid="{6662D7C8-C10B-FD40-8FBF-B53AEDED732F}" name="Column4758"/>
    <tableColumn id="4779" xr3:uid="{86D18BC9-D19E-844B-B44D-228B0351C4B7}" name="Column4759"/>
    <tableColumn id="4780" xr3:uid="{A0E09F66-57CC-4C40-BA0F-FAC62AEE1092}" name="Column4760"/>
    <tableColumn id="4781" xr3:uid="{A6434052-76A9-D54B-892D-AAAA880DD366}" name="Column4761"/>
    <tableColumn id="4782" xr3:uid="{30E231A4-CF81-1A46-BFD1-AE035163353A}" name="Column4762"/>
    <tableColumn id="4783" xr3:uid="{95BCCD83-FF67-7241-8AC5-56E4733D6616}" name="Column4763"/>
    <tableColumn id="4784" xr3:uid="{E3A8A8F6-B90A-F347-9184-95C501C0C267}" name="Column4764"/>
    <tableColumn id="4785" xr3:uid="{13634D5C-4EDA-734E-AD56-875FE64EBECE}" name="Column4765"/>
    <tableColumn id="4786" xr3:uid="{CDFD9E73-9807-974D-A3C9-B70B080265C8}" name="Column4766"/>
    <tableColumn id="4787" xr3:uid="{3A51A6B8-891F-594D-A2A1-C643BDFE5962}" name="Column4767"/>
    <tableColumn id="4788" xr3:uid="{8F82CB67-7FEA-F94C-848E-FDFF0F4F4BE8}" name="Column4768"/>
    <tableColumn id="4789" xr3:uid="{FB72FBA4-57DA-6A49-98C8-65E8C506B3E8}" name="Column4769"/>
    <tableColumn id="4790" xr3:uid="{3D19D5CE-8A6D-134B-A7A2-7E6EB10091F2}" name="Column4770"/>
    <tableColumn id="4791" xr3:uid="{7945EF4A-F4A4-9440-9A9D-65503A713829}" name="Column4771"/>
    <tableColumn id="4792" xr3:uid="{710D7F4E-A83E-DE49-BFDE-C23E71D51356}" name="Column4772"/>
    <tableColumn id="4793" xr3:uid="{58F39A42-4F03-F841-891A-8FEB1D238DE0}" name="Column4773"/>
    <tableColumn id="4794" xr3:uid="{B136FF5C-21CC-6F41-BB13-4851F096EA38}" name="Column4774"/>
    <tableColumn id="4795" xr3:uid="{7C220E3F-6594-FB41-9945-32DC2B707CEE}" name="Column4775"/>
    <tableColumn id="4796" xr3:uid="{048D19B7-E2D3-6345-BD68-CEC46BFEF0EC}" name="Column4776"/>
    <tableColumn id="4797" xr3:uid="{3A7A3577-7BB2-2D45-B9C9-6469311EDCC9}" name="Column4777"/>
    <tableColumn id="4798" xr3:uid="{98D88F7E-E2FF-6E42-8A14-1CF733001339}" name="Column4778"/>
    <tableColumn id="4799" xr3:uid="{109B51D4-70B1-AA4E-8118-11286F90175F}" name="Column4779"/>
    <tableColumn id="4800" xr3:uid="{5D228232-FE60-1145-B336-B90E1866C390}" name="Column4780"/>
    <tableColumn id="4801" xr3:uid="{B7FCE7FE-3292-8041-ADA6-628384F1EC44}" name="Column4781"/>
    <tableColumn id="4802" xr3:uid="{769B054A-D1F0-B74F-AD70-22BD5BFA670D}" name="Column4782"/>
    <tableColumn id="4803" xr3:uid="{64107477-29D8-1044-912F-D769658EEF9A}" name="Column4783"/>
    <tableColumn id="4804" xr3:uid="{4710300E-908E-3441-A158-EE999FCB00D8}" name="Column4784"/>
    <tableColumn id="4805" xr3:uid="{56B78465-61BA-9D41-9D55-DA5BACD62E6C}" name="Column4785"/>
    <tableColumn id="4806" xr3:uid="{5F164BEC-3320-084F-A022-37D295CD90A1}" name="Column4786"/>
    <tableColumn id="4807" xr3:uid="{3ECCCA0C-C839-DB42-B55B-AB0F3D35DD9B}" name="Column4787"/>
    <tableColumn id="4808" xr3:uid="{32576FE0-F253-AE48-ABD7-2F16C3427CB8}" name="Column4788"/>
    <tableColumn id="4809" xr3:uid="{7B6901AC-D4C7-0547-9BB2-4129AC2B173A}" name="Column4789"/>
    <tableColumn id="4810" xr3:uid="{6EB68698-B512-DD45-925E-2AAE714E7B0D}" name="Column4790"/>
    <tableColumn id="4811" xr3:uid="{46C0A6D9-65D1-E54E-972C-391C32E9C9A5}" name="Column4791"/>
    <tableColumn id="4812" xr3:uid="{72C31CD4-B8AB-0C44-B0C5-700267A583C2}" name="Column4792"/>
    <tableColumn id="4813" xr3:uid="{EF3BA318-378F-6243-970D-4AE4F0DC8332}" name="Column4793"/>
    <tableColumn id="4814" xr3:uid="{72A0ACCF-9B98-5741-B79E-8D376D4F1773}" name="Column4794"/>
    <tableColumn id="4815" xr3:uid="{9C85AC13-55F6-AD48-9EF4-122CE068DCE3}" name="Column4795"/>
    <tableColumn id="4816" xr3:uid="{935ADEB3-864D-1C4E-8051-DAAF8646B0CB}" name="Column4796"/>
    <tableColumn id="4817" xr3:uid="{DABE2160-8BDC-FB40-908F-5A8C847686EA}" name="Column4797"/>
    <tableColumn id="4818" xr3:uid="{7C86D933-CBF1-0C49-BFCB-EDD05BD26218}" name="Column4798"/>
    <tableColumn id="4819" xr3:uid="{2F5778E0-68DF-5E4F-B2B4-E367928ABEE4}" name="Column4799"/>
    <tableColumn id="4820" xr3:uid="{BC44BD55-5CB0-204C-A7A0-3A6EDC10D18C}" name="Column4800"/>
    <tableColumn id="4821" xr3:uid="{08884E15-4D97-AB4A-9C59-855155A0050F}" name="Column4801"/>
    <tableColumn id="4822" xr3:uid="{3BB92D97-6DED-154B-97C3-A9EF2EDF0A54}" name="Column4802"/>
    <tableColumn id="4823" xr3:uid="{4F2F5A37-4C93-2B48-B0A4-838E426688F9}" name="Column4803"/>
    <tableColumn id="4824" xr3:uid="{7ADE2B71-3541-3846-82DD-D1202DAF3860}" name="Column4804"/>
    <tableColumn id="4825" xr3:uid="{01F9E4D2-FAA6-DB44-AE91-D6EDF7EE86AC}" name="Column4805"/>
    <tableColumn id="4826" xr3:uid="{216FE45B-DCCF-DA43-B420-1BB254923F9A}" name="Column4806"/>
    <tableColumn id="4827" xr3:uid="{0F069DB6-5213-4445-9F1A-D5A166FC7B08}" name="Column4807"/>
    <tableColumn id="4828" xr3:uid="{812649B7-FF9F-794B-BF7C-BE4BD3A656CC}" name="Column4808"/>
    <tableColumn id="4829" xr3:uid="{07FBE227-36F8-184D-A645-7BBAA9A6F63B}" name="Column4809"/>
    <tableColumn id="4830" xr3:uid="{33312C9C-50D4-9A41-9F65-CD1EA8B5F10F}" name="Column4810"/>
    <tableColumn id="4831" xr3:uid="{8E84C619-750C-734C-AE0C-01AEADBAFEEE}" name="Column4811"/>
    <tableColumn id="4832" xr3:uid="{4F1AFFF2-84DC-F048-B5AC-DE4BE8E343BE}" name="Column4812"/>
    <tableColumn id="4833" xr3:uid="{5FD7A691-2EBB-564B-8FB8-B6FB7A35FE36}" name="Column4813"/>
    <tableColumn id="4834" xr3:uid="{A781ECCD-AC27-E84E-B9B4-8E2FFBEFC7A7}" name="Column4814"/>
    <tableColumn id="4835" xr3:uid="{D2998E0A-6D53-A94D-99B4-CDDA088D9616}" name="Column4815"/>
    <tableColumn id="4836" xr3:uid="{C25326E1-6E6D-774A-82FC-2A51DE9292A0}" name="Column4816"/>
    <tableColumn id="4837" xr3:uid="{AED0D84C-83BD-CB49-A021-3CF980000378}" name="Column4817"/>
    <tableColumn id="4838" xr3:uid="{4E5E5E12-B8E4-AF41-AE76-A412AFA49AA2}" name="Column4818"/>
    <tableColumn id="4839" xr3:uid="{E7452689-F21A-7F4B-8805-9FA7B9730311}" name="Column4819"/>
    <tableColumn id="4840" xr3:uid="{A13397C2-C496-4C44-87E2-1C4F40445B17}" name="Column4820"/>
    <tableColumn id="4841" xr3:uid="{BAE290CA-2010-604F-B663-520F1885790C}" name="Column4821"/>
    <tableColumn id="4842" xr3:uid="{2599B5E5-D4F2-0E4A-ACDD-8A3C80AA57CB}" name="Column4822"/>
    <tableColumn id="4843" xr3:uid="{CD891D59-DAB6-C044-B648-4793877CFC03}" name="Column4823"/>
    <tableColumn id="4844" xr3:uid="{9CF76966-3992-9143-A6AD-148CBBF1EE47}" name="Column4824"/>
    <tableColumn id="4845" xr3:uid="{8D73340A-2340-8A41-B81D-6BAA558B6304}" name="Column4825"/>
    <tableColumn id="4846" xr3:uid="{3EED4EC7-6C83-1A41-A50C-07954BB4A98C}" name="Column4826"/>
    <tableColumn id="4847" xr3:uid="{02D3EB74-B760-404C-87AE-0438C866914C}" name="Column4827"/>
    <tableColumn id="4848" xr3:uid="{02F5C041-6F9E-9A44-9408-5050B3500952}" name="Column4828"/>
    <tableColumn id="4849" xr3:uid="{858A0F60-F4C4-B64C-9857-7CE82AE6FEE8}" name="Column4829"/>
    <tableColumn id="4850" xr3:uid="{69AD12BC-2E2F-FB49-88A5-0DC42978F30E}" name="Column4830"/>
    <tableColumn id="4851" xr3:uid="{3AA14AD4-969C-F240-B880-2948916D35FF}" name="Column4831"/>
    <tableColumn id="4852" xr3:uid="{31625EDD-102D-854E-A600-99C203B8F7C1}" name="Column4832"/>
    <tableColumn id="4853" xr3:uid="{999E526C-33B4-B749-BF93-D3D0CD2263AE}" name="Column4833"/>
    <tableColumn id="4854" xr3:uid="{60CD6B74-1D53-E147-9431-7ACE37364D28}" name="Column4834"/>
    <tableColumn id="4855" xr3:uid="{D93E4909-2A09-AE42-8AD2-C3B21CABAF9B}" name="Column4835"/>
    <tableColumn id="4856" xr3:uid="{9D259FCA-895B-8147-918F-590D9E78DC0E}" name="Column4836"/>
    <tableColumn id="4857" xr3:uid="{6E10F8ED-4A02-D545-97BB-76B6D9F6DC06}" name="Column4837"/>
    <tableColumn id="4858" xr3:uid="{B77C604B-4C82-AA41-ADFD-23C70F0B54BE}" name="Column4838"/>
    <tableColumn id="4859" xr3:uid="{6BD99698-831A-DC42-AF1F-4CB1382BBDA6}" name="Column4839"/>
    <tableColumn id="4860" xr3:uid="{01D2D3D3-B82E-A545-9097-69C5D9A7DAB2}" name="Column4840"/>
    <tableColumn id="4861" xr3:uid="{610677E8-7DF3-F444-9C33-FD904C7EDA0A}" name="Column4841"/>
    <tableColumn id="4862" xr3:uid="{49F80A66-4506-4249-9019-0F9E11E12614}" name="Column4842"/>
    <tableColumn id="4863" xr3:uid="{0BCED8D5-A49C-B544-808A-2BDA36E940AD}" name="Column4843"/>
    <tableColumn id="4864" xr3:uid="{5E648BB9-0C9B-5447-9648-C607660483A2}" name="Column4844"/>
    <tableColumn id="4865" xr3:uid="{BEAFA5F8-2C81-A74F-A62D-D9E1A563FE71}" name="Column4845"/>
    <tableColumn id="4866" xr3:uid="{04FCE412-D923-EB46-BE43-6B5A60F9E790}" name="Column4846"/>
    <tableColumn id="4867" xr3:uid="{4D059D36-D2C4-5D4A-8F89-268CEF8E50F5}" name="Column4847"/>
    <tableColumn id="4868" xr3:uid="{A44357CE-5166-9742-8EFA-39717183FC2E}" name="Column4848"/>
    <tableColumn id="4869" xr3:uid="{6D1BD34E-DD4A-BD4F-B649-03F08C0F3BDD}" name="Column4849"/>
    <tableColumn id="4870" xr3:uid="{BF236092-A2F1-8B41-8904-6DB2D1C2B6A3}" name="Column4850"/>
    <tableColumn id="4871" xr3:uid="{668DFE36-7857-7D42-BD38-742A89D0D261}" name="Column4851"/>
    <tableColumn id="4872" xr3:uid="{55A7F721-BD0C-984E-B01C-5470AF9BA9ED}" name="Column4852"/>
    <tableColumn id="4873" xr3:uid="{5440793C-B44B-274F-A71B-9E8BA02E019E}" name="Column4853"/>
    <tableColumn id="4874" xr3:uid="{4AD86308-9B45-B24F-B96F-5AA236B018B2}" name="Column4854"/>
    <tableColumn id="4875" xr3:uid="{CCBC00B7-B11A-6744-8BF5-E3261606ED6A}" name="Column4855"/>
    <tableColumn id="4876" xr3:uid="{B23CAE18-566C-4549-AEA4-7AC9259E2CC9}" name="Column4856"/>
    <tableColumn id="4877" xr3:uid="{B2901C7F-07BE-7845-9F08-C1A1346FF192}" name="Column4857"/>
    <tableColumn id="4878" xr3:uid="{FD03F9CD-1EA2-7342-BB9E-EF1935DDE4F6}" name="Column4858"/>
    <tableColumn id="4879" xr3:uid="{9B24D8A8-0B5E-8945-855B-DD54369770B1}" name="Column4859"/>
    <tableColumn id="4880" xr3:uid="{287FFF4D-30E1-7942-B777-F9688961560E}" name="Column4860"/>
    <tableColumn id="4881" xr3:uid="{AE5FB762-ACD4-1E43-A0BB-093FCB647C28}" name="Column4861"/>
    <tableColumn id="4882" xr3:uid="{73C20AFD-C144-864A-8BF4-193767681C10}" name="Column4862"/>
    <tableColumn id="4883" xr3:uid="{9AF4C93C-1F87-034B-B989-D35BDCAF5CE1}" name="Column4863"/>
    <tableColumn id="4884" xr3:uid="{6DA0E564-87AD-714B-AFC6-BC8D84E5E2ED}" name="Column4864"/>
    <tableColumn id="4885" xr3:uid="{62BDF128-EDD3-4449-9D3D-64B93E173B23}" name="Column4865"/>
    <tableColumn id="4886" xr3:uid="{FC023F1F-BC45-8B48-8ED1-218549C45D75}" name="Column4866"/>
    <tableColumn id="4887" xr3:uid="{EC2DBBF0-E17F-ED4C-98DC-4FE7E8BCF474}" name="Column4867"/>
    <tableColumn id="4888" xr3:uid="{133E0410-6D30-6646-A928-DB53EA9F1B22}" name="Column4868"/>
    <tableColumn id="4889" xr3:uid="{DF1A309D-3545-E343-B924-F90CD36ED04E}" name="Column4869"/>
    <tableColumn id="4890" xr3:uid="{88CD6DA7-000A-C344-8CFA-F933042DD9BF}" name="Column4870"/>
    <tableColumn id="4891" xr3:uid="{FF4CEF80-D851-1740-8F06-DB738B6E7426}" name="Column4871"/>
    <tableColumn id="4892" xr3:uid="{DB2590FE-1E6E-F446-BA18-E4BE4682F02C}" name="Column4872"/>
    <tableColumn id="4893" xr3:uid="{DB6A7B06-6F89-9944-9B83-E753F99B0142}" name="Column4873"/>
    <tableColumn id="4894" xr3:uid="{474C324C-D830-164A-AD17-58671DBA4783}" name="Column4874"/>
    <tableColumn id="4895" xr3:uid="{2DE8DCAB-9508-5446-8559-C5D01FAD82B2}" name="Column4875"/>
    <tableColumn id="4896" xr3:uid="{B7869E57-B997-0744-9829-A454CF48FA03}" name="Column4876"/>
    <tableColumn id="4897" xr3:uid="{7F9A3750-0F68-514C-A201-44C7FE38EF88}" name="Column4877"/>
    <tableColumn id="4898" xr3:uid="{0FC227F2-5513-1348-87D7-BC04138B1013}" name="Column4878"/>
    <tableColumn id="4899" xr3:uid="{BFDCC7EA-01FC-FF48-8EEA-60E0B9673816}" name="Column4879"/>
    <tableColumn id="4900" xr3:uid="{A20F5E1A-B0A2-5D44-9305-284144637A9D}" name="Column4880"/>
    <tableColumn id="4901" xr3:uid="{A1AD2DB4-3FC6-4A46-9971-E692960999D4}" name="Column4881"/>
    <tableColumn id="4902" xr3:uid="{3F632806-F9CE-944F-A2C4-D59601B498D0}" name="Column4882"/>
    <tableColumn id="4903" xr3:uid="{39F23849-1EB0-7747-8E4C-3FB3E13027FC}" name="Column4883"/>
    <tableColumn id="4904" xr3:uid="{70954DBC-EB3A-0542-B15D-105A18640FBF}" name="Column4884"/>
    <tableColumn id="4905" xr3:uid="{972A0300-C72F-444B-BAA5-DE4602FEBD94}" name="Column4885"/>
    <tableColumn id="4906" xr3:uid="{FB579EA4-BF1B-5645-93F9-D93BFE0A9634}" name="Column4886"/>
    <tableColumn id="4907" xr3:uid="{B298DB1F-4725-2749-8331-7A7051B13E42}" name="Column4887"/>
    <tableColumn id="4908" xr3:uid="{680D4CE3-80DC-D946-9EB8-240D9AFBFCCE}" name="Column4888"/>
    <tableColumn id="4909" xr3:uid="{02828E80-1692-0A44-B48C-C438C322806E}" name="Column4889"/>
    <tableColumn id="4910" xr3:uid="{9AA63ACE-4D2C-4640-B83A-D0DB0BDD6F93}" name="Column4890"/>
    <tableColumn id="4911" xr3:uid="{7F2A1845-3750-2D48-BC38-BEA2B5CA3489}" name="Column4891"/>
    <tableColumn id="4912" xr3:uid="{E0A74D6D-C166-EA40-897B-820E210CA950}" name="Column4892"/>
    <tableColumn id="4913" xr3:uid="{1677EB29-09A1-E648-80F4-5E6B22645732}" name="Column4893"/>
    <tableColumn id="4914" xr3:uid="{99AD8702-41FB-7349-BF20-D4E04C81DAE0}" name="Column4894"/>
    <tableColumn id="4915" xr3:uid="{B5F2343E-61EA-F14B-BBBE-0F96BB4CA99A}" name="Column4895"/>
    <tableColumn id="4916" xr3:uid="{B4C37D7F-B339-1B4D-BF6F-78979613F169}" name="Column4896"/>
    <tableColumn id="4917" xr3:uid="{0F7031BB-A1AA-C744-AB18-C148E781D10C}" name="Column4897"/>
    <tableColumn id="4918" xr3:uid="{929125DC-6BCD-6740-BE26-51C490D38058}" name="Column4898"/>
    <tableColumn id="4919" xr3:uid="{218097AF-79C3-E44E-946C-E63130CC700E}" name="Column4899"/>
    <tableColumn id="4920" xr3:uid="{B7997864-EA38-624F-B796-FC19EB12F724}" name="Column4900"/>
    <tableColumn id="4921" xr3:uid="{F18A7ABA-7804-7849-9457-CA32E0FC0B06}" name="Column4901"/>
    <tableColumn id="4922" xr3:uid="{00F4BDB4-D9EE-2047-B877-F1EB54C91DC6}" name="Column4902"/>
    <tableColumn id="4923" xr3:uid="{5059A2A2-F343-5C42-9A2A-A7B0C7A3CF31}" name="Column4903"/>
    <tableColumn id="4924" xr3:uid="{3392CBCD-E778-4749-A2F8-9CC4261EAA57}" name="Column4904"/>
    <tableColumn id="4925" xr3:uid="{FEF218F3-89E6-094E-ABF0-2461AAA8E731}" name="Column4905"/>
    <tableColumn id="4926" xr3:uid="{0BED6727-0D5E-084A-B51E-CC77A4543E4B}" name="Column4906"/>
    <tableColumn id="4927" xr3:uid="{8AD2B112-2938-754E-BA0A-88DFA85DFF32}" name="Column4907"/>
    <tableColumn id="4928" xr3:uid="{082009C6-EEF8-3247-9991-2C897A6A47D2}" name="Column4908"/>
    <tableColumn id="4929" xr3:uid="{13CCC0DF-20F5-6749-A906-147C7A90D948}" name="Column4909"/>
    <tableColumn id="4930" xr3:uid="{17626CF0-C452-D844-9AB4-69758C69346B}" name="Column4910"/>
    <tableColumn id="4931" xr3:uid="{34B260D3-86DF-054F-88ED-7ABA4E8F9DD8}" name="Column4911"/>
    <tableColumn id="4932" xr3:uid="{F02F8F0C-F1BA-4640-8939-022A20C92A7D}" name="Column4912"/>
    <tableColumn id="4933" xr3:uid="{075A8828-4EAD-5647-8E07-1A956F4D6970}" name="Column4913"/>
    <tableColumn id="4934" xr3:uid="{4E2EB31B-5B2F-A346-93DB-D2BE89CAEE04}" name="Column4914"/>
    <tableColumn id="4935" xr3:uid="{FAB7E9C8-7F82-1543-94AE-366503D4FF1A}" name="Column4915"/>
    <tableColumn id="4936" xr3:uid="{856E8EE3-E79E-EF47-B48B-548673956725}" name="Column4916"/>
    <tableColumn id="4937" xr3:uid="{8E4207F0-97F5-3945-8437-BF17AB1015E8}" name="Column4917"/>
    <tableColumn id="4938" xr3:uid="{33742A92-D77F-EB41-9267-2AD12A74E80A}" name="Column4918"/>
    <tableColumn id="4939" xr3:uid="{C8EFBA14-0C22-7643-92D8-2112CF6464F5}" name="Column4919"/>
    <tableColumn id="4940" xr3:uid="{776DB72E-9302-7741-8EC2-2982830EE3CB}" name="Column4920"/>
    <tableColumn id="4941" xr3:uid="{FF5BAFFE-11AC-514F-9D2F-5E86880F22EB}" name="Column4921"/>
    <tableColumn id="4942" xr3:uid="{40DCEE9F-FFFA-9D47-AB14-130B500771AF}" name="Column4922"/>
    <tableColumn id="4943" xr3:uid="{D3DB901A-FBA8-324B-A213-A11489D2A55B}" name="Column4923"/>
    <tableColumn id="4944" xr3:uid="{BDA21B7C-9FA8-F541-B372-E36F31B93238}" name="Column4924"/>
    <tableColumn id="4945" xr3:uid="{0C0DF276-6E7A-4E4B-9BC2-4F838D1AFEB3}" name="Column4925"/>
    <tableColumn id="4946" xr3:uid="{11E16297-F26C-B34C-B375-6255EA0CD9DA}" name="Column4926"/>
    <tableColumn id="4947" xr3:uid="{65A160F5-E169-7542-AA78-595CDF956C81}" name="Column4927"/>
    <tableColumn id="4948" xr3:uid="{07D7B263-FC38-754C-84F8-FFFB8FA8DC3A}" name="Column4928"/>
    <tableColumn id="4949" xr3:uid="{C883EF18-851A-2B4D-B20F-B9917068EDA4}" name="Column4929"/>
    <tableColumn id="4950" xr3:uid="{5B70A9CA-3BFA-584F-856C-84C0D0EE251A}" name="Column4930"/>
    <tableColumn id="4951" xr3:uid="{B16B9ADD-F0C5-C846-8AD0-F07B493F633D}" name="Column4931"/>
    <tableColumn id="4952" xr3:uid="{CF98F6B8-B183-754D-869F-033EF377764B}" name="Column4932"/>
    <tableColumn id="4953" xr3:uid="{22E6FB72-3C63-424E-B507-4B5D71073087}" name="Column4933"/>
    <tableColumn id="4954" xr3:uid="{AF6C2FE8-BD22-684C-81EF-8ECF0226528C}" name="Column4934"/>
    <tableColumn id="4955" xr3:uid="{14327720-FE12-2742-96F2-6FDD819032A3}" name="Column4935"/>
    <tableColumn id="4956" xr3:uid="{195CB834-E6D1-AA48-98E7-1D10A6C5C381}" name="Column4936"/>
    <tableColumn id="4957" xr3:uid="{C3FF565F-44B5-F944-A7B4-961F6B4E84D9}" name="Column4937"/>
    <tableColumn id="4958" xr3:uid="{C63A3DE5-B38D-EA4A-946D-F2DEB9C4464E}" name="Column4938"/>
    <tableColumn id="4959" xr3:uid="{4BCE857C-535D-4A46-A5E3-643954F053DD}" name="Column4939"/>
    <tableColumn id="4960" xr3:uid="{26893CD8-69EE-9E40-A9C4-41BE0343AF96}" name="Column4940"/>
    <tableColumn id="4961" xr3:uid="{7C15044E-DE44-354E-9821-D72B527C8EE5}" name="Column4941"/>
    <tableColumn id="4962" xr3:uid="{32D9A11F-05E2-7E47-B183-BCB7E9261B6A}" name="Column4942"/>
    <tableColumn id="4963" xr3:uid="{FA453F26-E7A8-6B4C-A820-5602BED1D8C3}" name="Column4943"/>
    <tableColumn id="4964" xr3:uid="{88B1B8F9-CB92-3444-B35E-B7ABA663862C}" name="Column4944"/>
    <tableColumn id="4965" xr3:uid="{4C226376-B9F1-E646-BF7B-80008B0FAC02}" name="Column4945"/>
    <tableColumn id="4966" xr3:uid="{99901232-F8A0-5F44-855F-473B5F46C1DD}" name="Column4946"/>
    <tableColumn id="4967" xr3:uid="{D5B32DA4-86D0-5747-824B-3E04A46629AD}" name="Column4947"/>
    <tableColumn id="4968" xr3:uid="{83A505C0-7898-D54F-BB94-FFF9BB08B675}" name="Column4948"/>
    <tableColumn id="4969" xr3:uid="{1487F2EA-CDC8-BF44-A0D6-7B31FA0EAF85}" name="Column4949"/>
    <tableColumn id="4970" xr3:uid="{E0A6A25E-7F4E-7D4F-9B05-8026EED97A1D}" name="Column4950"/>
    <tableColumn id="4971" xr3:uid="{66E14C64-238F-474E-B98E-9B5725BA35C3}" name="Column4951"/>
    <tableColumn id="4972" xr3:uid="{579467CD-58CB-484D-81B2-311643990851}" name="Column4952"/>
    <tableColumn id="4973" xr3:uid="{D1634F1D-E61F-D045-8A30-D6D4B36D64F4}" name="Column4953"/>
    <tableColumn id="4974" xr3:uid="{9B631009-CC91-C440-AA3C-75B5A157B0D6}" name="Column4954"/>
    <tableColumn id="4975" xr3:uid="{A9797516-EF18-C240-9361-C5203A7BDE76}" name="Column4955"/>
    <tableColumn id="4976" xr3:uid="{94B139E6-31B3-D445-84E5-E4756F3679EB}" name="Column4956"/>
    <tableColumn id="4977" xr3:uid="{DE91BEA3-DAA1-A940-9774-55CFD9D36567}" name="Column4957"/>
    <tableColumn id="4978" xr3:uid="{9DB5A1CA-5130-5142-B0EC-3203CE705D67}" name="Column4958"/>
    <tableColumn id="4979" xr3:uid="{1028EC9E-EC85-E647-B30B-D8A5A61C8251}" name="Column4959"/>
    <tableColumn id="4980" xr3:uid="{43290A93-7C49-0D45-AFF8-339D3881D0FB}" name="Column4960"/>
    <tableColumn id="4981" xr3:uid="{6E54F8A2-4C3C-684B-A98B-B9A5C5C05EA1}" name="Column4961"/>
    <tableColumn id="4982" xr3:uid="{2139DCA8-DAF2-A04C-80FB-3F0CB5CC8279}" name="Column4962"/>
    <tableColumn id="4983" xr3:uid="{2AC4270A-A2B9-914D-9EFE-CADD9EE95968}" name="Column4963"/>
    <tableColumn id="4984" xr3:uid="{B1DEB462-3958-BE4B-9E75-A0DB554DE597}" name="Column4964"/>
    <tableColumn id="4985" xr3:uid="{5C108ADF-F3CD-5C43-BB0B-F1C68E600C3B}" name="Column4965"/>
    <tableColumn id="4986" xr3:uid="{2DC40BFD-8104-3148-9320-23C0A9883E85}" name="Column4966"/>
    <tableColumn id="4987" xr3:uid="{C5F4A01E-A181-A54F-A1E7-B71669777171}" name="Column4967"/>
    <tableColumn id="4988" xr3:uid="{45D1D13A-8EA6-884A-9E76-71B37B86C89D}" name="Column4968"/>
    <tableColumn id="4989" xr3:uid="{56C88C87-A946-1248-AEAE-EC45B4AADA5B}" name="Column4969"/>
    <tableColumn id="4990" xr3:uid="{7E1A0422-126F-D94A-8BAC-9CE577B6BAF3}" name="Column4970"/>
    <tableColumn id="4991" xr3:uid="{89C2DBE0-A7B2-734A-A77C-31C8B02B167C}" name="Column4971"/>
    <tableColumn id="4992" xr3:uid="{11190B85-7583-A74C-AD95-CD875305905B}" name="Column4972"/>
    <tableColumn id="4993" xr3:uid="{AD60CD2A-42AE-B041-9FB9-962F8126A43B}" name="Column4973"/>
    <tableColumn id="4994" xr3:uid="{3F67EA85-E3DA-EF49-BAC7-42C9C11D3C77}" name="Column4974"/>
    <tableColumn id="4995" xr3:uid="{A1C9D92C-5F06-9945-9B65-AEA8DCFCC893}" name="Column4975"/>
    <tableColumn id="4996" xr3:uid="{E5457F03-5FA8-5146-839D-7E5F14E34E22}" name="Column4976"/>
    <tableColumn id="4997" xr3:uid="{F5AE6F70-A0DF-AB42-B419-7BEE642E29A9}" name="Column4977"/>
    <tableColumn id="4998" xr3:uid="{4A974A20-65CE-7A41-A342-8DCACE890B8F}" name="Column4978"/>
    <tableColumn id="4999" xr3:uid="{28EB295B-5052-B641-9E3C-D5249B49C76C}" name="Column4979"/>
    <tableColumn id="5000" xr3:uid="{29AE13D1-4944-724D-8E01-E5D1B252BEB4}" name="Column4980"/>
    <tableColumn id="5001" xr3:uid="{BC8D2F0A-58D9-1749-AE8C-5CA2F763C33F}" name="Column4981"/>
    <tableColumn id="5002" xr3:uid="{2B18DDB5-832C-FF4E-AD6D-57EBE2A4F4F5}" name="Column4982"/>
    <tableColumn id="5003" xr3:uid="{59316FA3-9C10-9943-8BBF-AFCC51812163}" name="Column4983"/>
    <tableColumn id="5004" xr3:uid="{4B26D1AC-3228-154A-9514-03669919FDF4}" name="Column4984"/>
    <tableColumn id="5005" xr3:uid="{3E6B12AD-4009-5741-BC46-2928E9FA31D8}" name="Column4985"/>
    <tableColumn id="5006" xr3:uid="{602976BB-C6FC-2544-A7B7-B3036BECA7E0}" name="Column4986"/>
    <tableColumn id="5007" xr3:uid="{D42CF27D-F72D-534E-A50E-E12DA7A445B8}" name="Column4987"/>
    <tableColumn id="5008" xr3:uid="{69A90795-B243-0A45-8259-83B5A97BF127}" name="Column4988"/>
    <tableColumn id="5009" xr3:uid="{BFDAD18A-9F08-DB43-B50F-7468B9E447FC}" name="Column4989"/>
    <tableColumn id="5010" xr3:uid="{7A8479DA-E0CF-2F4B-8D47-FF65E8FCAAE8}" name="Column4990"/>
    <tableColumn id="5011" xr3:uid="{F0476139-1AAA-034A-883F-98FB5965A820}" name="Column4991"/>
    <tableColumn id="5012" xr3:uid="{4CCF80BE-9EE4-4F46-A4A1-9A22C3F6B0AC}" name="Column4992"/>
    <tableColumn id="5013" xr3:uid="{CE3AD7A9-FD59-494F-AF0F-BB994D82BB6E}" name="Column4993"/>
    <tableColumn id="5014" xr3:uid="{7AF360B2-C956-CF49-B7EA-74844A13816E}" name="Column4994"/>
    <tableColumn id="5015" xr3:uid="{7A49757A-334C-5046-A224-D37F57AD3CA7}" name="Column4995"/>
    <tableColumn id="5016" xr3:uid="{6A2E5423-F51E-0445-8FF5-BE5EBEB42ECB}" name="Column4996"/>
    <tableColumn id="5017" xr3:uid="{1CF56984-7B2D-3249-AB76-9A924B562DA4}" name="Column4997"/>
    <tableColumn id="5018" xr3:uid="{419B8EF7-FC4C-AD4E-8056-B4F902EA595F}" name="Column4998"/>
    <tableColumn id="5019" xr3:uid="{BE3CDE81-2312-DF42-BAC8-80BA59857E3F}" name="Column4999"/>
    <tableColumn id="5020" xr3:uid="{188385E0-4EFE-2548-8C88-7CE51227B301}" name="Column5000"/>
    <tableColumn id="5021" xr3:uid="{9D8C61A7-DC51-DF4A-B929-3DE61D2F5C61}" name="Column5001"/>
    <tableColumn id="5022" xr3:uid="{9C5C300D-5B45-E84C-8D9A-4B3724699AF2}" name="Column5002"/>
    <tableColumn id="5023" xr3:uid="{F246C19A-2237-414D-B892-6B8333F22F18}" name="Column5003"/>
    <tableColumn id="5024" xr3:uid="{61A7DE51-2538-D14C-B51B-84C016B78FBC}" name="Column5004"/>
    <tableColumn id="5025" xr3:uid="{C6838943-B7A9-1641-8C78-EBD8B8BA446E}" name="Column5005"/>
    <tableColumn id="5026" xr3:uid="{609FA971-F86D-FB46-AA10-DD2FAD757FB8}" name="Column5006"/>
    <tableColumn id="5027" xr3:uid="{EE6F0E48-3299-F14A-A4FE-78C18C58F4C7}" name="Column5007"/>
    <tableColumn id="5028" xr3:uid="{76BF716C-ED1F-9D4F-85EA-28BF40CFC2FB}" name="Column5008"/>
    <tableColumn id="5029" xr3:uid="{9F26116B-002B-724A-8CB6-E9838972378E}" name="Column5009"/>
    <tableColumn id="5030" xr3:uid="{B58E87CB-DB2B-834B-8DAF-E43A0521570E}" name="Column5010"/>
    <tableColumn id="5031" xr3:uid="{81E95399-8A31-934E-AE5F-F9377AC3ADD5}" name="Column5011"/>
    <tableColumn id="5032" xr3:uid="{11743057-9DC9-074B-9ABE-0D9E8BB7B2EF}" name="Column5012"/>
    <tableColumn id="5033" xr3:uid="{0BFDEDD3-18E0-4945-852C-3548DE81B8A6}" name="Column5013"/>
    <tableColumn id="5034" xr3:uid="{67A1C14F-B19F-1749-BE81-5448F5CB3EAE}" name="Column5014"/>
    <tableColumn id="5035" xr3:uid="{7A9D1CD4-912C-AB4C-9DF8-1061EC5D5FBE}" name="Column5015"/>
    <tableColumn id="5036" xr3:uid="{2498B24F-A35A-F145-8B4D-10C91F1481EC}" name="Column5016"/>
    <tableColumn id="5037" xr3:uid="{89A36D14-F728-3743-B536-2A016B133253}" name="Column5017"/>
    <tableColumn id="5038" xr3:uid="{993920F3-AE68-F342-A615-DA553028D586}" name="Column5018"/>
    <tableColumn id="5039" xr3:uid="{74D1802F-8543-C34A-95DE-A66A9AEBAFEA}" name="Column5019"/>
    <tableColumn id="5040" xr3:uid="{7D19FB71-DE03-C345-9063-857F5A8D8769}" name="Column5020"/>
    <tableColumn id="5041" xr3:uid="{AD084E8E-CE61-E745-A1FB-C8EEC3A6FCB5}" name="Column5021"/>
    <tableColumn id="5042" xr3:uid="{7D2FEA53-9E44-2F4C-A812-35DFA290E401}" name="Column5022"/>
    <tableColumn id="5043" xr3:uid="{CC07A79F-D256-7344-82D8-62F3E73AF6A8}" name="Column5023"/>
    <tableColumn id="5044" xr3:uid="{837149ED-4EED-A14A-A056-42AE52B2371A}" name="Column5024"/>
    <tableColumn id="5045" xr3:uid="{A2D0894A-A1AD-FC47-9731-AD134BA0C202}" name="Column5025"/>
    <tableColumn id="5046" xr3:uid="{F9D2E6F0-AAB8-3A40-82DF-0CE4DDE90D4A}" name="Column5026"/>
    <tableColumn id="5047" xr3:uid="{CD0FA19E-60F2-E449-9DD8-D29C7F3A47D6}" name="Column5027"/>
    <tableColumn id="5048" xr3:uid="{6BE2AED7-474A-D940-9B44-F79DE9978051}" name="Column5028"/>
    <tableColumn id="5049" xr3:uid="{B3D89FCF-C0F7-DA4D-B74F-DF61CA93C4FD}" name="Column5029"/>
    <tableColumn id="5050" xr3:uid="{F73BDBA8-1429-284E-AB3B-27283585BA68}" name="Column5030"/>
    <tableColumn id="5051" xr3:uid="{04686ECF-837F-5442-A8BB-9B87E9F545A4}" name="Column5031"/>
    <tableColumn id="5052" xr3:uid="{6734B1DB-675F-D14A-BBC6-337C755C26F4}" name="Column5032"/>
    <tableColumn id="5053" xr3:uid="{58112D0D-2618-7146-854E-D067A5E589E1}" name="Column5033"/>
    <tableColumn id="5054" xr3:uid="{0BE132F2-4496-714B-B854-EB6247FE0B56}" name="Column5034"/>
    <tableColumn id="5055" xr3:uid="{2280264E-3962-EE44-BEE5-361A5F21CF78}" name="Column5035"/>
    <tableColumn id="5056" xr3:uid="{32863686-95B1-1D43-8411-1DE065C20B18}" name="Column5036"/>
    <tableColumn id="5057" xr3:uid="{DC2BE42E-5039-1948-9377-F925A2DF9935}" name="Column5037"/>
    <tableColumn id="5058" xr3:uid="{E6E132EF-F579-B248-84E6-1B47C3444062}" name="Column5038"/>
    <tableColumn id="5059" xr3:uid="{E7FCBC2D-55B3-7C40-808E-3A76B696BBF9}" name="Column5039"/>
    <tableColumn id="5060" xr3:uid="{D50C4A9D-AD83-F344-AD07-C9604721125F}" name="Column5040"/>
    <tableColumn id="5061" xr3:uid="{936DE6AD-3915-9A4C-8621-BD0B99F2725B}" name="Column5041"/>
    <tableColumn id="5062" xr3:uid="{E549C47C-C893-1347-98A0-671C5A099361}" name="Column5042"/>
    <tableColumn id="5063" xr3:uid="{F95A35CB-9AAE-C244-BCAB-A94E1F4DF513}" name="Column5043"/>
    <tableColumn id="5064" xr3:uid="{978D77E0-171E-724D-BEBA-9F5617EC026C}" name="Column5044"/>
    <tableColumn id="5065" xr3:uid="{0F380779-5781-C847-9050-F21C124BA1FA}" name="Column5045"/>
    <tableColumn id="5066" xr3:uid="{626F68B9-3CDB-A34E-BEF3-48117DB460AB}" name="Column5046"/>
    <tableColumn id="5067" xr3:uid="{F36779FF-C269-364C-BD1B-401ADB6C1756}" name="Column5047"/>
    <tableColumn id="5068" xr3:uid="{AE139038-C523-1240-A70D-7E5A26B0983F}" name="Column5048"/>
    <tableColumn id="5069" xr3:uid="{4B23A9B8-572C-664E-88C5-8F83321BBE87}" name="Column5049"/>
    <tableColumn id="5070" xr3:uid="{EC065265-53C1-DC41-AE2F-1797688A523E}" name="Column5050"/>
    <tableColumn id="5071" xr3:uid="{7EB695D4-9180-F94B-BD9F-2AFF9FE9DC58}" name="Column5051"/>
    <tableColumn id="5072" xr3:uid="{37CB5292-D9D8-4D4C-9D9B-5C39138752CD}" name="Column5052"/>
    <tableColumn id="5073" xr3:uid="{68D420A7-D279-7448-9523-21BDC67AC103}" name="Column5053"/>
    <tableColumn id="5074" xr3:uid="{254E35B1-6DD4-A846-A4D9-0DD3292B71BE}" name="Column5054"/>
    <tableColumn id="5075" xr3:uid="{CF3FCEB8-FA21-B643-B76E-77C43E88BC02}" name="Column5055"/>
    <tableColumn id="5076" xr3:uid="{5A3B8A31-4A07-E046-95E6-6336A9983040}" name="Column5056"/>
    <tableColumn id="5077" xr3:uid="{97ACF810-777C-704A-B72C-048645276E1B}" name="Column5057"/>
    <tableColumn id="5078" xr3:uid="{DD179233-3E1E-A444-871A-CF5DCDE38BB6}" name="Column5058"/>
    <tableColumn id="5079" xr3:uid="{DFCD1FB9-741E-6942-ADB5-44D2B4096086}" name="Column5059"/>
    <tableColumn id="5080" xr3:uid="{B9E5612C-A10C-FA44-BCB0-660738064447}" name="Column5060"/>
    <tableColumn id="5081" xr3:uid="{B372D782-64FA-3D40-97F8-B21867BCF2B9}" name="Column5061"/>
    <tableColumn id="5082" xr3:uid="{F8691123-02F3-7F48-A549-143E76667A96}" name="Column5062"/>
    <tableColumn id="5083" xr3:uid="{ADCF0563-CFD8-1540-A970-70D6F13C3D55}" name="Column5063"/>
    <tableColumn id="5084" xr3:uid="{7862E6E4-96EC-A046-9C12-A30856B0506B}" name="Column5064"/>
    <tableColumn id="5085" xr3:uid="{D0C6A80A-86C6-2042-BC6D-03BAB34F71A8}" name="Column5065"/>
    <tableColumn id="5086" xr3:uid="{ACC385F1-4419-124C-8EFB-3E3CB5C31A9F}" name="Column5066"/>
    <tableColumn id="5087" xr3:uid="{8A08D0A3-BEDE-E84E-B004-9507836FD304}" name="Column5067"/>
    <tableColumn id="5088" xr3:uid="{0CCE0938-FA9C-4140-9586-F89153A8D90A}" name="Column5068"/>
    <tableColumn id="5089" xr3:uid="{4D459767-D6C0-1342-904B-AE150BE9EF69}" name="Column5069"/>
    <tableColumn id="5090" xr3:uid="{6FFB5F65-AF61-674B-BC72-8F9798B055EF}" name="Column5070"/>
    <tableColumn id="5091" xr3:uid="{9C1C422F-F32E-B24C-BCF4-7EDD659E9C4C}" name="Column5071"/>
    <tableColumn id="5092" xr3:uid="{8D85181C-EE85-4947-AAAB-029978D98991}" name="Column5072"/>
    <tableColumn id="5093" xr3:uid="{DFD16815-5B50-AE47-81B1-F086FDD125F2}" name="Column5073"/>
    <tableColumn id="5094" xr3:uid="{C3764328-160F-7044-9965-D0A3A896F3B3}" name="Column5074"/>
    <tableColumn id="5095" xr3:uid="{6A644D14-DE54-8145-97D9-D8A630109C88}" name="Column5075"/>
    <tableColumn id="5096" xr3:uid="{9531EA28-547D-D248-B6C1-07B7337475C5}" name="Column5076"/>
    <tableColumn id="5097" xr3:uid="{00B89949-270C-A74A-8E5F-4131925DD996}" name="Column5077"/>
    <tableColumn id="5098" xr3:uid="{DA36CE4E-F719-664D-88ED-0CC9F836DEA0}" name="Column5078"/>
    <tableColumn id="5099" xr3:uid="{0C6A7FF0-1EE7-344E-A3E1-4185C60AC4B2}" name="Column5079"/>
    <tableColumn id="5100" xr3:uid="{BC1F5B9A-2C86-CB47-938C-CED03E3EE075}" name="Column5080"/>
    <tableColumn id="5101" xr3:uid="{7FAE2FFE-443B-EA43-8C27-1571495F2729}" name="Column5081"/>
    <tableColumn id="5102" xr3:uid="{E8C9112D-FDAE-AC40-B629-CC1B7274BA4D}" name="Column5082"/>
    <tableColumn id="5103" xr3:uid="{F76F444B-8104-8C44-BF36-B68C571CBDAC}" name="Column5083"/>
    <tableColumn id="5104" xr3:uid="{DD2F8C9C-3441-9F46-9321-0CCB4F07553D}" name="Column5084"/>
    <tableColumn id="5105" xr3:uid="{8C8AACF5-ECB7-2345-AE65-20D0051F322D}" name="Column5085"/>
    <tableColumn id="5106" xr3:uid="{7FB63DFD-3AB9-584C-B907-A18E51CC442F}" name="Column5086"/>
    <tableColumn id="5107" xr3:uid="{1B819AD1-56C5-3846-8680-675B13E8BA44}" name="Column5087"/>
    <tableColumn id="5108" xr3:uid="{7A4408EB-B757-AF4D-96C0-6A18B4C06C3F}" name="Column5088"/>
    <tableColumn id="5109" xr3:uid="{B7283B7A-D0D3-574F-A6CC-7D16CE784E39}" name="Column5089"/>
    <tableColumn id="5110" xr3:uid="{C8083757-7A97-474E-908C-39CB6D7C2F2C}" name="Column5090"/>
    <tableColumn id="5111" xr3:uid="{AFEEBA2E-DECA-424A-839C-1720CD17BF8A}" name="Column5091"/>
    <tableColumn id="5112" xr3:uid="{78E343F0-0AA2-E843-9CBC-0E2A9CD9E69B}" name="Column5092"/>
    <tableColumn id="5113" xr3:uid="{6485DCE0-E49C-644E-93AC-0CF05A420F5D}" name="Column5093"/>
    <tableColumn id="5114" xr3:uid="{E4DBBC1A-A460-7D43-833A-93B0EA155504}" name="Column5094"/>
    <tableColumn id="5115" xr3:uid="{E29775E6-B20B-4242-9C7D-F17F3521F8D1}" name="Column5095"/>
    <tableColumn id="5116" xr3:uid="{3045921D-E367-E141-8356-F8105D657070}" name="Column5096"/>
    <tableColumn id="5117" xr3:uid="{5FD6D6AE-7136-174C-8EF0-8F6AB9BE16DA}" name="Column5097"/>
    <tableColumn id="5118" xr3:uid="{A0CA59CC-D89F-6B4F-A796-84BEFA96DD9C}" name="Column5098"/>
    <tableColumn id="5119" xr3:uid="{A4DE658B-5415-F041-BC4D-C7508E0210EF}" name="Column5099"/>
    <tableColumn id="5120" xr3:uid="{BB4E3AFD-2BDE-6246-AF8A-335F0ADBE230}" name="Column5100"/>
    <tableColumn id="5121" xr3:uid="{64E34D91-8538-F04E-86B4-58240E495310}" name="Column5101"/>
    <tableColumn id="5122" xr3:uid="{15DB9CC0-31E2-4343-BD3C-E5BA547DA161}" name="Column5102"/>
    <tableColumn id="5123" xr3:uid="{63A383FB-194F-4842-95AF-C2770BFD482B}" name="Column5103"/>
    <tableColumn id="5124" xr3:uid="{9153D740-7C5A-974F-A12A-25738AAE128C}" name="Column5104"/>
    <tableColumn id="5125" xr3:uid="{A1DD1D8F-191E-7E40-9081-929E7D82A5AD}" name="Column5105"/>
    <tableColumn id="5126" xr3:uid="{4D09B026-E51A-A94E-BFF0-4563278E4E86}" name="Column5106"/>
    <tableColumn id="5127" xr3:uid="{86A82BE6-11EA-3840-AAB8-09530E0ED2B9}" name="Column5107"/>
    <tableColumn id="5128" xr3:uid="{797DB3C3-F29E-144F-8C04-B82C57905FF1}" name="Column5108"/>
    <tableColumn id="5129" xr3:uid="{977063E1-A503-8949-B0DB-A8E0F4E0836A}" name="Column5109"/>
    <tableColumn id="5130" xr3:uid="{AE34B6DA-FA50-EB4C-A2C5-6B841BB635AF}" name="Column5110"/>
    <tableColumn id="5131" xr3:uid="{58002B33-0179-B44D-A7AC-ECC911D07E5E}" name="Column5111"/>
    <tableColumn id="5132" xr3:uid="{391749D1-DCFE-7C41-A4F0-2DAC61B94755}" name="Column5112"/>
    <tableColumn id="5133" xr3:uid="{CDE789FB-BA5A-954E-9435-C33B6C351DEC}" name="Column5113"/>
    <tableColumn id="5134" xr3:uid="{CC748E13-BCDD-5A4F-B2DD-98495F039C90}" name="Column5114"/>
    <tableColumn id="5135" xr3:uid="{54D29323-9625-E540-B763-FD77652967DA}" name="Column5115"/>
    <tableColumn id="5136" xr3:uid="{F672039C-77B0-1340-A920-5B17E189488C}" name="Column5116"/>
    <tableColumn id="5137" xr3:uid="{9BC8C445-EFA2-654A-AF6F-A2023226E20C}" name="Column5117"/>
    <tableColumn id="5138" xr3:uid="{B36FFEA6-70FD-3847-8E88-B0C9494887C6}" name="Column5118"/>
    <tableColumn id="5139" xr3:uid="{31D5CFE4-8F2E-084F-9113-E795D94CA8C0}" name="Column5119"/>
    <tableColumn id="5140" xr3:uid="{EA93DDD7-40B5-F44E-B5BF-9DA1507CE9D5}" name="Column5120"/>
    <tableColumn id="5141" xr3:uid="{A4D74982-36FF-A642-B8E8-512E9A9585FB}" name="Column5121"/>
    <tableColumn id="5142" xr3:uid="{D5E42288-97B4-AA4D-83DE-D248EA0103EC}" name="Column5122"/>
    <tableColumn id="5143" xr3:uid="{96237D06-1D6D-2F48-B8D0-CFD296C02E40}" name="Column5123"/>
    <tableColumn id="5144" xr3:uid="{661F8097-FF00-6E4C-A8FA-FA3F2C8F287D}" name="Column5124"/>
    <tableColumn id="5145" xr3:uid="{7BEAA1AE-F585-2741-BF84-BA79854A0678}" name="Column5125"/>
    <tableColumn id="5146" xr3:uid="{A781CB02-1EBE-8E43-BA4C-E3C0F87A9555}" name="Column5126"/>
    <tableColumn id="5147" xr3:uid="{A756A6A0-D49C-2A48-97EA-E02E36C26A48}" name="Column5127"/>
    <tableColumn id="5148" xr3:uid="{4469D7EF-03C9-5149-818E-72F43C70451F}" name="Column5128"/>
    <tableColumn id="5149" xr3:uid="{FDABDF75-192A-6544-986A-D3E6727CF6B4}" name="Column5129"/>
    <tableColumn id="5150" xr3:uid="{98F1D37B-F2B3-8848-8F7F-C663ED7EDED5}" name="Column5130"/>
    <tableColumn id="5151" xr3:uid="{75D17486-33B2-7D4B-BA7B-DE57E483AA02}" name="Column5131"/>
    <tableColumn id="5152" xr3:uid="{AC39D0C5-64B8-1244-8F9A-94CC17AC55AD}" name="Column5132"/>
    <tableColumn id="5153" xr3:uid="{38C03A49-9A36-4340-9239-477E22FD3CFA}" name="Column5133"/>
    <tableColumn id="5154" xr3:uid="{E25E9CF0-2D68-FA4D-9220-A90F5ACCFB27}" name="Column5134"/>
    <tableColumn id="5155" xr3:uid="{8408B985-7774-134D-8CFC-D032D8532FBC}" name="Column5135"/>
    <tableColumn id="5156" xr3:uid="{30D38847-B29B-974F-A042-17AC3A35D9F2}" name="Column5136"/>
    <tableColumn id="5157" xr3:uid="{FC8F795C-B0D3-AD4A-92BF-F56D232F0F22}" name="Column5137"/>
    <tableColumn id="5158" xr3:uid="{A9020516-4E43-7F4A-A7E7-7AF0276A6D1A}" name="Column5138"/>
    <tableColumn id="5159" xr3:uid="{51AA24E4-7FA3-EF4E-990C-72849B82808E}" name="Column5139"/>
    <tableColumn id="5160" xr3:uid="{63D8233A-B16F-0F4D-B2F8-34EF4B3141E8}" name="Column5140"/>
    <tableColumn id="5161" xr3:uid="{26721056-18E6-2248-9D97-6BD6291D3332}" name="Column5141"/>
    <tableColumn id="5162" xr3:uid="{9B346A2D-0F72-DF44-AEE1-8888AA09B914}" name="Column5142"/>
    <tableColumn id="5163" xr3:uid="{D37520D0-23AF-6B42-BCFC-748E44970222}" name="Column5143"/>
    <tableColumn id="5164" xr3:uid="{AA52BAB1-C752-5347-868F-1B618D03C66E}" name="Column5144"/>
    <tableColumn id="5165" xr3:uid="{EF09E281-B2E3-EB49-97C7-14180B164823}" name="Column5145"/>
    <tableColumn id="5166" xr3:uid="{C142A8AA-6577-2F41-9F67-5D7C69A5E21A}" name="Column5146"/>
    <tableColumn id="5167" xr3:uid="{557E6D72-0819-DD43-8509-BDCEDE243E25}" name="Column5147"/>
    <tableColumn id="5168" xr3:uid="{0FA28B61-B2B7-2944-8F5E-09160C79B433}" name="Column5148"/>
    <tableColumn id="5169" xr3:uid="{9661CBB9-85A6-4843-A1D9-CB5319ECDEFA}" name="Column5149"/>
    <tableColumn id="5170" xr3:uid="{84DE0165-CFA3-6245-9525-24DD1A9EC0F0}" name="Column5150"/>
    <tableColumn id="5171" xr3:uid="{BA4216B1-BAD3-9945-A95D-E14A05881D00}" name="Column5151"/>
    <tableColumn id="5172" xr3:uid="{B0A933C8-13AD-8A47-AB4D-E01B77860AB9}" name="Column5152"/>
    <tableColumn id="5173" xr3:uid="{03EAF660-A2EC-CB4C-9225-C2C039B7BF84}" name="Column5153"/>
    <tableColumn id="5174" xr3:uid="{42D8E35D-8896-6446-8CB0-9C00C46D15C2}" name="Column5154"/>
    <tableColumn id="5175" xr3:uid="{79813134-1578-B246-840A-F3FC90156773}" name="Column5155"/>
    <tableColumn id="5176" xr3:uid="{7DCDBF02-BA93-774A-BE83-E250203C8252}" name="Column5156"/>
    <tableColumn id="5177" xr3:uid="{41A8B6D6-112E-6740-9AA0-BCF82C194A58}" name="Column5157"/>
    <tableColumn id="5178" xr3:uid="{AA49F55B-94AA-7F48-80C4-EC13234652CC}" name="Column5158"/>
    <tableColumn id="5179" xr3:uid="{5E62E826-0AD2-FB47-BD8D-4017857CEDD0}" name="Column5159"/>
    <tableColumn id="5180" xr3:uid="{73456AE8-2FDE-7341-836B-3CEB4FFC8F1D}" name="Column5160"/>
    <tableColumn id="5181" xr3:uid="{55995CA4-E2B8-0847-9AC0-0D74F7759343}" name="Column5161"/>
    <tableColumn id="5182" xr3:uid="{0DA7CDC3-8B27-6146-9602-C764FB4844B4}" name="Column5162"/>
    <tableColumn id="5183" xr3:uid="{5B99118E-35D1-2541-92D4-0F4C295721A5}" name="Column5163"/>
    <tableColumn id="5184" xr3:uid="{24F5A45C-7DB9-704B-B623-72BAAE3132D8}" name="Column5164"/>
    <tableColumn id="5185" xr3:uid="{DDF3F227-68BC-5845-BB94-B26A22C256B2}" name="Column5165"/>
    <tableColumn id="5186" xr3:uid="{564E4BBD-2811-C940-A5C6-CD69C438C309}" name="Column5166"/>
    <tableColumn id="5187" xr3:uid="{540DE7F8-BE3B-CE4D-A0EC-311402B5EEDB}" name="Column5167"/>
    <tableColumn id="5188" xr3:uid="{EF500B9C-DAFA-D948-ADA3-377DF0E9EFAA}" name="Column5168"/>
    <tableColumn id="5189" xr3:uid="{2B97DEA5-B301-3B45-8BA7-9E2A460A1AD6}" name="Column5169"/>
    <tableColumn id="5190" xr3:uid="{85B65FE8-F4EA-0C4A-B873-A7A6DF25D48E}" name="Column5170"/>
    <tableColumn id="5191" xr3:uid="{84FD086B-3136-5F43-986A-E4C272AA0ACE}" name="Column5171"/>
    <tableColumn id="5192" xr3:uid="{7670B4A9-02F9-FE4B-AB2B-DA6F4BF87F4E}" name="Column5172"/>
    <tableColumn id="5193" xr3:uid="{F867C35C-61B6-324C-B14B-562AADA8632E}" name="Column5173"/>
    <tableColumn id="5194" xr3:uid="{FEDD4FB6-9C43-434D-9866-E2B9C41FEE5B}" name="Column5174"/>
    <tableColumn id="5195" xr3:uid="{D64EF149-E1D2-0143-8772-2BC8F702C338}" name="Column5175"/>
    <tableColumn id="5196" xr3:uid="{C873C92C-11FA-6644-A836-5788ECA0D44C}" name="Column5176"/>
    <tableColumn id="5197" xr3:uid="{75D644D2-2333-AA46-901B-E31981EC654D}" name="Column5177"/>
    <tableColumn id="5198" xr3:uid="{4EDDB288-2841-2A4F-8AF1-4D1C5709E69C}" name="Column5178"/>
    <tableColumn id="5199" xr3:uid="{92855BE2-15F2-4440-9B55-E39C68D2AA1A}" name="Column5179"/>
    <tableColumn id="5200" xr3:uid="{DC3BC2B4-AD2D-7C41-801D-7EC8478C6177}" name="Column5180"/>
    <tableColumn id="5201" xr3:uid="{663E7802-8539-E146-BAAC-5A2022E87203}" name="Column5181"/>
    <tableColumn id="5202" xr3:uid="{6AE0BEDC-1A01-1048-BE72-881A524B51EE}" name="Column5182"/>
    <tableColumn id="5203" xr3:uid="{12C931C7-CE4C-CA4C-AA7A-4BC119E53769}" name="Column5183"/>
    <tableColumn id="5204" xr3:uid="{B3DCE978-3005-FC4E-A725-3C075CD63E02}" name="Column5184"/>
    <tableColumn id="5205" xr3:uid="{F408E280-6B10-A146-A40F-20C7E2798D78}" name="Column5185"/>
    <tableColumn id="5206" xr3:uid="{F2209DE6-8BC4-D646-A5C7-E5214F489088}" name="Column5186"/>
    <tableColumn id="5207" xr3:uid="{5A40C1DE-8B66-A34E-9DCD-C29AF2E7BF01}" name="Column5187"/>
    <tableColumn id="5208" xr3:uid="{090160FE-F9D8-A940-8F3F-B573953046B9}" name="Column5188"/>
    <tableColumn id="5209" xr3:uid="{36FA7D0B-E6E0-8440-BBE3-C1B745736B90}" name="Column5189"/>
    <tableColumn id="5210" xr3:uid="{EA1712B2-A40C-3543-9821-B04917AE64BC}" name="Column5190"/>
    <tableColumn id="5211" xr3:uid="{86CFEE42-D211-4D47-950A-6336D7E71EAA}" name="Column5191"/>
    <tableColumn id="5212" xr3:uid="{4BAABDB0-5E66-A14D-A760-309312E53284}" name="Column5192"/>
    <tableColumn id="5213" xr3:uid="{99E15562-C3F8-0F49-B23E-A48B60FFC307}" name="Column5193"/>
    <tableColumn id="5214" xr3:uid="{F7B9C653-C2E0-6A49-90C5-1381DFB9AB5E}" name="Column5194"/>
    <tableColumn id="5215" xr3:uid="{3BCEEC14-B85D-BE49-91BC-FEE4599B542A}" name="Column5195"/>
    <tableColumn id="5216" xr3:uid="{FB3AF0C9-651B-A24C-B4B9-A04CE24F450B}" name="Column5196"/>
    <tableColumn id="5217" xr3:uid="{0318A64B-884C-6646-8030-7900DA76FCE6}" name="Column5197"/>
    <tableColumn id="5218" xr3:uid="{57F61D7C-938D-2242-AC15-6A139E14A2D5}" name="Column5198"/>
    <tableColumn id="5219" xr3:uid="{1132512A-23DB-B148-97FB-0AB5E3993630}" name="Column5199"/>
    <tableColumn id="5220" xr3:uid="{8D92A202-306A-584C-B1E8-56C1DED8F364}" name="Column5200"/>
    <tableColumn id="5221" xr3:uid="{2D6BCA50-3B70-F741-BF84-691BF3197C3B}" name="Column5201"/>
    <tableColumn id="5222" xr3:uid="{E2BE28EE-0FA4-A144-993B-9EE5F8707CD8}" name="Column5202"/>
    <tableColumn id="5223" xr3:uid="{659364DB-9D65-984F-8F68-256088F717A5}" name="Column5203"/>
    <tableColumn id="5224" xr3:uid="{9AB5BEBB-8985-114D-AA5A-D5D2FF8E709F}" name="Column5204"/>
    <tableColumn id="5225" xr3:uid="{B28BF9E1-3956-3343-B44E-7F32429B38E0}" name="Column5205"/>
    <tableColumn id="5226" xr3:uid="{EC613344-1A5D-7945-8295-20103A8C6AE3}" name="Column5206"/>
    <tableColumn id="5227" xr3:uid="{294B7EE1-9BCD-8349-9C0A-73F129EB68DB}" name="Column5207"/>
    <tableColumn id="5228" xr3:uid="{09C8AA7C-8C65-0148-BE14-DE962E3489A9}" name="Column5208"/>
    <tableColumn id="5229" xr3:uid="{034008F1-2182-1648-BC65-F68400E75F97}" name="Column5209"/>
    <tableColumn id="5230" xr3:uid="{4469A317-4A2E-1B46-AC91-2D167D92ED44}" name="Column5210"/>
    <tableColumn id="5231" xr3:uid="{FCF0A63F-7DE4-C543-93C0-37A1814C66AA}" name="Column5211"/>
    <tableColumn id="5232" xr3:uid="{6DA4A47C-DA8A-E74F-8990-40B88CE43FED}" name="Column5212"/>
    <tableColumn id="5233" xr3:uid="{E5D79D21-4015-864B-A901-B25B9FA23A9D}" name="Column5213"/>
    <tableColumn id="5234" xr3:uid="{25BE293B-5794-D349-B8BF-300EC552DBFC}" name="Column5214"/>
    <tableColumn id="5235" xr3:uid="{A7EDB2F9-00B1-0C42-BE87-AEEAD2A4C1E0}" name="Column5215"/>
    <tableColumn id="5236" xr3:uid="{8E0453B2-C159-9E45-96E1-EE81338682C1}" name="Column5216"/>
    <tableColumn id="5237" xr3:uid="{83D867B3-DE73-B94F-92E4-68729B669BE0}" name="Column5217"/>
    <tableColumn id="5238" xr3:uid="{6AADE2C6-70A7-CC48-A194-D44850592B9A}" name="Column5218"/>
    <tableColumn id="5239" xr3:uid="{AAA0B610-32B3-6445-ACAE-BDCE477CDF87}" name="Column5219"/>
    <tableColumn id="5240" xr3:uid="{813BB43E-A7F7-5D4A-A96D-9B792DAB8A14}" name="Column5220"/>
    <tableColumn id="5241" xr3:uid="{F53576FA-FC47-E74D-90F7-2E2FA0BD11C3}" name="Column5221"/>
    <tableColumn id="5242" xr3:uid="{06ABE772-616D-C348-AAC7-6A1D49A3A8E8}" name="Column5222"/>
    <tableColumn id="5243" xr3:uid="{F505B5DC-5206-F547-BD0E-06E5FF19D642}" name="Column5223"/>
    <tableColumn id="5244" xr3:uid="{7A294505-6F3F-384D-9459-966621EFD18A}" name="Column5224"/>
    <tableColumn id="5245" xr3:uid="{DD6ACB95-E441-B740-95A2-B4A3D9714B05}" name="Column5225"/>
    <tableColumn id="5246" xr3:uid="{49FCD979-947B-EA41-AECF-CA79D6AD3EE7}" name="Column5226"/>
    <tableColumn id="5247" xr3:uid="{0AA99EF4-014B-5842-9F0E-46C458EC5CBD}" name="Column5227"/>
    <tableColumn id="5248" xr3:uid="{180032A4-AA92-3D48-A4CA-FEA3CBD25752}" name="Column5228"/>
    <tableColumn id="5249" xr3:uid="{2273D1CB-7CA5-C741-B7FA-E6961BE69F37}" name="Column5229"/>
    <tableColumn id="5250" xr3:uid="{91F9C293-7CFD-6C4D-AE60-5D4BBE233BCC}" name="Column5230"/>
    <tableColumn id="5251" xr3:uid="{E8983A20-100D-394A-94EF-BAC47B8435D9}" name="Column5231"/>
    <tableColumn id="5252" xr3:uid="{1561F6D3-38E4-4842-99D6-9BD9FFF1CC0A}" name="Column5232"/>
    <tableColumn id="5253" xr3:uid="{6EBD99FE-7E3E-FE42-A645-B8D3B761800D}" name="Column5233"/>
    <tableColumn id="5254" xr3:uid="{9BED0C34-F7FC-164E-97E3-D86D501D3C1E}" name="Column5234"/>
    <tableColumn id="5255" xr3:uid="{89900149-A2B8-8946-97A3-6B063479DCB5}" name="Column5235"/>
    <tableColumn id="5256" xr3:uid="{DB7CE781-F238-F746-951D-9CE4262C0082}" name="Column5236"/>
    <tableColumn id="5257" xr3:uid="{06D52C7A-EB53-9F43-9725-12AC9057A945}" name="Column5237"/>
    <tableColumn id="5258" xr3:uid="{EBE033B8-47FD-5D44-8CFE-39EED98240BE}" name="Column5238"/>
    <tableColumn id="5259" xr3:uid="{530F650C-51B0-F746-A740-8FEEF6AB15C0}" name="Column5239"/>
    <tableColumn id="5260" xr3:uid="{F376C7BE-F67F-B648-8EFE-0EE8E3B87196}" name="Column5240"/>
    <tableColumn id="5261" xr3:uid="{D2FB3083-2586-044B-B0D9-5515EFA2CCA5}" name="Column5241"/>
    <tableColumn id="5262" xr3:uid="{47E523FE-FEE6-714F-BA1C-953B099C9DC5}" name="Column5242"/>
    <tableColumn id="5263" xr3:uid="{1E164EDB-D8DD-F540-8E62-4DB3A1C8882F}" name="Column5243"/>
    <tableColumn id="5264" xr3:uid="{8AE96D27-D6B9-0A41-A322-47A8F9308C67}" name="Column5244"/>
    <tableColumn id="5265" xr3:uid="{D84CA843-7CAF-7647-9FD0-F2AA06441A66}" name="Column5245"/>
    <tableColumn id="5266" xr3:uid="{802FDC9B-9FE8-8840-96F6-603DA07821BE}" name="Column5246"/>
    <tableColumn id="5267" xr3:uid="{57F9FF29-AFAD-0D4A-A241-D9ADE6EDF9D9}" name="Column5247"/>
    <tableColumn id="5268" xr3:uid="{193A7ACB-4381-954C-B512-183C64F04247}" name="Column5248"/>
    <tableColumn id="5269" xr3:uid="{326422E6-7746-5D47-9DE6-96B4D6E868E7}" name="Column5249"/>
    <tableColumn id="5270" xr3:uid="{4F9AA5C7-25B3-9545-828E-98AD92ECE9AD}" name="Column5250"/>
    <tableColumn id="5271" xr3:uid="{FEC6ED69-F556-3D40-8B6C-CDEA68636278}" name="Column5251"/>
    <tableColumn id="5272" xr3:uid="{97991432-0B03-A445-9957-CE2841D30C21}" name="Column5252"/>
    <tableColumn id="5273" xr3:uid="{9A69E647-24E9-DE41-931B-9A623F76A180}" name="Column5253"/>
    <tableColumn id="5274" xr3:uid="{4B2776D9-A19E-0345-87D6-676F87B3164D}" name="Column5254"/>
    <tableColumn id="5275" xr3:uid="{63BE70CB-F7B0-5E43-B89A-EE792E74D94B}" name="Column5255"/>
    <tableColumn id="5276" xr3:uid="{9DD07D98-155E-4A48-BA81-DE3F3CC3A3C3}" name="Column5256"/>
    <tableColumn id="5277" xr3:uid="{0F1DFD9D-9DD7-2149-8433-10995A4B5616}" name="Column5257"/>
    <tableColumn id="5278" xr3:uid="{60CBE213-6ACE-BA40-8927-637825F66F75}" name="Column5258"/>
    <tableColumn id="5279" xr3:uid="{16835565-7A68-0E4E-8D4E-5C058F31CA36}" name="Column5259"/>
    <tableColumn id="5280" xr3:uid="{F291B4F0-C462-4C4B-B34F-C4565657E6F4}" name="Column5260"/>
    <tableColumn id="5281" xr3:uid="{032E412D-C080-F34D-8F8C-6A9BDF1B6147}" name="Column5261"/>
    <tableColumn id="5282" xr3:uid="{4477BF0B-23DD-784A-B88C-05B999E03267}" name="Column5262"/>
    <tableColumn id="5283" xr3:uid="{47761FC9-BF88-9D43-AC75-FF488CFD48E7}" name="Column5263"/>
    <tableColumn id="5284" xr3:uid="{0CB3E9A0-6ECF-0E4C-9226-783E723C0DB1}" name="Column5264"/>
    <tableColumn id="5285" xr3:uid="{87608156-AC0C-9B4B-809F-D31000B5B479}" name="Column5265"/>
    <tableColumn id="5286" xr3:uid="{DD26FB66-5435-7F48-B84A-AFC24F3CE048}" name="Column5266"/>
    <tableColumn id="5287" xr3:uid="{DAB7AEAC-3501-4341-84FB-D60A506D216C}" name="Column5267"/>
    <tableColumn id="5288" xr3:uid="{0718364E-9E12-BC4D-B34F-FC3F493EA9AB}" name="Column5268"/>
    <tableColumn id="5289" xr3:uid="{B4B4646E-B2BD-0A44-A9F9-BD35C98C2312}" name="Column5269"/>
    <tableColumn id="5290" xr3:uid="{2DE493D9-867A-464B-8C2A-6907BEE7E0D3}" name="Column5270"/>
    <tableColumn id="5291" xr3:uid="{1DDFAA89-4CA2-9C43-A62D-71A3A0D6BDDE}" name="Column5271"/>
    <tableColumn id="5292" xr3:uid="{8801A3EC-CEE8-194B-B4F2-D2BBF6529E18}" name="Column5272"/>
    <tableColumn id="5293" xr3:uid="{8E2E16B2-1572-4544-B984-4A4496196C46}" name="Column5273"/>
    <tableColumn id="5294" xr3:uid="{E1E314C8-2DB7-F943-BA0D-FB465EF10355}" name="Column5274"/>
    <tableColumn id="5295" xr3:uid="{3C0F1490-CC6A-974C-886E-F6131A7E5221}" name="Column5275"/>
    <tableColumn id="5296" xr3:uid="{CFAFCD45-700E-334A-BBD0-18003AAFD061}" name="Column5276"/>
    <tableColumn id="5297" xr3:uid="{1A3A7A63-1924-1246-A234-41B6A39E9B20}" name="Column5277"/>
    <tableColumn id="5298" xr3:uid="{090EBC3D-E7B4-A949-9B95-8E7AA5E7C324}" name="Column5278"/>
    <tableColumn id="5299" xr3:uid="{5F33D919-DF76-234D-8991-9F1AD8E35A43}" name="Column5279"/>
    <tableColumn id="5300" xr3:uid="{E067811C-CDE4-C54C-B159-035B6BA2E974}" name="Column5280"/>
    <tableColumn id="5301" xr3:uid="{777F5508-F5C1-2C44-8E9A-B39DE60D9119}" name="Column5281"/>
    <tableColumn id="5302" xr3:uid="{A49D2C71-EF34-C842-806B-BAB698046CD6}" name="Column5282"/>
    <tableColumn id="5303" xr3:uid="{180361A3-B630-6A42-8E06-335032B9CFAA}" name="Column5283"/>
    <tableColumn id="5304" xr3:uid="{F43E3192-412E-DF48-9E1A-F9CA9FFBEB7D}" name="Column5284"/>
    <tableColumn id="5305" xr3:uid="{31AEA13E-8C54-5644-9FD5-2803F466228B}" name="Column5285"/>
    <tableColumn id="5306" xr3:uid="{9C9D2ED0-5B89-7C4D-9291-9B0A96A44008}" name="Column5286"/>
    <tableColumn id="5307" xr3:uid="{BF1A991C-D8CA-6249-B482-49E86EFB320D}" name="Column5287"/>
    <tableColumn id="5308" xr3:uid="{6C2D646A-1F5A-BF4E-941E-4D900DF8E2BD}" name="Column5288"/>
    <tableColumn id="5309" xr3:uid="{04B5C076-B53D-4848-A073-12D25FAE35AE}" name="Column5289"/>
    <tableColumn id="5310" xr3:uid="{DCA8C776-BD81-0749-82C4-B715162F00B1}" name="Column5290"/>
    <tableColumn id="5311" xr3:uid="{206A8168-ADCE-DE4E-AC77-666C3D46D2E6}" name="Column5291"/>
    <tableColumn id="5312" xr3:uid="{541E8A52-25F5-5A47-A9C3-1B51F6C5166B}" name="Column5292"/>
    <tableColumn id="5313" xr3:uid="{85695232-C565-B249-A38B-5CF97EB98A56}" name="Column5293"/>
    <tableColumn id="5314" xr3:uid="{585B9361-6825-CF4C-8369-CF8C5E902232}" name="Column5294"/>
    <tableColumn id="5315" xr3:uid="{92F801DD-4846-CB40-A9D3-D2DA498D91B9}" name="Column5295"/>
    <tableColumn id="5316" xr3:uid="{F3F4045C-1670-B944-A17D-A7DAE84906D3}" name="Column5296"/>
    <tableColumn id="5317" xr3:uid="{6D028436-98D5-C044-BC02-DFE991D36748}" name="Column5297"/>
    <tableColumn id="5318" xr3:uid="{0A3A9B42-820A-EC46-8577-BBD92781E99A}" name="Column5298"/>
    <tableColumn id="5319" xr3:uid="{C581CC18-5B39-044E-B129-3B9A6A47D519}" name="Column5299"/>
    <tableColumn id="5320" xr3:uid="{1CD68E87-9F95-A547-A122-6BA428839705}" name="Column5300"/>
    <tableColumn id="5321" xr3:uid="{14F8BCC5-7A4E-284E-90CE-76EC7F15B91C}" name="Column5301"/>
    <tableColumn id="5322" xr3:uid="{1E35D6A2-1E37-4B4E-B7BB-2265AC0CE727}" name="Column5302"/>
    <tableColumn id="5323" xr3:uid="{D87A263E-36A0-6848-B9DE-C9580D9EB408}" name="Column5303"/>
    <tableColumn id="5324" xr3:uid="{2F22399D-DC64-544A-86FC-EDE0E6DFD91A}" name="Column5304"/>
    <tableColumn id="5325" xr3:uid="{CB4AD4EA-9674-0546-A567-E70CFB11C41C}" name="Column5305"/>
    <tableColumn id="5326" xr3:uid="{EAA0FC23-EA7F-7F40-AADB-ACF8448B0655}" name="Column5306"/>
    <tableColumn id="5327" xr3:uid="{061493A6-68EE-3E40-9BD0-32C96EAEECAA}" name="Column5307"/>
    <tableColumn id="5328" xr3:uid="{35013E6F-6D88-9949-928E-7A7995A2F161}" name="Column5308"/>
    <tableColumn id="5329" xr3:uid="{892399AC-964A-9145-9ACD-84F588CDC529}" name="Column5309"/>
    <tableColumn id="5330" xr3:uid="{D18CE45A-0F81-9041-AC05-D74C039A69FE}" name="Column5310"/>
    <tableColumn id="5331" xr3:uid="{3A8B4AAC-531E-D046-A914-CB3BBDC38D43}" name="Column5311"/>
    <tableColumn id="5332" xr3:uid="{A5EC7AED-C5A5-1A46-A2B8-6D87E3154F54}" name="Column5312"/>
    <tableColumn id="5333" xr3:uid="{49550434-F626-4C4E-BBCE-1C04B1C56B48}" name="Column5313"/>
    <tableColumn id="5334" xr3:uid="{D5D36905-3E47-EC40-B9CB-D6B1F449A112}" name="Column5314"/>
    <tableColumn id="5335" xr3:uid="{4A5844EC-89D1-2B44-BAE4-B93BD232C40B}" name="Column5315"/>
    <tableColumn id="5336" xr3:uid="{FEEA1F72-36DB-9147-8BCD-248CB74AEBA6}" name="Column5316"/>
    <tableColumn id="5337" xr3:uid="{C8B23C89-6243-9744-84BD-B8CB629F17E0}" name="Column5317"/>
    <tableColumn id="5338" xr3:uid="{D539D353-7718-C146-B46B-BA86AD3B02F8}" name="Column5318"/>
    <tableColumn id="5339" xr3:uid="{2EE1AC4C-EBB5-E44C-A353-77CE9A55162A}" name="Column5319"/>
    <tableColumn id="5340" xr3:uid="{C87A3DEA-597B-E64B-B8D2-FE23EBDE1321}" name="Column5320"/>
    <tableColumn id="5341" xr3:uid="{D4854F47-DD04-0247-9BF9-D53819F9D89D}" name="Column5321"/>
    <tableColumn id="5342" xr3:uid="{E02D7ED7-19D8-2E41-9833-93994D8B434E}" name="Column5322"/>
    <tableColumn id="5343" xr3:uid="{364EB769-BF82-DE45-BD86-B5855FD2905F}" name="Column5323"/>
    <tableColumn id="5344" xr3:uid="{4D047C04-0DE2-274C-A9B5-AA46F8FD9D7B}" name="Column5324"/>
    <tableColumn id="5345" xr3:uid="{E0D7169D-379B-314D-AD0B-6DA2CE3486D2}" name="Column5325"/>
    <tableColumn id="5346" xr3:uid="{0CC832FD-A264-D04A-BAF8-9FDF30C77060}" name="Column5326"/>
    <tableColumn id="5347" xr3:uid="{88AB4DA0-EFD0-E746-8EC0-72800ADF57B9}" name="Column5327"/>
    <tableColumn id="5348" xr3:uid="{8769B229-C4C2-A04E-8F4E-337B37508AD6}" name="Column5328"/>
    <tableColumn id="5349" xr3:uid="{6A86E73D-DF5D-264B-970E-592CC8784F12}" name="Column5329"/>
    <tableColumn id="5350" xr3:uid="{9B58A117-7250-8242-AC8E-DB27D2112F78}" name="Column5330"/>
    <tableColumn id="5351" xr3:uid="{B10F3297-E69A-7C4D-B8D0-B146CE57A21B}" name="Column5331"/>
    <tableColumn id="5352" xr3:uid="{E4A99EAE-456F-9847-9D0C-54781F4F0E29}" name="Column5332"/>
    <tableColumn id="5353" xr3:uid="{532EBEBD-E534-5E44-89E7-85409979DA61}" name="Column5333"/>
    <tableColumn id="5354" xr3:uid="{F3AAD291-514B-6747-802F-008B04715378}" name="Column5334"/>
    <tableColumn id="5355" xr3:uid="{31D6E82B-A88E-9545-99FF-B5884AEA65F9}" name="Column5335"/>
    <tableColumn id="5356" xr3:uid="{603621BA-1A4B-1D42-B311-36B695CDBB66}" name="Column5336"/>
    <tableColumn id="5357" xr3:uid="{FF7712E8-172D-3143-B6DF-4B70FD798F5E}" name="Column5337"/>
    <tableColumn id="5358" xr3:uid="{EC6A83B8-0D80-A544-AA28-22234BCFA0D1}" name="Column5338"/>
    <tableColumn id="5359" xr3:uid="{92A3B1A8-328A-5C44-9F0F-D5345F534173}" name="Column5339"/>
    <tableColumn id="5360" xr3:uid="{B9926C29-6789-0643-9F9A-379807651EA5}" name="Column5340"/>
    <tableColumn id="5361" xr3:uid="{F183DB48-FAA6-4747-ACCC-524BA51B90DB}" name="Column5341"/>
    <tableColumn id="5362" xr3:uid="{A1A7E9D0-EDDA-2C4E-93A1-DB2E096FF0EB}" name="Column5342"/>
    <tableColumn id="5363" xr3:uid="{4D04E3F6-0AE6-CA44-92AC-4E11088A4D16}" name="Column5343"/>
    <tableColumn id="5364" xr3:uid="{982E3487-BFF1-AE47-AE8D-356266C6A7F3}" name="Column5344"/>
    <tableColumn id="5365" xr3:uid="{60B49E4D-551F-7C4C-AB4E-CAA390E8238D}" name="Column5345"/>
    <tableColumn id="5366" xr3:uid="{CE2322E3-3FA3-714D-87F5-9FBBD42DB709}" name="Column5346"/>
    <tableColumn id="5367" xr3:uid="{0C473349-1E8B-5D47-B0EF-AA179FC49E7F}" name="Column5347"/>
    <tableColumn id="5368" xr3:uid="{C922C954-7BE2-B84E-97F1-4F2F2B437E88}" name="Column5348"/>
    <tableColumn id="5369" xr3:uid="{0EA2D857-046F-154C-8C96-AB0A16807CEE}" name="Column5349"/>
    <tableColumn id="5370" xr3:uid="{EED1D6F1-E309-D546-BF1C-662068AEB1FA}" name="Column5350"/>
    <tableColumn id="5371" xr3:uid="{23D25BBD-B4C1-2749-8091-557F494C3A1F}" name="Column5351"/>
    <tableColumn id="5372" xr3:uid="{574E31D8-19CF-FA40-BBFA-BAA6A85190B5}" name="Column5352"/>
    <tableColumn id="5373" xr3:uid="{ABCD3E53-1D4E-1B42-86F7-240506A2CBFD}" name="Column5353"/>
    <tableColumn id="5374" xr3:uid="{01154E6B-F39A-D344-BC39-A6A8B90557CC}" name="Column5354"/>
    <tableColumn id="5375" xr3:uid="{A70C67E3-8466-734E-AFBA-94B220FE02C1}" name="Column5355"/>
    <tableColumn id="5376" xr3:uid="{5E8DD6E3-25E3-D14D-91B2-DBA2ED895726}" name="Column5356"/>
    <tableColumn id="5377" xr3:uid="{F6EF1135-89D4-F341-903B-CC930C69EAB6}" name="Column5357"/>
    <tableColumn id="5378" xr3:uid="{25838C35-2417-1A4E-BEFD-131B11B2DA3A}" name="Column5358"/>
    <tableColumn id="5379" xr3:uid="{9AD78335-3C02-DB41-82E6-C82B3876FCC8}" name="Column5359"/>
    <tableColumn id="5380" xr3:uid="{E6FF3A09-DA5F-BB44-8D5D-8F714B3E32EF}" name="Column5360"/>
    <tableColumn id="5381" xr3:uid="{6AC63434-748C-C143-A411-9BDADC90471B}" name="Column5361"/>
    <tableColumn id="5382" xr3:uid="{11EB0433-4AE0-DC43-87B8-8B4292ADCF92}" name="Column5362"/>
    <tableColumn id="5383" xr3:uid="{2FD6B4E7-12BC-A745-B01C-427E5BDACCE8}" name="Column5363"/>
    <tableColumn id="5384" xr3:uid="{905D8BC8-1DB5-1049-AD36-DE7D6CAE05B6}" name="Column5364"/>
    <tableColumn id="5385" xr3:uid="{E75B300D-10CE-5C48-92F6-C82C4AA8C4D6}" name="Column5365"/>
    <tableColumn id="5386" xr3:uid="{A550B0B5-AB14-E344-85A3-58B49742B2CD}" name="Column5366"/>
    <tableColumn id="5387" xr3:uid="{15FDAE35-3039-1A41-81DC-AC2B63F57DB5}" name="Column5367"/>
    <tableColumn id="5388" xr3:uid="{DF90EA46-D38B-2D4A-9836-467C9F51D06C}" name="Column5368"/>
    <tableColumn id="5389" xr3:uid="{2D2EE93D-1D7F-B740-B4F7-E3FF19175CE8}" name="Column5369"/>
    <tableColumn id="5390" xr3:uid="{878AF031-795C-FC4C-9306-2208C3E5646A}" name="Column5370"/>
    <tableColumn id="5391" xr3:uid="{D34C459E-76A6-E345-9E69-47CBAD4E6C5E}" name="Column5371"/>
    <tableColumn id="5392" xr3:uid="{B2FBA930-7048-BF46-ABD5-94F5933119F7}" name="Column5372"/>
    <tableColumn id="5393" xr3:uid="{44AFB865-4711-E645-A1D6-F0887397A7A0}" name="Column5373"/>
    <tableColumn id="5394" xr3:uid="{A66FB57F-80FF-DF44-A97F-B1C6470C0698}" name="Column5374"/>
    <tableColumn id="5395" xr3:uid="{A5EFAE09-0C14-CB4E-8109-47DD92BE1A8D}" name="Column5375"/>
    <tableColumn id="5396" xr3:uid="{50550DC1-3765-AB4E-AD8B-F77DD37ECA4D}" name="Column5376"/>
    <tableColumn id="5397" xr3:uid="{D98EC07F-65C5-F749-9ADC-7D37A4954A38}" name="Column5377"/>
    <tableColumn id="5398" xr3:uid="{FBDF6599-4391-5946-8080-77ED9E64EE8B}" name="Column5378"/>
    <tableColumn id="5399" xr3:uid="{9A6A409C-3690-AE40-AB5B-D1C1E6CC0138}" name="Column5379"/>
    <tableColumn id="5400" xr3:uid="{79621059-36AB-034D-B2E4-5885B0A737E1}" name="Column5380"/>
    <tableColumn id="5401" xr3:uid="{B459610D-5045-3F4C-A0D6-C95679816921}" name="Column5381"/>
    <tableColumn id="5402" xr3:uid="{5A68877F-B13F-3846-B3FE-0740B75EF603}" name="Column5382"/>
    <tableColumn id="5403" xr3:uid="{48510B9F-CD60-9D41-943E-60C5A3F2B617}" name="Column5383"/>
    <tableColumn id="5404" xr3:uid="{005EB64B-C409-3544-8E4A-D0BE4914405D}" name="Column5384"/>
    <tableColumn id="5405" xr3:uid="{B8549DC2-2127-4744-A65D-275303B6FE98}" name="Column5385"/>
    <tableColumn id="5406" xr3:uid="{3C527754-688E-8E47-A15D-C52C95EF74DD}" name="Column5386"/>
    <tableColumn id="5407" xr3:uid="{DF28984C-5843-2E4D-9512-26941A490D9E}" name="Column5387"/>
    <tableColumn id="5408" xr3:uid="{D3F0E2BF-CC9F-244B-8D3E-BC2EF6F3472F}" name="Column5388"/>
    <tableColumn id="5409" xr3:uid="{0B313638-F55A-EE40-8ABB-47C074DAC646}" name="Column5389"/>
    <tableColumn id="5410" xr3:uid="{E915CC81-B153-944B-B3A6-399188AEBA51}" name="Column5390"/>
    <tableColumn id="5411" xr3:uid="{18446E01-8C41-884F-8554-27BD7EC704AA}" name="Column5391"/>
    <tableColumn id="5412" xr3:uid="{9113DEFB-0B51-5A4B-8FEC-6E99D4358449}" name="Column5392"/>
    <tableColumn id="5413" xr3:uid="{90BE046B-D33A-7946-A4B3-37F0D60CF4E5}" name="Column5393"/>
    <tableColumn id="5414" xr3:uid="{9DF3E509-700A-104B-AB80-0DB23B576166}" name="Column5394"/>
    <tableColumn id="5415" xr3:uid="{7D509D3C-5E5A-B448-9FA3-7F36DC78FDC0}" name="Column5395"/>
    <tableColumn id="5416" xr3:uid="{E751DDC7-9B95-1B4C-8E71-7C0C174F5B39}" name="Column5396"/>
    <tableColumn id="5417" xr3:uid="{C3D2D378-2072-A242-9A3E-4444671A1D9B}" name="Column5397"/>
    <tableColumn id="5418" xr3:uid="{975A4C09-DE4F-584A-B9E3-88C4AAB60222}" name="Column5398"/>
    <tableColumn id="5419" xr3:uid="{666E1AF2-2184-4144-9409-25213690FB6F}" name="Column5399"/>
    <tableColumn id="5420" xr3:uid="{55E90F88-BB8A-D940-B71F-48D2D6E49E67}" name="Column5400"/>
    <tableColumn id="5421" xr3:uid="{B19D9EF8-4704-2247-B96E-DB6DE9CED775}" name="Column5401"/>
    <tableColumn id="5422" xr3:uid="{ECA71DB8-ECF7-D342-A750-E3975B894542}" name="Column5402"/>
    <tableColumn id="5423" xr3:uid="{54FB02A3-C3AF-FC47-B388-E74FA8392E84}" name="Column5403"/>
    <tableColumn id="5424" xr3:uid="{B8E1A9B8-DA63-FD45-8E5D-5DA6FE25001F}" name="Column5404"/>
    <tableColumn id="5425" xr3:uid="{125C1AB5-7E81-544B-8D56-3366B0015A02}" name="Column5405"/>
    <tableColumn id="5426" xr3:uid="{7C495677-70F2-E04B-9EFB-33433835251B}" name="Column5406"/>
    <tableColumn id="5427" xr3:uid="{A92A07FB-D9E7-0149-85AC-AA77B908F39B}" name="Column5407"/>
    <tableColumn id="5428" xr3:uid="{33BEF052-E16C-D544-81E6-21682149C419}" name="Column5408"/>
    <tableColumn id="5429" xr3:uid="{B1B1148F-C3DC-8043-AAD2-B50955DEEE47}" name="Column5409"/>
    <tableColumn id="5430" xr3:uid="{CD6057F9-0EEC-6840-86C3-395CCC388F78}" name="Column5410"/>
    <tableColumn id="5431" xr3:uid="{CF9CA94F-0AF4-754B-8742-7BAC66C8EF64}" name="Column5411"/>
    <tableColumn id="5432" xr3:uid="{A9B87038-76E6-C740-AA85-00C2979C2646}" name="Column5412"/>
    <tableColumn id="5433" xr3:uid="{3D492974-8457-6A47-B6A4-1D60EDAB1FEC}" name="Column5413"/>
    <tableColumn id="5434" xr3:uid="{416C06A5-C706-7044-B08B-D53CA0741E34}" name="Column5414"/>
    <tableColumn id="5435" xr3:uid="{F059FD9A-667C-3C45-97A8-4F318DC880C4}" name="Column5415"/>
    <tableColumn id="5436" xr3:uid="{29AFA679-1DB0-EB49-A26D-D2A24C3C850C}" name="Column5416"/>
    <tableColumn id="5437" xr3:uid="{3293FDBD-EC31-A54E-B4EC-35EEB2FB2D59}" name="Column5417"/>
    <tableColumn id="5438" xr3:uid="{713DCE15-423A-A04C-AFE2-647CD305E677}" name="Column5418"/>
    <tableColumn id="5439" xr3:uid="{0B06000E-15FC-304C-B60A-FD7E90066AA7}" name="Column5419"/>
    <tableColumn id="5440" xr3:uid="{BF78E362-AF0D-B342-9C52-1602C40BBE62}" name="Column5420"/>
    <tableColumn id="5441" xr3:uid="{313E118C-2B1E-E044-A267-EA9DE1D1220F}" name="Column5421"/>
    <tableColumn id="5442" xr3:uid="{466BC53E-112D-AA48-994D-C71933B4CCA5}" name="Column5422"/>
    <tableColumn id="5443" xr3:uid="{6D3994C5-C97A-BB45-BC0F-659F8A524886}" name="Column5423"/>
    <tableColumn id="5444" xr3:uid="{3083A984-386D-CF4C-A64F-3AE1505B786C}" name="Column5424"/>
    <tableColumn id="5445" xr3:uid="{CCE0E670-2BDC-3A4B-B7F3-6FDB35020C46}" name="Column5425"/>
    <tableColumn id="5446" xr3:uid="{A9744CC4-22B4-A348-9B15-5D291903984B}" name="Column5426"/>
    <tableColumn id="5447" xr3:uid="{684CD090-98BE-7448-B274-6B6F0EBC73D4}" name="Column5427"/>
    <tableColumn id="5448" xr3:uid="{4438CEF6-3009-D747-99A2-4FAE066071E2}" name="Column5428"/>
    <tableColumn id="5449" xr3:uid="{36D173D7-DA9D-B548-8AF0-3AABC638DB56}" name="Column5429"/>
    <tableColumn id="5450" xr3:uid="{AD27FA6C-F8D7-8B4A-91D7-C92A02453691}" name="Column5430"/>
    <tableColumn id="5451" xr3:uid="{38736C68-4774-834C-B095-9EAF2FB4D47A}" name="Column5431"/>
    <tableColumn id="5452" xr3:uid="{BCBC1973-543A-054E-BFFF-AB977A0F0B7F}" name="Column5432"/>
    <tableColumn id="5453" xr3:uid="{4A58BD5A-F3F6-2C4E-B269-7A1CF482DFC3}" name="Column5433"/>
    <tableColumn id="5454" xr3:uid="{BC1E921C-9A41-2F46-8445-8148ED598186}" name="Column5434"/>
    <tableColumn id="5455" xr3:uid="{6CAF853F-1322-4F41-9E72-B7317F6B5EAA}" name="Column5435"/>
    <tableColumn id="5456" xr3:uid="{408045C3-1FF4-564A-B07C-4ECC185FB9CD}" name="Column5436"/>
    <tableColumn id="5457" xr3:uid="{710387B7-9CA2-0342-9E8E-503FF28B8EA3}" name="Column5437"/>
    <tableColumn id="5458" xr3:uid="{53E4E04A-2B91-EA4B-A3ED-D5E406BCC9A3}" name="Column5438"/>
    <tableColumn id="5459" xr3:uid="{8926048A-DBF1-0446-9964-B50FBC5BE59B}" name="Column5439"/>
    <tableColumn id="5460" xr3:uid="{F65BA811-ED62-974D-B8C9-C202BE6DB799}" name="Column5440"/>
    <tableColumn id="5461" xr3:uid="{C25C163A-0230-674F-B0C3-5673121C54F8}" name="Column5441"/>
    <tableColumn id="5462" xr3:uid="{CE63BC6E-F98E-F648-8EA4-7F58E6ED8AED}" name="Column5442"/>
    <tableColumn id="5463" xr3:uid="{169A10FB-BD71-8240-ADB4-ED58D8FB5B74}" name="Column5443"/>
    <tableColumn id="5464" xr3:uid="{5DD6570F-4DEE-9044-8C65-DE88027B7DD2}" name="Column5444"/>
    <tableColumn id="5465" xr3:uid="{41D951B6-F476-8241-9253-002192B7715B}" name="Column5445"/>
    <tableColumn id="5466" xr3:uid="{AE393345-1BB0-5646-A615-BA4E53F1F46E}" name="Column5446"/>
    <tableColumn id="5467" xr3:uid="{AC154530-440B-A944-91D4-0DC37D54B199}" name="Column5447"/>
    <tableColumn id="5468" xr3:uid="{FCB9B283-7343-8140-AF51-0A8E85965532}" name="Column5448"/>
    <tableColumn id="5469" xr3:uid="{DFC9BCFA-1D10-4449-88E1-7B7A104D676E}" name="Column5449"/>
    <tableColumn id="5470" xr3:uid="{D0B3B50E-1857-4447-B013-41376B103C37}" name="Column5450"/>
    <tableColumn id="5471" xr3:uid="{CEDC1564-3A94-8A4C-A84A-42BF115CD8C9}" name="Column5451"/>
    <tableColumn id="5472" xr3:uid="{73571DAF-C01C-6744-86D5-E1D7A7C2F462}" name="Column5452"/>
    <tableColumn id="5473" xr3:uid="{94D54D1F-88B1-5448-B5DF-C8CFBF7D024A}" name="Column5453"/>
    <tableColumn id="5474" xr3:uid="{5DB5E840-48BC-6D41-8786-D6A24912A533}" name="Column5454"/>
    <tableColumn id="5475" xr3:uid="{B0DF3B8B-4EFE-9F44-98E7-2966DBD7FC92}" name="Column5455"/>
    <tableColumn id="5476" xr3:uid="{6F023224-41D4-F246-A1B8-6B60F6742F8E}" name="Column5456"/>
    <tableColumn id="5477" xr3:uid="{BF261D79-757F-9C46-9B23-37B8CF37F78F}" name="Column5457"/>
    <tableColumn id="5478" xr3:uid="{9CD2C4D0-5F80-1548-8D09-7AEE5F934B1E}" name="Column5458"/>
    <tableColumn id="5479" xr3:uid="{9D9F8E50-FD69-4749-8B60-56BFBB37D332}" name="Column5459"/>
    <tableColumn id="5480" xr3:uid="{1FE9196F-584A-0447-9780-986401302CE2}" name="Column5460"/>
    <tableColumn id="5481" xr3:uid="{9B5700D8-448F-3F4E-AE86-3BC783170793}" name="Column5461"/>
    <tableColumn id="5482" xr3:uid="{689F393D-2BB6-1F4B-828F-9FF91D89436B}" name="Column5462"/>
    <tableColumn id="5483" xr3:uid="{1461DEE2-E4F2-3E4D-89AB-1E327FC66B6E}" name="Column5463"/>
    <tableColumn id="5484" xr3:uid="{B65A8C6A-99B0-6748-A455-222B44A82550}" name="Column5464"/>
    <tableColumn id="5485" xr3:uid="{5ABF6737-B5C8-F244-B978-3C7ECEBA7050}" name="Column5465"/>
    <tableColumn id="5486" xr3:uid="{81E0769D-A518-6B41-A845-84CD7C9A85DE}" name="Column5466"/>
    <tableColumn id="5487" xr3:uid="{D8FC4B54-EF5E-C542-968A-FE9B3AE34826}" name="Column5467"/>
    <tableColumn id="5488" xr3:uid="{5DCCD4EE-A410-E140-AF2D-A1387081D113}" name="Column5468"/>
    <tableColumn id="5489" xr3:uid="{FB25F3CF-7175-4F4A-A17F-9D98DFE06960}" name="Column5469"/>
    <tableColumn id="5490" xr3:uid="{46911CD0-A5F7-854C-A68E-4F7B23FFC8F7}" name="Column5470"/>
    <tableColumn id="5491" xr3:uid="{191F58FC-BEB3-6D44-B53A-EB1A58314325}" name="Column5471"/>
    <tableColumn id="5492" xr3:uid="{393463F4-9053-D24A-A2CE-1824304599EF}" name="Column5472"/>
    <tableColumn id="5493" xr3:uid="{02479AA3-D6A3-F949-9994-89FD46A8F3E7}" name="Column5473"/>
    <tableColumn id="5494" xr3:uid="{90C9D08D-05F3-3149-8854-1E3A268EA4B7}" name="Column5474"/>
    <tableColumn id="5495" xr3:uid="{020E3BCD-739E-FF46-B5FE-FA8F6F249E20}" name="Column5475"/>
    <tableColumn id="5496" xr3:uid="{159F8D27-3B47-B145-B058-0DDFFA854027}" name="Column5476"/>
    <tableColumn id="5497" xr3:uid="{A5D0909E-29FD-9349-9E8C-8A86026F5163}" name="Column5477"/>
    <tableColumn id="5498" xr3:uid="{A8640AE7-B8CA-A346-B0F1-8817CA79C47F}" name="Column5478"/>
    <tableColumn id="5499" xr3:uid="{9E0442D5-84BC-DE48-9934-ECE68340CE3D}" name="Column5479"/>
    <tableColumn id="5500" xr3:uid="{F81D5735-EADD-4246-A9E3-630E353ABE5B}" name="Column5480"/>
    <tableColumn id="5501" xr3:uid="{406B8D4D-AD5B-B442-A839-8CCB5A13F6B3}" name="Column5481"/>
    <tableColumn id="5502" xr3:uid="{9F65B298-5364-E54B-91BC-61E3AE36CC88}" name="Column5482"/>
    <tableColumn id="5503" xr3:uid="{91DCF5C9-5797-8040-A570-464D7BF18428}" name="Column5483"/>
    <tableColumn id="5504" xr3:uid="{4A64ACAE-47F8-694E-873F-5FA90EA4EBB7}" name="Column5484"/>
    <tableColumn id="5505" xr3:uid="{63075660-6FD9-044A-A8FC-7D0561FBCB38}" name="Column5485"/>
    <tableColumn id="5506" xr3:uid="{1D169F8D-E1BE-284F-A94B-D447CF5F13E3}" name="Column5486"/>
    <tableColumn id="5507" xr3:uid="{201858C2-0F7D-6749-9BCA-22AFAC542005}" name="Column5487"/>
    <tableColumn id="5508" xr3:uid="{1AE669C2-4761-C04D-9358-23712345948C}" name="Column5488"/>
    <tableColumn id="5509" xr3:uid="{C112FD0E-29BC-C940-90D8-916B687EE6EA}" name="Column5489"/>
    <tableColumn id="5510" xr3:uid="{8527D88F-B06D-2C4E-A4CD-3F1BA08BED7F}" name="Column5490"/>
    <tableColumn id="5511" xr3:uid="{7B0E724C-F00D-7B48-AF81-C79572018F87}" name="Column5491"/>
    <tableColumn id="5512" xr3:uid="{5187BA45-E34E-5449-81BC-C1D1823F2977}" name="Column5492"/>
    <tableColumn id="5513" xr3:uid="{C3ED74D9-E4A8-A047-9ED8-3B6F008E998C}" name="Column5493"/>
    <tableColumn id="5514" xr3:uid="{A68CB389-ED9F-D543-828B-CFEE1AADB3D0}" name="Column5494"/>
    <tableColumn id="5515" xr3:uid="{AB577628-C209-654B-9F65-C2F965606845}" name="Column5495"/>
    <tableColumn id="5516" xr3:uid="{5A2D878E-82EC-894D-839F-BB576699D432}" name="Column5496"/>
    <tableColumn id="5517" xr3:uid="{EF71740A-F8C1-D94F-8BCD-BF791E7BE97D}" name="Column5497"/>
    <tableColumn id="5518" xr3:uid="{0D12FD8C-550F-EE4F-AF93-0D81E77A92EC}" name="Column5498"/>
    <tableColumn id="5519" xr3:uid="{13E72845-411B-F346-A575-B3855B1BE83F}" name="Column5499"/>
    <tableColumn id="5520" xr3:uid="{976AF215-F0EF-E14F-88CB-3727BCB90443}" name="Column5500"/>
    <tableColumn id="5521" xr3:uid="{6A0C5DD9-2F5A-D349-98A4-00D573CB26C0}" name="Column5501"/>
    <tableColumn id="5522" xr3:uid="{9BDF3F4A-FE5F-A343-A3FE-C9F66A477F93}" name="Column5502"/>
    <tableColumn id="5523" xr3:uid="{3161F435-22E1-C24F-978D-49BA96F14A1A}" name="Column5503"/>
    <tableColumn id="5524" xr3:uid="{7A63DDBA-556A-BA49-97F8-0231BFA0852C}" name="Column5504"/>
    <tableColumn id="5525" xr3:uid="{4E254E6A-8547-3B49-8545-49ADF86289CA}" name="Column5505"/>
    <tableColumn id="5526" xr3:uid="{A4023A2D-01F6-6147-A6DB-1A06B88125C4}" name="Column5506"/>
    <tableColumn id="5527" xr3:uid="{BEFBDCA1-3345-2C49-B0CA-7B022EFB7768}" name="Column5507"/>
    <tableColumn id="5528" xr3:uid="{8425C013-CD1D-9248-A994-C17FC8DEA14B}" name="Column5508"/>
    <tableColumn id="5529" xr3:uid="{B07A4E33-9E1B-3D43-ADCD-776E238772A9}" name="Column5509"/>
    <tableColumn id="5530" xr3:uid="{7E4B8077-8165-D244-969A-278B710049AB}" name="Column5510"/>
    <tableColumn id="5531" xr3:uid="{908B9EEC-EC06-1E4D-AE58-ED5BDC3671E1}" name="Column5511"/>
    <tableColumn id="5532" xr3:uid="{E25899B1-54C5-4A45-9D3E-02485C2C42A1}" name="Column5512"/>
    <tableColumn id="5533" xr3:uid="{C5C5BA53-2A19-9A43-9A3D-7C7006071AB4}" name="Column5513"/>
    <tableColumn id="5534" xr3:uid="{E817CF94-3E1A-364F-BF26-EBCFB253F1E4}" name="Column5514"/>
    <tableColumn id="5535" xr3:uid="{ECF2C26E-C2A1-D648-8E74-202F1E85DA2B}" name="Column5515"/>
    <tableColumn id="5536" xr3:uid="{BCFE297C-DD1B-6940-A9EA-9EFDC04947EF}" name="Column5516"/>
    <tableColumn id="5537" xr3:uid="{AA22244A-5593-0F41-AB0E-44939EA1F2BB}" name="Column5517"/>
    <tableColumn id="5538" xr3:uid="{9862E79E-A0DA-CF44-B525-E36D9301DCAD}" name="Column5518"/>
    <tableColumn id="5539" xr3:uid="{6A8F52FA-2A0F-E24F-BA4B-F54DEC935DDE}" name="Column5519"/>
    <tableColumn id="5540" xr3:uid="{3ECF3C95-79A4-7247-B099-1455821D36FC}" name="Column5520"/>
    <tableColumn id="5541" xr3:uid="{6518E72A-ABDC-FE40-ADDB-9D5C9CAABBA9}" name="Column5521"/>
    <tableColumn id="5542" xr3:uid="{AA23C6B1-19D5-2E4D-AC0D-6FFE175040D1}" name="Column5522"/>
    <tableColumn id="5543" xr3:uid="{45547C8B-A871-254F-AF74-3852426C1995}" name="Column5523"/>
    <tableColumn id="5544" xr3:uid="{FC39E9DD-42BF-9C4C-933D-EF2E7D0C2E84}" name="Column5524"/>
    <tableColumn id="5545" xr3:uid="{EA630EF7-6AF0-4049-AA7D-4A8008B6AB1F}" name="Column5525"/>
    <tableColumn id="5546" xr3:uid="{D61A3C87-6A24-6146-A182-43C40BA8D8B2}" name="Column5526"/>
    <tableColumn id="5547" xr3:uid="{79582C01-ED5A-4A45-B18D-D2DE3A4650E6}" name="Column5527"/>
    <tableColumn id="5548" xr3:uid="{6BF498ED-6599-5B4C-B539-0A2CA0C835E9}" name="Column5528"/>
    <tableColumn id="5549" xr3:uid="{FBB72FF0-AD68-0B40-B0F9-274EB9FB71EC}" name="Column5529"/>
    <tableColumn id="5550" xr3:uid="{09246D0F-1F4A-C045-A69E-042CFF99DBE5}" name="Column5530"/>
    <tableColumn id="5551" xr3:uid="{50DC965B-64C4-E044-A1B9-58F5FDAB72F7}" name="Column5531"/>
    <tableColumn id="5552" xr3:uid="{1CAD0B79-A514-F241-9142-9C6C56473E23}" name="Column5532"/>
    <tableColumn id="5553" xr3:uid="{727530EF-4BF7-5B4A-A626-C7CD569EF9F6}" name="Column5533"/>
    <tableColumn id="5554" xr3:uid="{0FC48E97-B18B-654B-A71B-AAAD9344EB01}" name="Column5534"/>
    <tableColumn id="5555" xr3:uid="{D396E97F-1BBA-F34F-AF5D-042B390691E1}" name="Column5535"/>
    <tableColumn id="5556" xr3:uid="{F635EAE6-9F63-5941-9A2C-358F1DADC233}" name="Column5536"/>
    <tableColumn id="5557" xr3:uid="{8FE782EC-884A-7743-B102-8C90FB5362D4}" name="Column5537"/>
    <tableColumn id="5558" xr3:uid="{994F1E9D-9C4F-C24C-8E3B-E78F760409B9}" name="Column5538"/>
    <tableColumn id="5559" xr3:uid="{FBF2D63D-250F-8449-B11E-86D2E4E9882E}" name="Column5539"/>
    <tableColumn id="5560" xr3:uid="{D0C696A3-DE9D-5E4C-B71B-7EF8E93DCA7D}" name="Column5540"/>
    <tableColumn id="5561" xr3:uid="{DC6373E0-8620-7646-87A7-A5BFAFCAF36B}" name="Column5541"/>
    <tableColumn id="5562" xr3:uid="{EFAECC73-7F33-1E42-A271-FC174BD958F8}" name="Column5542"/>
    <tableColumn id="5563" xr3:uid="{BC835927-EABA-804D-80A1-D9B01BC10FAE}" name="Column5543"/>
    <tableColumn id="5564" xr3:uid="{9B7B96EA-8D4E-0B43-A154-E5EBF2E07583}" name="Column5544"/>
    <tableColumn id="5565" xr3:uid="{A7C9D44E-AF0F-D54F-AC64-EFAF887DF305}" name="Column5545"/>
    <tableColumn id="5566" xr3:uid="{2D80F8DB-A712-9C43-AE8F-C61231F59BE5}" name="Column5546"/>
    <tableColumn id="5567" xr3:uid="{6758D38A-96F7-AB43-875B-139E1E76DA53}" name="Column5547"/>
    <tableColumn id="5568" xr3:uid="{7708CFCF-AC3F-324B-80E3-04E393EAFF44}" name="Column5548"/>
    <tableColumn id="5569" xr3:uid="{CC3DF03A-0AAD-4049-8526-6D2A58078551}" name="Column5549"/>
    <tableColumn id="5570" xr3:uid="{E55329F4-9C96-B64F-84EC-F6F01DB405AE}" name="Column5550"/>
    <tableColumn id="5571" xr3:uid="{A2A2A1D0-183F-7049-A0BE-7CB8AAB32141}" name="Column5551"/>
    <tableColumn id="5572" xr3:uid="{1C8A2A9E-7320-3C40-AF93-B6287907BCDA}" name="Column5552"/>
    <tableColumn id="5573" xr3:uid="{659C8C96-0AB2-524B-8E9A-020C77873CBC}" name="Column5553"/>
    <tableColumn id="5574" xr3:uid="{7B1EA6C4-5922-3143-8549-D0C2A6B94215}" name="Column5554"/>
    <tableColumn id="5575" xr3:uid="{E938255B-0824-9846-BF21-207CF085972C}" name="Column5555"/>
    <tableColumn id="5576" xr3:uid="{F3EC37DF-C444-7C4E-B126-DEE93FF1BA29}" name="Column5556"/>
    <tableColumn id="5577" xr3:uid="{4ACA3198-1EED-E346-AA8E-A44872F386F9}" name="Column5557"/>
    <tableColumn id="5578" xr3:uid="{47DF1F19-B5ED-224B-A756-4C5D761EDB26}" name="Column5558"/>
    <tableColumn id="5579" xr3:uid="{7BA8BCCA-8B25-BC4C-BB0A-B46D0759BF4D}" name="Column5559"/>
    <tableColumn id="5580" xr3:uid="{6A377CC3-9EFA-9944-A8AB-A7E006AA5A62}" name="Column5560"/>
    <tableColumn id="5581" xr3:uid="{30232CF5-C504-6A46-890B-AE419531FB8C}" name="Column5561"/>
    <tableColumn id="5582" xr3:uid="{7F8E4008-6E0B-824E-AD00-0D4577E1DCC4}" name="Column5562"/>
    <tableColumn id="5583" xr3:uid="{9C3E0431-F70F-F642-AEBE-2AEDA5F3C9F6}" name="Column5563"/>
    <tableColumn id="5584" xr3:uid="{A06516CA-29CA-B745-B3BD-55081DDBF5FD}" name="Column5564"/>
    <tableColumn id="5585" xr3:uid="{D8A9B2CA-7DB3-A446-B449-B5CB99B97CBC}" name="Column5565"/>
    <tableColumn id="5586" xr3:uid="{E65C4278-34BB-E34E-888F-DA10AA487F36}" name="Column5566"/>
    <tableColumn id="5587" xr3:uid="{79626D84-CAF5-0A41-8A1C-D36F62D8C03B}" name="Column5567"/>
    <tableColumn id="5588" xr3:uid="{57D15EA5-DAF3-F841-93D1-0B38BC621BF4}" name="Column5568"/>
    <tableColumn id="5589" xr3:uid="{D0AFCC36-A5F4-0D4F-AE89-3C8E63CD6A6B}" name="Column5569"/>
    <tableColumn id="5590" xr3:uid="{F58361B6-2948-6A4E-8003-C15D7DFABA32}" name="Column5570"/>
    <tableColumn id="5591" xr3:uid="{079A4F38-43B1-0B4D-B612-116DAEF5A3F6}" name="Column5571"/>
    <tableColumn id="5592" xr3:uid="{C0F90702-D2AD-314D-94FE-32AE4F5B7BAF}" name="Column5572"/>
    <tableColumn id="5593" xr3:uid="{EECF8998-E6F2-3145-876C-5A48EC446BA0}" name="Column5573"/>
    <tableColumn id="5594" xr3:uid="{F635A7F4-1EA3-C141-BCF1-F80C8A17F2E8}" name="Column5574"/>
    <tableColumn id="5595" xr3:uid="{90C8E443-1C41-E942-A3C2-DEC6D0A07671}" name="Column5575"/>
    <tableColumn id="5596" xr3:uid="{C72DE458-2A31-6B46-A502-23A1692B9E7E}" name="Column5576"/>
    <tableColumn id="5597" xr3:uid="{EFAD85DE-EC7E-8946-B000-E6FD829A584B}" name="Column5577"/>
    <tableColumn id="5598" xr3:uid="{3D1E508C-FDAE-404E-9627-391A3A28ECA1}" name="Column5578"/>
    <tableColumn id="5599" xr3:uid="{2B3996BC-E37B-BC4A-89B4-B0F1FA9473CC}" name="Column5579"/>
    <tableColumn id="5600" xr3:uid="{E84A3FA1-EAE9-BD46-9C2B-B75004CDDD32}" name="Column5580"/>
    <tableColumn id="5601" xr3:uid="{C452C647-7612-D34A-B72A-E171FA4096B6}" name="Column5581"/>
    <tableColumn id="5602" xr3:uid="{3165F9F0-5E43-DB46-A628-AB18643D6053}" name="Column5582"/>
    <tableColumn id="5603" xr3:uid="{626BFA98-6F7C-B849-8B06-64D3E43CC91C}" name="Column5583"/>
    <tableColumn id="5604" xr3:uid="{DB4E980D-9ECA-8440-B8AD-6A39D2B200D5}" name="Column5584"/>
    <tableColumn id="5605" xr3:uid="{7A89B70D-B968-A943-B53E-2E00264018D7}" name="Column5585"/>
    <tableColumn id="5606" xr3:uid="{006A24A3-7B9B-414C-8828-1D46B0F4B464}" name="Column5586"/>
    <tableColumn id="5607" xr3:uid="{F76D4EF2-9546-E948-B1E7-95A31479CB5B}" name="Column5587"/>
    <tableColumn id="5608" xr3:uid="{E5716C82-99E9-8746-AB06-FA22568CC368}" name="Column5588"/>
    <tableColumn id="5609" xr3:uid="{9E8A5F9A-7E0D-7C41-BC0C-E8E6268FC2ED}" name="Column5589"/>
    <tableColumn id="5610" xr3:uid="{C3BA1E18-9F26-2444-B724-6234FEE08E56}" name="Column5590"/>
    <tableColumn id="5611" xr3:uid="{6E687306-25D2-CD40-A505-F013AA2B5045}" name="Column5591"/>
    <tableColumn id="5612" xr3:uid="{D8B413BC-B958-BB43-9268-74379E3CF46C}" name="Column5592"/>
    <tableColumn id="5613" xr3:uid="{2DA0D79B-8CEB-084B-BA7B-35B348E60AD5}" name="Column5593"/>
    <tableColumn id="5614" xr3:uid="{C75BA3F9-DB03-4B4F-9F2F-FB646FF635A0}" name="Column5594"/>
    <tableColumn id="5615" xr3:uid="{58DB22AD-5733-B74E-BD93-0B337D9D5243}" name="Column5595"/>
    <tableColumn id="5616" xr3:uid="{E064BEB9-4E36-714B-ACBA-3C02422D6B30}" name="Column5596"/>
    <tableColumn id="5617" xr3:uid="{A70C41FA-D428-3A41-BE1C-F14A5BD2B763}" name="Column5597"/>
    <tableColumn id="5618" xr3:uid="{0604B9C1-4708-8F46-8039-75531C48CE87}" name="Column5598"/>
    <tableColumn id="5619" xr3:uid="{95881385-219C-1C42-9ED8-D6098CFEAB93}" name="Column5599"/>
    <tableColumn id="5620" xr3:uid="{F6B812A1-1BB7-6B48-A200-CFD570B8DECD}" name="Column5600"/>
    <tableColumn id="5621" xr3:uid="{45144F1C-CFFC-B04A-A347-21F0A6CA0E9E}" name="Column5601"/>
    <tableColumn id="5622" xr3:uid="{42C620B4-8588-0644-B8EA-26AE813E7022}" name="Column5602"/>
    <tableColumn id="5623" xr3:uid="{F385B87C-E21C-FA42-AE34-398968C5E6E5}" name="Column5603"/>
    <tableColumn id="5624" xr3:uid="{7F9EE967-2273-354C-B745-21FC861DBCC4}" name="Column5604"/>
    <tableColumn id="5625" xr3:uid="{35192DAE-AE8C-1E4B-936A-F11D2D36A470}" name="Column5605"/>
    <tableColumn id="5626" xr3:uid="{B0ED68BB-8E2D-3A40-8CAE-B3614D4DEFF4}" name="Column5606"/>
    <tableColumn id="5627" xr3:uid="{D21E66AF-81AA-4943-B2E0-A59F4E56E2CE}" name="Column5607"/>
    <tableColumn id="5628" xr3:uid="{79E3C919-BDBD-4D46-9ADE-C5CF3CA6DC33}" name="Column5608"/>
    <tableColumn id="5629" xr3:uid="{C0970706-4795-EE46-82A8-5612517AC3A4}" name="Column5609"/>
    <tableColumn id="5630" xr3:uid="{7A238B93-ECC8-9B41-B739-F54437C7C6B7}" name="Column5610"/>
    <tableColumn id="5631" xr3:uid="{51231803-1DB0-554B-88AE-767B11879FE7}" name="Column5611"/>
    <tableColumn id="5632" xr3:uid="{663DDAAB-1701-0544-ADCB-2864CED611B4}" name="Column5612"/>
    <tableColumn id="5633" xr3:uid="{3C5BBAAB-68C3-2443-80E0-7B6C674129D2}" name="Column5613"/>
    <tableColumn id="5634" xr3:uid="{2B3BFF17-578F-5545-9B0E-283E1E8C5D25}" name="Column5614"/>
    <tableColumn id="5635" xr3:uid="{CDE04F8A-4B02-A94C-B478-A73635866A1F}" name="Column5615"/>
    <tableColumn id="5636" xr3:uid="{0358AB0B-0F51-004A-98AE-2B3ED41A1DE0}" name="Column5616"/>
    <tableColumn id="5637" xr3:uid="{2C01EDA2-5EB6-0745-AD34-05C6CCD20750}" name="Column5617"/>
    <tableColumn id="5638" xr3:uid="{D6DE0E3C-457E-F44B-9ABE-90AE91B26F28}" name="Column5618"/>
    <tableColumn id="5639" xr3:uid="{64DE1D22-EF33-AA44-BE30-7F37790849E0}" name="Column5619"/>
    <tableColumn id="5640" xr3:uid="{6282FB08-30BE-B640-8CE6-BBD73323415F}" name="Column5620"/>
    <tableColumn id="5641" xr3:uid="{4FEDAAC5-BCE2-D147-9B1B-3A2D8060844B}" name="Column5621"/>
    <tableColumn id="5642" xr3:uid="{2026413C-3E19-4F49-8DC9-0B11B6E446FE}" name="Column5622"/>
    <tableColumn id="5643" xr3:uid="{6EEBFCA6-68AD-C440-B5F0-5040037AAADC}" name="Column5623"/>
    <tableColumn id="5644" xr3:uid="{29E01E7B-A87B-3440-AF03-EACDE3FF1C5F}" name="Column5624"/>
    <tableColumn id="5645" xr3:uid="{B936B4A1-0737-9140-926F-BC75C5B2B647}" name="Column5625"/>
    <tableColumn id="5646" xr3:uid="{D1D77AAA-D475-5646-B554-E3A1ADF3F596}" name="Column5626"/>
    <tableColumn id="5647" xr3:uid="{B2D23EDF-72A2-8C42-B1C3-7D0601908350}" name="Column5627"/>
    <tableColumn id="5648" xr3:uid="{62490806-DCD0-D340-97A9-F79B7ABBEC54}" name="Column5628"/>
    <tableColumn id="5649" xr3:uid="{F1EC44F0-781A-9940-88B9-966E1FCB4A57}" name="Column5629"/>
    <tableColumn id="5650" xr3:uid="{19CAB989-AA42-FC44-8695-8021E633B6FD}" name="Column5630"/>
    <tableColumn id="5651" xr3:uid="{914BF58F-3636-D94E-89A3-DB0E94CA67DD}" name="Column5631"/>
    <tableColumn id="5652" xr3:uid="{15B9C388-DE92-2745-BC27-23DF1353193F}" name="Column5632"/>
    <tableColumn id="5653" xr3:uid="{8D81732E-48B2-364B-98DD-BDB5B9AD8B98}" name="Column5633"/>
    <tableColumn id="5654" xr3:uid="{950F3E1E-B937-6A4F-B334-DBCE9C987E2B}" name="Column5634"/>
    <tableColumn id="5655" xr3:uid="{512A6F81-549D-2343-A291-1C627F0D4C59}" name="Column5635"/>
    <tableColumn id="5656" xr3:uid="{D46EA106-4237-F047-B4AB-BEFFE928091E}" name="Column5636"/>
    <tableColumn id="5657" xr3:uid="{4ACF8A8E-C8AD-6440-85AD-72B1EA6380E8}" name="Column5637"/>
    <tableColumn id="5658" xr3:uid="{98D279C3-BA74-A944-9868-BF0CB15C990C}" name="Column5638"/>
    <tableColumn id="5659" xr3:uid="{27CCA27C-6723-454E-8953-3B64A0B6D199}" name="Column5639"/>
    <tableColumn id="5660" xr3:uid="{650CA3F4-55C9-3749-8CC9-9C245334DA08}" name="Column5640"/>
    <tableColumn id="5661" xr3:uid="{AAD5B614-6124-3741-BA24-1B5B70FDE0C2}" name="Column5641"/>
    <tableColumn id="5662" xr3:uid="{CB1FA0A1-6DBD-2C45-AA94-C35DA3F70C37}" name="Column5642"/>
    <tableColumn id="5663" xr3:uid="{E597EDA0-9A97-044F-997F-9C2E158D8842}" name="Column5643"/>
    <tableColumn id="5664" xr3:uid="{490B5EF2-D3ED-E849-8D1B-95373972A71F}" name="Column5644"/>
    <tableColumn id="5665" xr3:uid="{22725C85-ADE1-854D-95BB-779EDDDDEA37}" name="Column5645"/>
    <tableColumn id="5666" xr3:uid="{13A34B2B-EC2C-B740-8947-F39BE3159530}" name="Column5646"/>
    <tableColumn id="5667" xr3:uid="{E7B73433-ECF1-EB4E-AC66-BA27FA5EB6B8}" name="Column5647"/>
    <tableColumn id="5668" xr3:uid="{FDFC59DC-E8EB-B94C-B459-94D2269B8C3F}" name="Column5648"/>
    <tableColumn id="5669" xr3:uid="{E4C45F2A-354B-1147-8FB5-6B7F2E4F1166}" name="Column5649"/>
    <tableColumn id="5670" xr3:uid="{88FA2171-7B8B-E542-A88F-EB85FA16E804}" name="Column5650"/>
    <tableColumn id="5671" xr3:uid="{9B94FA8A-6F07-054C-B326-A9B132C4B691}" name="Column5651"/>
    <tableColumn id="5672" xr3:uid="{9EAD23CF-8542-684B-943C-E0B78F452772}" name="Column5652"/>
    <tableColumn id="5673" xr3:uid="{A449B0C8-0EF9-4945-8E17-C256918B2494}" name="Column5653"/>
    <tableColumn id="5674" xr3:uid="{12F675F0-62CE-D547-86C8-BF9245C5ED1A}" name="Column5654"/>
    <tableColumn id="5675" xr3:uid="{DBFA46D1-1284-EE44-A141-D5C983F6B51B}" name="Column5655"/>
    <tableColumn id="5676" xr3:uid="{6A93B17F-5752-304F-9082-37FFEA7B6A47}" name="Column5656"/>
    <tableColumn id="5677" xr3:uid="{6DE30EBB-3C16-134A-86FB-4B773D59517E}" name="Column5657"/>
    <tableColumn id="5678" xr3:uid="{68A7571E-4B10-F44D-B9B8-200B86C40CCA}" name="Column5658"/>
    <tableColumn id="5679" xr3:uid="{81CF9CF9-6564-9B45-BAC7-B3C3F7B890EF}" name="Column5659"/>
    <tableColumn id="5680" xr3:uid="{135178A4-8B72-D44D-8733-967E0F6FBA44}" name="Column5660"/>
    <tableColumn id="5681" xr3:uid="{4871EB56-0EDC-7B46-BF37-92CE3712A147}" name="Column5661"/>
    <tableColumn id="5682" xr3:uid="{7527A884-5417-9C46-B7C2-B20468194AE9}" name="Column5662"/>
    <tableColumn id="5683" xr3:uid="{B4D37BA7-6CEB-CD42-877F-44C2372D0BB7}" name="Column5663"/>
    <tableColumn id="5684" xr3:uid="{D0D530CE-B5EB-E34E-A09D-3A19F17FD3FE}" name="Column5664"/>
    <tableColumn id="5685" xr3:uid="{2A1F4DB3-03ED-2A44-B707-968941328481}" name="Column5665"/>
    <tableColumn id="5686" xr3:uid="{5F54F501-9FA7-E146-A183-92B53F1DAC0F}" name="Column5666"/>
    <tableColumn id="5687" xr3:uid="{BE7BEB44-CB6D-7D49-AC4D-80352812FE30}" name="Column5667"/>
    <tableColumn id="5688" xr3:uid="{69BB28F0-7062-994E-93CC-98C6FF2E8A1A}" name="Column5668"/>
    <tableColumn id="5689" xr3:uid="{7F98A78A-F9A7-3046-9CA7-729AD4111DAB}" name="Column5669"/>
    <tableColumn id="5690" xr3:uid="{44F626C6-4A99-EB44-8DDD-E077B8C6026E}" name="Column5670"/>
    <tableColumn id="5691" xr3:uid="{B23D7F24-6C80-FD4E-8E33-BED2F036B16B}" name="Column5671"/>
    <tableColumn id="5692" xr3:uid="{B3B46AB0-B169-2243-A643-5FE5EDEDD227}" name="Column5672"/>
    <tableColumn id="5693" xr3:uid="{637AECB0-B67F-DB4F-8D5F-67CEE863AB77}" name="Column5673"/>
    <tableColumn id="5694" xr3:uid="{74B9F881-5898-EF40-8E81-8D793610B25D}" name="Column5674"/>
    <tableColumn id="5695" xr3:uid="{26B2E565-4D59-1C42-9338-09B456071043}" name="Column5675"/>
    <tableColumn id="5696" xr3:uid="{26495CB5-2259-224F-B815-D6070ECDF710}" name="Column5676"/>
    <tableColumn id="5697" xr3:uid="{56DE3F16-E749-954E-BB54-86EF96361DB1}" name="Column5677"/>
    <tableColumn id="5698" xr3:uid="{364E20A7-05DD-BC43-B491-9C650A9AFE25}" name="Column5678"/>
    <tableColumn id="5699" xr3:uid="{F7FBBFEF-3231-6641-9276-5537E848707B}" name="Column5679"/>
    <tableColumn id="5700" xr3:uid="{89B4BFB9-0298-B144-9A40-E549AB804B2D}" name="Column5680"/>
    <tableColumn id="5701" xr3:uid="{C294EB19-3589-504B-B89F-E80D808CB3B3}" name="Column5681"/>
    <tableColumn id="5702" xr3:uid="{C4B7CA62-B5D2-D341-B4CF-27B1BB5A6F19}" name="Column5682"/>
    <tableColumn id="5703" xr3:uid="{57A1637D-4BC5-AE44-A57A-7EA83F8B0748}" name="Column5683"/>
    <tableColumn id="5704" xr3:uid="{EE383D18-A6C1-224B-96E7-334B912623DC}" name="Column5684"/>
    <tableColumn id="5705" xr3:uid="{035E06E4-8704-994B-BD5A-2AF8202CE604}" name="Column5685"/>
    <tableColumn id="5706" xr3:uid="{3C8D40D1-1DEE-3C45-8EA4-FC3D501E4D74}" name="Column5686"/>
    <tableColumn id="5707" xr3:uid="{D297052D-0279-3640-A81D-9937A425596D}" name="Column5687"/>
    <tableColumn id="5708" xr3:uid="{E50B7D7F-B3AC-B34E-A970-8F23C37E561B}" name="Column5688"/>
    <tableColumn id="5709" xr3:uid="{ACB4FCCA-D14D-2B4E-9D66-ABD2B366E714}" name="Column5689"/>
    <tableColumn id="5710" xr3:uid="{A873CB20-E639-FB4F-8015-C3AE0422C12C}" name="Column5690"/>
    <tableColumn id="5711" xr3:uid="{CC176970-A149-8648-A701-099670AEE409}" name="Column5691"/>
    <tableColumn id="5712" xr3:uid="{5FE1DDE9-6959-2F4D-9077-3DAEA659E103}" name="Column5692"/>
    <tableColumn id="5713" xr3:uid="{D9FC7214-F39B-1B4B-B8B9-9F6306154B6B}" name="Column5693"/>
    <tableColumn id="5714" xr3:uid="{22175922-5050-044E-BADF-FBE9A7B6FA1E}" name="Column5694"/>
    <tableColumn id="5715" xr3:uid="{AD63D364-2765-7C4C-83D9-F2BCBD26F728}" name="Column5695"/>
    <tableColumn id="5716" xr3:uid="{7F6AABE8-4DD0-DC46-8737-34913B7CE10B}" name="Column5696"/>
    <tableColumn id="5717" xr3:uid="{25BF7450-E73D-E540-92F6-E75BB3764802}" name="Column5697"/>
    <tableColumn id="5718" xr3:uid="{A473E4BC-1E41-9B47-81B2-289056C8B412}" name="Column5698"/>
    <tableColumn id="5719" xr3:uid="{19E58B57-9070-1C4F-A8FA-0F0A6D0F314C}" name="Column5699"/>
    <tableColumn id="5720" xr3:uid="{68581941-C28B-A14C-9AAB-125E00A0C4B9}" name="Column5700"/>
    <tableColumn id="5721" xr3:uid="{7EDF3D19-D39D-804B-8946-0BA8C67221FB}" name="Column5701"/>
    <tableColumn id="5722" xr3:uid="{01FE2D1D-4641-504B-A1A8-AE540B9FAB01}" name="Column5702"/>
    <tableColumn id="5723" xr3:uid="{030A2584-581E-1547-B08E-AE55C688CFE4}" name="Column5703"/>
    <tableColumn id="5724" xr3:uid="{414629AA-32BF-0E48-8E02-5A4B92650847}" name="Column5704"/>
    <tableColumn id="5725" xr3:uid="{D8440A9F-A2AB-B247-8ECB-8181361C0663}" name="Column5705"/>
    <tableColumn id="5726" xr3:uid="{C0B2063A-4CF6-E643-9511-FC243BC28DC6}" name="Column5706"/>
    <tableColumn id="5727" xr3:uid="{995387F3-84BC-DB4D-B1F6-60632FC4593C}" name="Column5707"/>
    <tableColumn id="5728" xr3:uid="{2D72F3AE-06AF-AE49-BFAE-0E22100676BB}" name="Column5708"/>
    <tableColumn id="5729" xr3:uid="{7A1EEA57-381D-E241-B470-0D5219AF914A}" name="Column5709"/>
    <tableColumn id="5730" xr3:uid="{EEBF3A28-786D-1C43-B63F-768FA2648924}" name="Column5710"/>
    <tableColumn id="5731" xr3:uid="{616034D4-0DD1-BF47-81B3-9E3A75CB0C96}" name="Column5711"/>
    <tableColumn id="5732" xr3:uid="{D8562019-B6A2-8D4E-A4E1-43B7B33B6F38}" name="Column5712"/>
    <tableColumn id="5733" xr3:uid="{B4446E67-6388-B342-80A7-93412ACAADAB}" name="Column5713"/>
    <tableColumn id="5734" xr3:uid="{B3AC0190-BC90-8046-A24C-48164EE76AFC}" name="Column5714"/>
    <tableColumn id="5735" xr3:uid="{D825A695-A745-E948-91D6-29518717A184}" name="Column5715"/>
    <tableColumn id="5736" xr3:uid="{4E9BCB4B-6EAA-A54E-9E37-092D062DA6ED}" name="Column5716"/>
    <tableColumn id="5737" xr3:uid="{51A167D2-815D-2C4B-BE63-7B30C8DCC2CD}" name="Column5717"/>
    <tableColumn id="5738" xr3:uid="{3D11DDA9-2074-D948-A3A8-91671DA60926}" name="Column5718"/>
    <tableColumn id="5739" xr3:uid="{51117471-41C8-614D-8550-054807AA81E5}" name="Column5719"/>
    <tableColumn id="5740" xr3:uid="{E80D8F90-B441-794C-A677-269F2EB3FC09}" name="Column5720"/>
    <tableColumn id="5741" xr3:uid="{DF4458D7-47DC-A241-BBA5-A51EE1A21201}" name="Column5721"/>
    <tableColumn id="5742" xr3:uid="{0F0FFEAA-453C-9745-A056-6B3E720E4169}" name="Column5722"/>
    <tableColumn id="5743" xr3:uid="{B01D5F90-35AE-1A4D-8D03-2BB87ED90449}" name="Column5723"/>
    <tableColumn id="5744" xr3:uid="{76DC01DC-B902-F34F-B89C-53639BCD65B3}" name="Column5724"/>
    <tableColumn id="5745" xr3:uid="{5DC4D1A5-02C1-E347-974F-EB3827E0F1B0}" name="Column5725"/>
    <tableColumn id="5746" xr3:uid="{556738B4-76E6-1640-85BD-2F370B69559E}" name="Column5726"/>
    <tableColumn id="5747" xr3:uid="{6CB0BEC2-A646-994E-9B1B-37DFDFCA2983}" name="Column5727"/>
    <tableColumn id="5748" xr3:uid="{78860BA8-01E7-7145-85C1-013AC79C8204}" name="Column5728"/>
    <tableColumn id="5749" xr3:uid="{B6F9C30B-0E4E-1F48-AB0B-61DCF3615289}" name="Column5729"/>
    <tableColumn id="5750" xr3:uid="{51756BAC-4B95-F148-AFC3-700E94D78263}" name="Column5730"/>
    <tableColumn id="5751" xr3:uid="{73DDF3C9-4B5B-9941-8C1E-B726267471E4}" name="Column5731"/>
    <tableColumn id="5752" xr3:uid="{356BE769-667E-C048-8EBD-01A0C0C378FE}" name="Column5732"/>
    <tableColumn id="5753" xr3:uid="{5591493A-5272-F943-B84E-BC7214F5D051}" name="Column5733"/>
    <tableColumn id="5754" xr3:uid="{1B7D66E9-032C-2949-98E5-7D3F24BDA527}" name="Column5734"/>
    <tableColumn id="5755" xr3:uid="{48DFCF65-9355-2447-AD38-254A4CADB915}" name="Column5735"/>
    <tableColumn id="5756" xr3:uid="{F5884CFB-8ACC-C34A-84FD-80A83DBC0FB9}" name="Column5736"/>
    <tableColumn id="5757" xr3:uid="{43F5B929-B0E2-FC41-9D5E-20D5BD2A6C1C}" name="Column5737"/>
    <tableColumn id="5758" xr3:uid="{75CC397F-A881-094C-A454-5AF4569AF773}" name="Column5738"/>
    <tableColumn id="5759" xr3:uid="{AB0341C3-B9C6-E24B-8154-C2786E631646}" name="Column5739"/>
    <tableColumn id="5760" xr3:uid="{A5781BC2-75BF-E843-903C-9B891A6A97C3}" name="Column5740"/>
    <tableColumn id="5761" xr3:uid="{6EADF783-1513-8D4B-A0D2-D3B5581BD759}" name="Column5741"/>
    <tableColumn id="5762" xr3:uid="{91D100D9-712F-A24E-8AAB-7CDA4508FFC5}" name="Column5742"/>
    <tableColumn id="5763" xr3:uid="{D82D40F8-2D70-7F4F-A0DC-7F53BE835973}" name="Column5743"/>
    <tableColumn id="5764" xr3:uid="{DB1A9033-623F-5148-AA91-E937656F547E}" name="Column5744"/>
    <tableColumn id="5765" xr3:uid="{4CBFC342-FA1A-CC43-9683-DDC17BD9BADC}" name="Column5745"/>
    <tableColumn id="5766" xr3:uid="{BE761DCC-7160-9942-89D9-E4BFCEA8A8FB}" name="Column5746"/>
    <tableColumn id="5767" xr3:uid="{1B71FCDC-952C-1E42-B884-FE9FB7FAB997}" name="Column5747"/>
    <tableColumn id="5768" xr3:uid="{D09AAEB1-1DC0-2449-B744-0BCAC4AFBB27}" name="Column5748"/>
    <tableColumn id="5769" xr3:uid="{98BF95B9-3864-AB43-A90C-5FCF87757B15}" name="Column5749"/>
    <tableColumn id="5770" xr3:uid="{CC673B11-21AB-9040-865D-D06458692D7A}" name="Column5750"/>
    <tableColumn id="5771" xr3:uid="{447C590C-0CE8-6F4D-9552-FA60990A3BF1}" name="Column5751"/>
    <tableColumn id="5772" xr3:uid="{76CBC5E3-88EF-F94B-9300-FF646E1F48DC}" name="Column5752"/>
    <tableColumn id="5773" xr3:uid="{85CDC240-A063-2444-A575-0053D1902B5F}" name="Column5753"/>
    <tableColumn id="5774" xr3:uid="{8E600A5A-CBC8-B944-AB9A-6AE2D6DB5F9C}" name="Column5754"/>
    <tableColumn id="5775" xr3:uid="{85178A1C-5EB8-A240-8324-03604BC91161}" name="Column5755"/>
    <tableColumn id="5776" xr3:uid="{AA0826E8-F5DF-6540-AAA1-86CC383EA9C6}" name="Column5756"/>
    <tableColumn id="5777" xr3:uid="{662A81FA-6F13-5940-9F4C-809B79D9D84B}" name="Column5757"/>
    <tableColumn id="5778" xr3:uid="{489A0A37-5060-4A40-A08D-6698B5E79DD7}" name="Column5758"/>
    <tableColumn id="5779" xr3:uid="{8655B1EA-31B5-AA49-9B1F-0F32B2C5D2EB}" name="Column5759"/>
    <tableColumn id="5780" xr3:uid="{7F300410-C31B-2742-963D-3EC94CDDA37B}" name="Column5760"/>
    <tableColumn id="5781" xr3:uid="{3B70A1DA-00B5-C244-BCE1-4A4EC322E5D4}" name="Column5761"/>
    <tableColumn id="5782" xr3:uid="{0B2A65A4-2213-C040-A349-F1AA462586FC}" name="Column5762"/>
    <tableColumn id="5783" xr3:uid="{FAC6B028-F151-8044-93F4-A9106F742973}" name="Column5763"/>
    <tableColumn id="5784" xr3:uid="{7933EAB3-F0B9-3144-9BB3-A797AFD34EFB}" name="Column5764"/>
    <tableColumn id="5785" xr3:uid="{9CCD0E12-BA47-7549-AF26-DDF77F46901A}" name="Column5765"/>
    <tableColumn id="5786" xr3:uid="{5AA959BB-294F-3345-90B4-FCD67BC77D09}" name="Column5766"/>
    <tableColumn id="5787" xr3:uid="{FCF157D2-28D1-5746-AF5C-E8A331E61CF5}" name="Column5767"/>
    <tableColumn id="5788" xr3:uid="{73AEE4FC-1AF8-6540-AFC2-3908B2E75F83}" name="Column5768"/>
    <tableColumn id="5789" xr3:uid="{F69DFFEA-D982-B54E-9747-47A7AD932C80}" name="Column5769"/>
    <tableColumn id="5790" xr3:uid="{32C56BFE-B2AB-0D4C-B1AC-697F0978BAA6}" name="Column5770"/>
    <tableColumn id="5791" xr3:uid="{137B2369-BEDD-4845-8B5E-1C325921DC3B}" name="Column5771"/>
    <tableColumn id="5792" xr3:uid="{3312943E-2E6B-7645-92F1-28D8FCCE3D5E}" name="Column5772"/>
    <tableColumn id="5793" xr3:uid="{DCC951A1-3CF0-5C45-8A2D-26AA3A360472}" name="Column5773"/>
    <tableColumn id="5794" xr3:uid="{BE9B6E0C-09DB-6A4B-A55D-D8CAF1E6433E}" name="Column5774"/>
    <tableColumn id="5795" xr3:uid="{DA173899-CA4A-6249-847F-300D25689033}" name="Column5775"/>
    <tableColumn id="5796" xr3:uid="{030FA587-F098-EE42-8C79-F6D8BC1EC3CD}" name="Column5776"/>
    <tableColumn id="5797" xr3:uid="{74D5EC41-6B09-C545-A7B9-D8E287B66DF1}" name="Column5777"/>
    <tableColumn id="5798" xr3:uid="{6F33D49C-4B22-7143-86D2-9BEBF0E1D560}" name="Column5778"/>
    <tableColumn id="5799" xr3:uid="{A677A2CD-D3D8-A047-90A1-8E3D663352C7}" name="Column5779"/>
    <tableColumn id="5800" xr3:uid="{EB35D044-C690-0946-B884-44F9EC10392C}" name="Column5780"/>
    <tableColumn id="5801" xr3:uid="{F5077DAA-8970-0C4D-9F2A-5794A8A73DD8}" name="Column5781"/>
    <tableColumn id="5802" xr3:uid="{E4E70A82-1B74-6B48-8172-91F192C96C7C}" name="Column5782"/>
    <tableColumn id="5803" xr3:uid="{CD6C9AED-D252-884B-90C6-A80238518C7A}" name="Column5783"/>
    <tableColumn id="5804" xr3:uid="{E228ADA4-408B-7540-8EC8-57FEA2B2D7DB}" name="Column5784"/>
    <tableColumn id="5805" xr3:uid="{28304CAC-9CC8-B440-826D-E94BC3184B37}" name="Column5785"/>
    <tableColumn id="5806" xr3:uid="{B61855A3-5532-8C4E-8650-982BBCD5CE16}" name="Column5786"/>
    <tableColumn id="5807" xr3:uid="{3D2241DA-575F-2149-A794-B044A2657234}" name="Column5787"/>
    <tableColumn id="5808" xr3:uid="{7BB7B7E6-75C8-3F49-B4B3-7C44F5E41F5A}" name="Column5788"/>
    <tableColumn id="5809" xr3:uid="{5948879B-85E6-094F-802B-8C523EB3579A}" name="Column5789"/>
    <tableColumn id="5810" xr3:uid="{69AB4932-A26D-7D49-B080-93B3910A4CBA}" name="Column5790"/>
    <tableColumn id="5811" xr3:uid="{190F2D65-8934-C242-9D60-25C6C2BF91CE}" name="Column5791"/>
    <tableColumn id="5812" xr3:uid="{0A75ADE2-C931-B949-894F-D43F421D330E}" name="Column5792"/>
    <tableColumn id="5813" xr3:uid="{79A9C750-2116-3145-A48A-9F324E6A3ED9}" name="Column5793"/>
    <tableColumn id="5814" xr3:uid="{698BDA4A-8C67-4147-A59A-6C1E90250631}" name="Column5794"/>
    <tableColumn id="5815" xr3:uid="{613DFD9B-0EF9-D444-8FC9-F5793FC6B285}" name="Column5795"/>
    <tableColumn id="5816" xr3:uid="{09C0809C-071D-044D-BE0F-CE29E0C89A45}" name="Column5796"/>
    <tableColumn id="5817" xr3:uid="{C9A7745C-84FE-7048-B7A1-B05E0955FB98}" name="Column5797"/>
    <tableColumn id="5818" xr3:uid="{D9FA3704-FE80-F847-88A2-3BDA499F512F}" name="Column5798"/>
    <tableColumn id="5819" xr3:uid="{F459911F-7192-0547-B187-D3AA5A5718A7}" name="Column5799"/>
    <tableColumn id="5820" xr3:uid="{EC2FF6F8-D752-8848-90BA-B1A7D76B8FCF}" name="Column5800"/>
    <tableColumn id="5821" xr3:uid="{FCB7C961-DD97-A847-8614-6A00D3D58C43}" name="Column5801"/>
    <tableColumn id="5822" xr3:uid="{7EC14514-1DDD-C44B-8AB2-5F99E91C561F}" name="Column5802"/>
    <tableColumn id="5823" xr3:uid="{85BF8A20-6F6F-5E4C-9EF0-238B25A91F35}" name="Column5803"/>
    <tableColumn id="5824" xr3:uid="{C844AE0B-6437-0C4E-B12A-24A4FF48A829}" name="Column5804"/>
    <tableColumn id="5825" xr3:uid="{09E8EB74-F720-824A-A11D-25E07F3F6CE7}" name="Column5805"/>
    <tableColumn id="5826" xr3:uid="{EB00D6A4-16EE-F141-8CB8-3A872DF2BEFE}" name="Column5806"/>
    <tableColumn id="5827" xr3:uid="{432A443C-C109-A24C-9BD5-AC9157A41C0E}" name="Column5807"/>
    <tableColumn id="5828" xr3:uid="{1D45709C-1FEC-E84A-B607-82C27CC7EDBF}" name="Column5808"/>
    <tableColumn id="5829" xr3:uid="{F1024823-EEE7-B348-B791-270F99E90A92}" name="Column5809"/>
    <tableColumn id="5830" xr3:uid="{9679B3F0-51DE-9841-852A-C3D2F02C98AD}" name="Column5810"/>
    <tableColumn id="5831" xr3:uid="{2F832D4D-EB59-344C-AC28-E362AA86B462}" name="Column5811"/>
    <tableColumn id="5832" xr3:uid="{5743F2DA-2A90-D049-BB37-ACBEC8320776}" name="Column5812"/>
    <tableColumn id="5833" xr3:uid="{0116F087-8093-144E-8D35-9E68CD963DB1}" name="Column5813"/>
    <tableColumn id="5834" xr3:uid="{760B4F0B-D648-3143-A2B8-013E63EAE32B}" name="Column5814"/>
    <tableColumn id="5835" xr3:uid="{40E3BDFC-33DD-DB44-9F29-97BCA1517C07}" name="Column5815"/>
    <tableColumn id="5836" xr3:uid="{F5BE0A30-AE66-B443-80AE-5066D34F3683}" name="Column5816"/>
    <tableColumn id="5837" xr3:uid="{4C6B6410-5B39-6949-82A5-1CD6F514DD48}" name="Column5817"/>
    <tableColumn id="5838" xr3:uid="{A063CBEC-E9A1-1C4D-8B70-57F8F958A5F1}" name="Column5818"/>
    <tableColumn id="5839" xr3:uid="{75EE0226-DDB8-6A4D-9C8F-B0246F53A6FA}" name="Column5819"/>
    <tableColumn id="5840" xr3:uid="{9E61768E-9476-9C4F-A51D-402AE8293E8F}" name="Column5820"/>
    <tableColumn id="5841" xr3:uid="{EE6C0304-196D-7046-9085-1901A4AEDFB1}" name="Column5821"/>
    <tableColumn id="5842" xr3:uid="{0C77F0A3-CFE1-0E44-BA6A-7B0BE54F6E8E}" name="Column5822"/>
    <tableColumn id="5843" xr3:uid="{94395C90-B248-744D-A0FB-3DF07F5E27E3}" name="Column5823"/>
    <tableColumn id="5844" xr3:uid="{9DFF2637-57F5-0F4A-AC1B-4759EB99049D}" name="Column5824"/>
    <tableColumn id="5845" xr3:uid="{B8547446-5183-0D4A-8745-9E2C7F67DB05}" name="Column5825"/>
    <tableColumn id="5846" xr3:uid="{8BC5805D-8E55-8645-A95D-2FCD7E758669}" name="Column5826"/>
    <tableColumn id="5847" xr3:uid="{C51ACE99-CB46-9449-AE97-99299F395D8D}" name="Column5827"/>
    <tableColumn id="5848" xr3:uid="{5E202A61-8051-B243-B6F9-57B5A2ADD0BE}" name="Column5828"/>
    <tableColumn id="5849" xr3:uid="{284985B1-E3E2-0248-BDC6-FA487D357710}" name="Column5829"/>
    <tableColumn id="5850" xr3:uid="{007AE3EB-F554-714A-8280-E5177C06C5EC}" name="Column5830"/>
    <tableColumn id="5851" xr3:uid="{D2529971-F04D-3F4D-9946-A820772F2357}" name="Column5831"/>
    <tableColumn id="5852" xr3:uid="{42BCCB6A-13B8-F743-B02E-5353815DC839}" name="Column5832"/>
    <tableColumn id="5853" xr3:uid="{C047BC8E-1239-1F4E-A367-D80953991159}" name="Column5833"/>
    <tableColumn id="5854" xr3:uid="{2F53DC95-9669-494A-BED8-F014715C96F0}" name="Column5834"/>
    <tableColumn id="5855" xr3:uid="{4F0D9319-9A41-4949-AAF7-B90F94920E92}" name="Column5835"/>
    <tableColumn id="5856" xr3:uid="{01721773-042E-FA41-8B03-A7CC7C3DE378}" name="Column5836"/>
    <tableColumn id="5857" xr3:uid="{DD98CF69-371B-CD45-B92E-A276300CDEA5}" name="Column5837"/>
    <tableColumn id="5858" xr3:uid="{8BEB1BE4-0FD2-244A-A8F4-AAE44807EAA1}" name="Column5838"/>
    <tableColumn id="5859" xr3:uid="{B545976C-E683-AC44-A238-8DF7419F9265}" name="Column5839"/>
    <tableColumn id="5860" xr3:uid="{429251BF-3A98-7141-8967-D5B9EB785A84}" name="Column5840"/>
    <tableColumn id="5861" xr3:uid="{A09BA55C-AD85-3148-8CAD-AF0292D89191}" name="Column5841"/>
    <tableColumn id="5862" xr3:uid="{990007A9-6974-E446-9FB3-088828BDCEC2}" name="Column5842"/>
    <tableColumn id="5863" xr3:uid="{F31B6BE9-A406-B14E-AC3A-FD70C0D814FD}" name="Column5843"/>
    <tableColumn id="5864" xr3:uid="{8C187898-2AD4-2140-9CC6-827D09151E8E}" name="Column5844"/>
    <tableColumn id="5865" xr3:uid="{C13014FC-0B82-6848-93D6-5D7F2AE4747B}" name="Column5845"/>
    <tableColumn id="5866" xr3:uid="{3B59A8A6-56BF-3640-9D84-3D93B01495CE}" name="Column5846"/>
    <tableColumn id="5867" xr3:uid="{F8027958-C934-BB43-B063-8901F07CFBC5}" name="Column5847"/>
    <tableColumn id="5868" xr3:uid="{B917B837-4006-A24F-95F0-23E2A8524048}" name="Column5848"/>
    <tableColumn id="5869" xr3:uid="{88A4E9D0-1687-094D-89D5-FDA7045E2D83}" name="Column5849"/>
    <tableColumn id="5870" xr3:uid="{49DC8C85-919D-4640-9204-7C2B221FAA4C}" name="Column5850"/>
    <tableColumn id="5871" xr3:uid="{B4791279-7EC0-BB44-BD1D-67B5DD3110E4}" name="Column5851"/>
    <tableColumn id="5872" xr3:uid="{6FBD0990-A961-1043-A421-5AFF96EF152B}" name="Column5852"/>
    <tableColumn id="5873" xr3:uid="{ABF06F52-F291-6147-9B2E-49A830C2C7DE}" name="Column5853"/>
    <tableColumn id="5874" xr3:uid="{5FC5FB8B-0585-A143-93B1-592CC9ED179B}" name="Column5854"/>
    <tableColumn id="5875" xr3:uid="{B4F6D369-0071-AA49-96D7-2BC7519CC307}" name="Column5855"/>
    <tableColumn id="5876" xr3:uid="{3F9E5687-D7AF-9348-82EC-6BAA4963726C}" name="Column5856"/>
    <tableColumn id="5877" xr3:uid="{DAEB3278-A606-CF47-A2DF-F907F2227572}" name="Column5857"/>
    <tableColumn id="5878" xr3:uid="{B9DD5A73-BCCE-B245-977D-49329D9A1FF9}" name="Column5858"/>
    <tableColumn id="5879" xr3:uid="{0BE5A05D-F2D9-514B-A889-EEE74C68DF78}" name="Column5859"/>
    <tableColumn id="5880" xr3:uid="{45D02161-1B92-7C4E-BAB2-14D92194180D}" name="Column5860"/>
    <tableColumn id="5881" xr3:uid="{7CFE99C8-154D-A544-82AB-C97BFB257363}" name="Column5861"/>
    <tableColumn id="5882" xr3:uid="{3474E16F-49AB-B142-880F-AF103A4E6039}" name="Column5862"/>
    <tableColumn id="5883" xr3:uid="{730E5965-5562-2F4F-9F9F-108795B88EC0}" name="Column5863"/>
    <tableColumn id="5884" xr3:uid="{AC46F083-96AC-274A-824C-16DEEC3D0F9D}" name="Column5864"/>
    <tableColumn id="5885" xr3:uid="{A2D3032E-9BA6-1847-B960-9DAA60B45EE9}" name="Column5865"/>
    <tableColumn id="5886" xr3:uid="{ACE3A6C5-AA49-CE46-AE52-ECCDADCE9F2A}" name="Column5866"/>
    <tableColumn id="5887" xr3:uid="{5279EE8F-8191-FD47-B4FD-5ECC398E7280}" name="Column5867"/>
    <tableColumn id="5888" xr3:uid="{EB5D4903-2952-254C-B897-BBC3CA455BBD}" name="Column5868"/>
    <tableColumn id="5889" xr3:uid="{2C5DE5F7-7F3A-4D42-AE60-11BEA1A37A44}" name="Column5869"/>
    <tableColumn id="5890" xr3:uid="{D4804268-E93C-154A-8D3D-726BEE227D48}" name="Column5870"/>
    <tableColumn id="5891" xr3:uid="{C6AA0BE4-91C4-8A41-B958-98C795FFE020}" name="Column5871"/>
    <tableColumn id="5892" xr3:uid="{82BA41FC-54B3-EC4D-974F-5A3CF433573D}" name="Column5872"/>
    <tableColumn id="5893" xr3:uid="{B4DAD21F-5E21-0142-B7E1-434B1BE41928}" name="Column5873"/>
    <tableColumn id="5894" xr3:uid="{EEA4C7F7-1941-0B4C-B5A8-B41A9CE7F950}" name="Column5874"/>
    <tableColumn id="5895" xr3:uid="{6A7D8FE6-C98C-9544-863F-405A0004A4DA}" name="Column5875"/>
    <tableColumn id="5896" xr3:uid="{047B633F-B7E3-7D43-BD09-FF89E092DC40}" name="Column5876"/>
    <tableColumn id="5897" xr3:uid="{22FE7907-A107-4642-AF88-AB1FC7D73CCE}" name="Column5877"/>
    <tableColumn id="5898" xr3:uid="{DD2DCF85-03F4-C14D-AEF4-783DFFAC0735}" name="Column5878"/>
    <tableColumn id="5899" xr3:uid="{06C13C65-C997-5740-B4A2-D1DD93CA86B0}" name="Column5879"/>
    <tableColumn id="5900" xr3:uid="{7777C545-122B-5D46-A1DB-D8D513F5B94D}" name="Column5880"/>
    <tableColumn id="5901" xr3:uid="{900992CC-36B5-B544-B3D4-725998974CDA}" name="Column5881"/>
    <tableColumn id="5902" xr3:uid="{555278CA-2B8E-834C-A751-6F406065680B}" name="Column5882"/>
    <tableColumn id="5903" xr3:uid="{05AC5EB9-2308-2048-955B-B6C8B53DC479}" name="Column5883"/>
    <tableColumn id="5904" xr3:uid="{2AAE1E6A-7F47-0943-A90A-2E99469F7006}" name="Column5884"/>
    <tableColumn id="5905" xr3:uid="{1DD9BAAF-1BCF-D145-A6E2-6F3382F34692}" name="Column5885"/>
    <tableColumn id="5906" xr3:uid="{04198879-E808-194F-A1E1-204D6F8C0680}" name="Column5886"/>
    <tableColumn id="5907" xr3:uid="{168A9EBD-F06F-0D4F-8E44-EA388036EAF8}" name="Column5887"/>
    <tableColumn id="5908" xr3:uid="{35D44672-EF78-9545-B106-FD5E4A4EC1D8}" name="Column5888"/>
    <tableColumn id="5909" xr3:uid="{71DB30B8-993D-B142-AFB3-5E48880B265D}" name="Column5889"/>
    <tableColumn id="5910" xr3:uid="{8A8DE61F-E4DB-7340-9C5E-04C32C1DE8C1}" name="Column5890"/>
    <tableColumn id="5911" xr3:uid="{0B1ED9BE-61B9-CE43-A731-319B973761F2}" name="Column5891"/>
    <tableColumn id="5912" xr3:uid="{1D3DAFD7-96BB-A143-91BC-CD785D74B7E1}" name="Column5892"/>
    <tableColumn id="5913" xr3:uid="{A3552A38-131E-9F4D-8198-F7A3BD69ED41}" name="Column5893"/>
    <tableColumn id="5914" xr3:uid="{CAEBFCFC-F377-E246-9021-976413005977}" name="Column5894"/>
    <tableColumn id="5915" xr3:uid="{ECA09C23-80EC-E54D-8C0F-0BB062E02426}" name="Column5895"/>
    <tableColumn id="5916" xr3:uid="{9045E8F3-059A-6B4C-8FE0-32DECAD6D1EA}" name="Column5896"/>
    <tableColumn id="5917" xr3:uid="{6333B8D9-4F55-E44A-9171-5C762AB1840F}" name="Column5897"/>
    <tableColumn id="5918" xr3:uid="{CB2828F7-A8AA-6441-BF5C-D68946DEF9F5}" name="Column5898"/>
    <tableColumn id="5919" xr3:uid="{122717BE-6605-3A4F-9A89-A21C0A776718}" name="Column5899"/>
    <tableColumn id="5920" xr3:uid="{6CEEA0CC-9919-AF4B-9ADA-9FBE08856F2E}" name="Column5900"/>
    <tableColumn id="5921" xr3:uid="{02625EB7-D80A-A340-A6B7-A14990D60897}" name="Column5901"/>
    <tableColumn id="5922" xr3:uid="{39C7FD1B-207C-E44F-A38A-7D32E7398606}" name="Column5902"/>
    <tableColumn id="5923" xr3:uid="{F4ABE318-B2E6-8A44-8027-8A925989F39F}" name="Column5903"/>
    <tableColumn id="5924" xr3:uid="{946A96F2-1FD4-3546-A45A-9E9742DBEA85}" name="Column5904"/>
    <tableColumn id="5925" xr3:uid="{43BD648A-C3D0-E14C-86F4-7CB68A874029}" name="Column5905"/>
    <tableColumn id="5926" xr3:uid="{B93D5885-AC75-DA47-90D2-4FEFE169A0AB}" name="Column5906"/>
    <tableColumn id="5927" xr3:uid="{58D78607-5CBB-674D-8B1C-D7B55E790C99}" name="Column5907"/>
    <tableColumn id="5928" xr3:uid="{343DF009-7232-634D-AD3F-415AAFF55E08}" name="Column5908"/>
    <tableColumn id="5929" xr3:uid="{AFC0CD0F-6D18-C24C-B5F5-E715F46FFFA1}" name="Column5909"/>
    <tableColumn id="5930" xr3:uid="{4B201853-354F-3F42-B83E-65FABCD2392A}" name="Column5910"/>
    <tableColumn id="5931" xr3:uid="{0F8081FD-432A-D34E-8F66-1E8B0763BDF8}" name="Column5911"/>
    <tableColumn id="5932" xr3:uid="{825CA974-7EA0-4445-8B52-AD7676FD8675}" name="Column5912"/>
    <tableColumn id="5933" xr3:uid="{E9E191F1-808B-324B-8CD9-A5F17621D6D5}" name="Column5913"/>
    <tableColumn id="5934" xr3:uid="{96847899-2EA0-6A43-AB43-1CC38E8B0037}" name="Column5914"/>
    <tableColumn id="5935" xr3:uid="{FCE82822-30CB-6E45-9619-663E2A0BF0BF}" name="Column5915"/>
    <tableColumn id="5936" xr3:uid="{E79396E8-6353-DE4F-9E10-DC0BC9F805DB}" name="Column5916"/>
    <tableColumn id="5937" xr3:uid="{054EA624-05BF-FD44-93C4-4D71E17D8DA9}" name="Column5917"/>
    <tableColumn id="5938" xr3:uid="{21D40F43-CA87-1D4E-8AE9-62B639682909}" name="Column5918"/>
    <tableColumn id="5939" xr3:uid="{B13431BD-075E-9141-BFC3-40101130DA6E}" name="Column5919"/>
    <tableColumn id="5940" xr3:uid="{61A4F356-8A14-DF45-8408-73C71930D503}" name="Column5920"/>
    <tableColumn id="5941" xr3:uid="{783E8F69-6207-7340-9BE4-E4CD11D99330}" name="Column5921"/>
    <tableColumn id="5942" xr3:uid="{F1DABCC2-901F-2C45-BB2E-0919E440C740}" name="Column5922"/>
    <tableColumn id="5943" xr3:uid="{4FF18B60-E8D0-024F-9188-1856E519FF0B}" name="Column5923"/>
    <tableColumn id="5944" xr3:uid="{23EEF415-1402-404C-9184-8E9CC6DF59B3}" name="Column5924"/>
    <tableColumn id="5945" xr3:uid="{3AA7B997-DE28-564F-977E-9375FEC4C92A}" name="Column5925"/>
    <tableColumn id="5946" xr3:uid="{1F24A714-5307-834F-B1D8-2D5AEE7D127A}" name="Column5926"/>
    <tableColumn id="5947" xr3:uid="{4A370FCB-180F-344F-9DDC-12F824907085}" name="Column5927"/>
    <tableColumn id="5948" xr3:uid="{2E580FC3-2BA6-9048-A7EF-86735FDC9D0E}" name="Column5928"/>
    <tableColumn id="5949" xr3:uid="{8CBB1212-C0A3-444F-8C3D-B7FE137B8AA8}" name="Column5929"/>
    <tableColumn id="5950" xr3:uid="{6FEAF71F-C02C-804B-9F5D-164F117A994E}" name="Column5930"/>
    <tableColumn id="5951" xr3:uid="{55619FF1-1663-6E42-9D21-C5199699DFA0}" name="Column5931"/>
    <tableColumn id="5952" xr3:uid="{F692DCAF-FCDD-B747-911F-72C583C0508D}" name="Column5932"/>
    <tableColumn id="5953" xr3:uid="{EDE5D228-8161-AA45-BF3E-BFA29C1D09A8}" name="Column5933"/>
    <tableColumn id="5954" xr3:uid="{C4ADA16E-319F-474A-A270-2926F83DA9D3}" name="Column5934"/>
    <tableColumn id="5955" xr3:uid="{79E3F8B6-74CD-BC40-81DE-288071F7E702}" name="Column5935"/>
    <tableColumn id="5956" xr3:uid="{3048E996-2EE5-2946-94AB-D5E4050A435A}" name="Column5936"/>
    <tableColumn id="5957" xr3:uid="{41BD61BF-51FA-104E-B02D-075D02EE2AFD}" name="Column5937"/>
    <tableColumn id="5958" xr3:uid="{EF4ACA14-B1EA-884D-A1E1-B1E2393D1ADC}" name="Column5938"/>
    <tableColumn id="5959" xr3:uid="{9A5CB9AA-6335-5346-9070-B0BB72EB01ED}" name="Column5939"/>
    <tableColumn id="5960" xr3:uid="{59005598-6E76-2440-9F89-07B167B55317}" name="Column5940"/>
    <tableColumn id="5961" xr3:uid="{5E2CA67C-4E18-F440-B9FB-D3C7BEAC22B2}" name="Column5941"/>
    <tableColumn id="5962" xr3:uid="{88D4415A-D657-2343-9BC7-72D1EDCBD758}" name="Column5942"/>
    <tableColumn id="5963" xr3:uid="{25D4B585-64D1-CD49-8E05-7760EA40A90D}" name="Column5943"/>
    <tableColumn id="5964" xr3:uid="{F54E9971-111B-0641-A930-7DD44BE24405}" name="Column5944"/>
    <tableColumn id="5965" xr3:uid="{5DA2ED09-C162-7F40-BECF-0523BCE8172F}" name="Column5945"/>
    <tableColumn id="5966" xr3:uid="{2E7ED0E5-94E9-C14D-BA11-A974BC0C3FE2}" name="Column5946"/>
    <tableColumn id="5967" xr3:uid="{FC64A08C-156D-8E4C-99B1-BFF6970AE4EB}" name="Column5947"/>
    <tableColumn id="5968" xr3:uid="{FD5DF919-32CF-0F46-8304-FDD1B00209F4}" name="Column5948"/>
    <tableColumn id="5969" xr3:uid="{476BD3DB-1B38-D744-8F25-C14A6B3BEB0C}" name="Column5949"/>
    <tableColumn id="5970" xr3:uid="{40974ED9-6E90-2945-8B71-CC0FE8846A59}" name="Column5950"/>
    <tableColumn id="5971" xr3:uid="{44BE5FD0-6DAB-A94E-87E7-35258BB87390}" name="Column5951"/>
    <tableColumn id="5972" xr3:uid="{C1229116-4AF1-B24F-B0C7-DB71842E5887}" name="Column5952"/>
    <tableColumn id="5973" xr3:uid="{347A2D15-3980-584B-A009-EBB3EE8D6676}" name="Column5953"/>
    <tableColumn id="5974" xr3:uid="{DD99D0DE-276B-AA4C-8054-5E7471F1900A}" name="Column5954"/>
    <tableColumn id="5975" xr3:uid="{7D41802D-6A59-C541-8A8B-3D4289CC8271}" name="Column5955"/>
    <tableColumn id="5976" xr3:uid="{D9BB09D0-950C-EE4A-8DB7-4EC9A97C98FF}" name="Column5956"/>
    <tableColumn id="5977" xr3:uid="{D6205B20-B8D2-3B46-94D5-35793515CDD3}" name="Column5957"/>
    <tableColumn id="5978" xr3:uid="{AD3A809E-3046-364E-88A9-9E10831B4C69}" name="Column5958"/>
    <tableColumn id="5979" xr3:uid="{BC977F47-632C-6E43-BD4D-1B52C4BB1ED6}" name="Column5959"/>
    <tableColumn id="5980" xr3:uid="{A95DADA3-EBE4-3847-9739-CF9BED3C9A00}" name="Column5960"/>
    <tableColumn id="5981" xr3:uid="{261349DE-FBEE-E04F-8C35-9FD198B3894B}" name="Column5961"/>
    <tableColumn id="5982" xr3:uid="{A102FF8A-E221-7C47-9ABB-D199BB90F861}" name="Column5962"/>
    <tableColumn id="5983" xr3:uid="{F38F3D44-DF6F-EC48-B7CD-B2ABC65C251B}" name="Column5963"/>
    <tableColumn id="5984" xr3:uid="{C4153C0A-62D8-8F4C-9CCD-8EB991D17BA2}" name="Column5964"/>
    <tableColumn id="5985" xr3:uid="{FF3761C9-119E-7448-8F23-393C2574AE70}" name="Column5965"/>
    <tableColumn id="5986" xr3:uid="{2C8DB647-F7B1-804D-9B62-60CFE585D773}" name="Column5966"/>
    <tableColumn id="5987" xr3:uid="{5364AE2B-2BCD-5141-B9D1-DA0EE0AAE668}" name="Column5967"/>
    <tableColumn id="5988" xr3:uid="{95518A33-E072-BD46-BC63-E5B669063B31}" name="Column5968"/>
    <tableColumn id="5989" xr3:uid="{312D5077-577F-274F-A72D-DD0473C71030}" name="Column5969"/>
    <tableColumn id="5990" xr3:uid="{038E31D4-4D4A-2944-B358-6066C38A3587}" name="Column5970"/>
    <tableColumn id="5991" xr3:uid="{A265720C-B6CD-3742-B216-09B79C9A41C4}" name="Column5971"/>
    <tableColumn id="5992" xr3:uid="{A578879D-AB63-9F43-9F72-DF61CB8C0FF5}" name="Column5972"/>
    <tableColumn id="5993" xr3:uid="{51B9A5C0-1B38-3E43-A9CC-C474834DC799}" name="Column5973"/>
    <tableColumn id="5994" xr3:uid="{CBA3A9CB-130C-C743-921F-4712D3DD25F6}" name="Column5974"/>
    <tableColumn id="5995" xr3:uid="{D556F009-EE4D-034A-A975-CF416781B0D6}" name="Column5975"/>
    <tableColumn id="5996" xr3:uid="{20D36347-DCDA-6842-AD53-D78491E256F1}" name="Column5976"/>
    <tableColumn id="5997" xr3:uid="{1B70C3C3-96AF-7349-8D54-9B30CE4DC4DB}" name="Column5977"/>
    <tableColumn id="5998" xr3:uid="{0DB4F097-4D19-AE4D-96FC-29345F71337F}" name="Column5978"/>
    <tableColumn id="5999" xr3:uid="{1194DD72-FB07-C546-BF7C-2925DFF45669}" name="Column5979"/>
    <tableColumn id="6000" xr3:uid="{04F70F90-DD5E-D34E-BF6C-641B3781F2CA}" name="Column5980"/>
    <tableColumn id="6001" xr3:uid="{795AA164-A1C3-5245-9216-FB36E309E391}" name="Column5981"/>
    <tableColumn id="6002" xr3:uid="{F8B61462-76BA-184E-AAE0-EDA66444C73D}" name="Column5982"/>
    <tableColumn id="6003" xr3:uid="{B3B690DB-B6CC-1946-9CF7-131F3E7187FC}" name="Column5983"/>
    <tableColumn id="6004" xr3:uid="{89F3F873-B859-F54D-BCC9-B52D2BD030A5}" name="Column5984"/>
    <tableColumn id="6005" xr3:uid="{5D570B47-8C65-2F49-A206-8F17E6B07A7B}" name="Column5985"/>
    <tableColumn id="6006" xr3:uid="{F30BD588-4DB6-1E4D-9820-D0777AD7CEB4}" name="Column5986"/>
    <tableColumn id="6007" xr3:uid="{3548EEE9-D818-064C-BBF2-B9A88E2207BE}" name="Column5987"/>
    <tableColumn id="6008" xr3:uid="{2A5D3CFC-9EA2-E245-970F-91E8E9508286}" name="Column5988"/>
    <tableColumn id="6009" xr3:uid="{4BF6FFAE-E6FD-6A41-8E11-9F66D8220C82}" name="Column5989"/>
    <tableColumn id="6010" xr3:uid="{DD4B5D29-E65F-A44E-A8EF-14CCDFECDA06}" name="Column5990"/>
    <tableColumn id="6011" xr3:uid="{6844C2DB-0521-B744-9F02-E0969B58AF2A}" name="Column5991"/>
    <tableColumn id="6012" xr3:uid="{C7CD48FB-6675-0943-8983-F2ABABDF20E2}" name="Column5992"/>
    <tableColumn id="6013" xr3:uid="{D9351711-E07C-0F48-8C4F-7AF71FD4B11D}" name="Column5993"/>
    <tableColumn id="6014" xr3:uid="{043168C7-C13F-AB45-BEFF-3F7DFA6013C0}" name="Column5994"/>
    <tableColumn id="6015" xr3:uid="{E7182D39-3623-E14B-86EE-D26D2D36073B}" name="Column5995"/>
    <tableColumn id="6016" xr3:uid="{5FC367C4-E4A9-C14F-AC7E-38BFCF34E1DD}" name="Column5996"/>
    <tableColumn id="6017" xr3:uid="{B350B5F8-7BCB-4F45-AE2B-F3354D1A1DAF}" name="Column5997"/>
    <tableColumn id="6018" xr3:uid="{7844F3C0-23D2-B340-A8AA-9303B23B4D4F}" name="Column5998"/>
    <tableColumn id="6019" xr3:uid="{0A818787-F91A-0048-AD2B-91B6AD2E8FAB}" name="Column5999"/>
    <tableColumn id="6020" xr3:uid="{BE4A4278-EEF7-C44D-AEC2-3AAB9574F4EF}" name="Column6000"/>
    <tableColumn id="6021" xr3:uid="{6A5EB990-6C9A-C441-B48D-0CEB316AE635}" name="Column6001"/>
    <tableColumn id="6022" xr3:uid="{4726C0D4-B0D9-DA47-B9DC-FB3357728FF6}" name="Column6002"/>
    <tableColumn id="6023" xr3:uid="{EA7F2747-09FF-D342-97BE-2CB6B7E78F7E}" name="Column6003"/>
    <tableColumn id="6024" xr3:uid="{5DA3EFDC-F2B2-E044-BD56-90EA48E79105}" name="Column6004"/>
    <tableColumn id="6025" xr3:uid="{BFCE5655-11BA-D440-9860-5B975956C851}" name="Column6005"/>
    <tableColumn id="6026" xr3:uid="{0256B45B-238C-5E40-A549-BC57CCF4341B}" name="Column6006"/>
    <tableColumn id="6027" xr3:uid="{74458969-7A76-694A-947E-C97F1A052F48}" name="Column6007"/>
    <tableColumn id="6028" xr3:uid="{24010C31-42A6-694E-8B4C-46D536E4A823}" name="Column6008"/>
    <tableColumn id="6029" xr3:uid="{01F664FA-B349-8745-88D2-63E14749607E}" name="Column6009"/>
    <tableColumn id="6030" xr3:uid="{FA71EAE5-B072-294B-89B7-93768250D657}" name="Column6010"/>
    <tableColumn id="6031" xr3:uid="{4E932151-E05D-CD4E-80B3-2FB6FD88BFE0}" name="Column6011"/>
    <tableColumn id="6032" xr3:uid="{E40EC48F-E1C2-764B-8BDF-5EBE74969FEE}" name="Column6012"/>
    <tableColumn id="6033" xr3:uid="{BFA9AC0C-613B-244D-B722-AB9B4DED153A}" name="Column6013"/>
    <tableColumn id="6034" xr3:uid="{03F94584-CA30-6F40-924F-51E3CAEDFDF2}" name="Column6014"/>
    <tableColumn id="6035" xr3:uid="{A9C4A523-E45C-0A47-BBAF-3F60368708FA}" name="Column6015"/>
    <tableColumn id="6036" xr3:uid="{625DA460-6CA2-994D-A0F7-17245C23EC98}" name="Column6016"/>
    <tableColumn id="6037" xr3:uid="{DAD73C07-9389-9147-92C2-9E891EB94E71}" name="Column6017"/>
    <tableColumn id="6038" xr3:uid="{9940F1E5-DE17-514B-9D97-83C9BDFD6611}" name="Column6018"/>
    <tableColumn id="6039" xr3:uid="{07749D80-CB0D-F04C-B30A-F5FFCDE1A8B1}" name="Column6019"/>
    <tableColumn id="6040" xr3:uid="{4783944A-03C2-4B43-B492-2BAF52D4F78C}" name="Column6020"/>
    <tableColumn id="6041" xr3:uid="{939CBDA2-327F-7F48-BD3C-507EF735F9BA}" name="Column6021"/>
    <tableColumn id="6042" xr3:uid="{B7351518-ECC1-DF45-87B8-3F8E2114A1B3}" name="Column6022"/>
    <tableColumn id="6043" xr3:uid="{26C39DF6-4772-5D45-BF58-DC17E9257F5F}" name="Column6023"/>
    <tableColumn id="6044" xr3:uid="{FB580E73-E98A-604F-838A-8D9D4E01EBEC}" name="Column6024"/>
    <tableColumn id="6045" xr3:uid="{ED5E394B-3F9A-FD47-BB33-6B2B1F19345E}" name="Column6025"/>
    <tableColumn id="6046" xr3:uid="{6D5A0329-1ECD-8D40-99D7-A57E73842DB8}" name="Column6026"/>
    <tableColumn id="6047" xr3:uid="{8A3216D8-62F8-8C45-B9B9-046557B0DFA5}" name="Column6027"/>
    <tableColumn id="6048" xr3:uid="{FE997A01-2756-F54B-8015-049790F8DBCA}" name="Column6028"/>
    <tableColumn id="6049" xr3:uid="{91E89014-2395-764A-8350-8622A5B1D5B3}" name="Column6029"/>
    <tableColumn id="6050" xr3:uid="{A62331AA-23DD-7342-A662-D48625695A11}" name="Column6030"/>
    <tableColumn id="6051" xr3:uid="{7304F84B-CF35-7F4F-AB24-7E423CF8B6A2}" name="Column6031"/>
    <tableColumn id="6052" xr3:uid="{58A934A9-C362-8742-9949-5A0801992013}" name="Column6032"/>
    <tableColumn id="6053" xr3:uid="{DA578114-720B-DE4A-ABD6-AF1B9773ADF5}" name="Column6033"/>
    <tableColumn id="6054" xr3:uid="{952418E3-A04D-F941-ABD8-7B7339BAAB79}" name="Column6034"/>
    <tableColumn id="6055" xr3:uid="{CCFBB00E-26CA-1B41-BF75-A320EABE05F3}" name="Column6035"/>
    <tableColumn id="6056" xr3:uid="{3A81557B-6E81-114D-9347-BE6F8AA77936}" name="Column6036"/>
    <tableColumn id="6057" xr3:uid="{7104437A-2C19-554E-B53F-7B4DCBA5C8A1}" name="Column6037"/>
    <tableColumn id="6058" xr3:uid="{A2D006F1-605A-CC44-9CDD-5FABEBA51095}" name="Column6038"/>
    <tableColumn id="6059" xr3:uid="{96ACEF7C-FEFB-5C48-A0E6-DFA53E2AC032}" name="Column6039"/>
    <tableColumn id="6060" xr3:uid="{DC340C73-A3B6-234E-B936-A64334414B23}" name="Column6040"/>
    <tableColumn id="6061" xr3:uid="{0F55B2C5-BE31-4D46-8F0E-B804EA475365}" name="Column6041"/>
    <tableColumn id="6062" xr3:uid="{F18AA5AD-96F5-B249-B536-F5F7F82D5C9E}" name="Column6042"/>
    <tableColumn id="6063" xr3:uid="{3DA56345-212D-E249-A925-C1E13F92503C}" name="Column6043"/>
    <tableColumn id="6064" xr3:uid="{9F3D269F-8ADD-E947-88E4-21D6F5B3B62E}" name="Column6044"/>
    <tableColumn id="6065" xr3:uid="{A9B30420-6A64-E547-8A1D-7573AC0B55D3}" name="Column6045"/>
    <tableColumn id="6066" xr3:uid="{D5D08845-88B4-5F47-8FE4-BA3C6B9D5448}" name="Column6046"/>
    <tableColumn id="6067" xr3:uid="{A038AC24-475D-A042-9C45-597F26B7F242}" name="Column6047"/>
    <tableColumn id="6068" xr3:uid="{33A83265-79A1-7041-983C-573DAF44D5B3}" name="Column6048"/>
    <tableColumn id="6069" xr3:uid="{A9D5E97C-ABE7-4942-B94F-A143AFC259CE}" name="Column6049"/>
    <tableColumn id="6070" xr3:uid="{4CDF19F1-51FC-BD4F-92EF-E877A5EB94EC}" name="Column6050"/>
    <tableColumn id="6071" xr3:uid="{C94536BF-A96C-0748-AEC1-7B43F15E0A06}" name="Column6051"/>
    <tableColumn id="6072" xr3:uid="{9663CA25-6BC9-D34B-A051-79F2B1A87F09}" name="Column6052"/>
    <tableColumn id="6073" xr3:uid="{567CACEF-3482-954D-A96C-84B9D4A41ED2}" name="Column6053"/>
    <tableColumn id="6074" xr3:uid="{5FAA4AFC-C771-7642-AC81-0149DA9F7623}" name="Column6054"/>
    <tableColumn id="6075" xr3:uid="{49AF8573-9684-2743-92EB-5F0E3844C063}" name="Column6055"/>
    <tableColumn id="6076" xr3:uid="{848E3B89-DF54-9946-A1E5-E1FCDDE13C58}" name="Column6056"/>
    <tableColumn id="6077" xr3:uid="{ED28D555-63BA-0242-8F0B-12D522E1F1B4}" name="Column6057"/>
    <tableColumn id="6078" xr3:uid="{94B24226-800F-8F4E-AB7E-59A477421464}" name="Column6058"/>
    <tableColumn id="6079" xr3:uid="{0246BAF5-5A31-A24C-BB55-AA13CED55ED9}" name="Column6059"/>
    <tableColumn id="6080" xr3:uid="{A3F01B55-C4FF-B143-87E8-E69D11979E7F}" name="Column6060"/>
    <tableColumn id="6081" xr3:uid="{586C710F-2C44-144F-8695-BE706B175D9A}" name="Column6061"/>
    <tableColumn id="6082" xr3:uid="{40FA73C3-3EDF-654A-BA0B-30D6FCB04B06}" name="Column6062"/>
    <tableColumn id="6083" xr3:uid="{CC05179C-F34A-354E-B154-5DD262F732E7}" name="Column6063"/>
    <tableColumn id="6084" xr3:uid="{B8D0AD25-6F72-0942-B1C8-5B6C91BD6B15}" name="Column6064"/>
    <tableColumn id="6085" xr3:uid="{89C667E4-A583-334E-B74F-F636DA636DDC}" name="Column6065"/>
    <tableColumn id="6086" xr3:uid="{1AF1C800-2B5B-E846-BF8F-5FA1DD2BF4E6}" name="Column6066"/>
    <tableColumn id="6087" xr3:uid="{4A87B19F-D49E-7345-B487-42DD220164D8}" name="Column6067"/>
    <tableColumn id="6088" xr3:uid="{AEB614FA-4905-B146-AA5C-8450421CFC37}" name="Column6068"/>
    <tableColumn id="6089" xr3:uid="{7D4C4C06-1B76-7142-AD97-1909137339A4}" name="Column6069"/>
    <tableColumn id="6090" xr3:uid="{1B4BE7A9-E528-C641-A18B-A68332F6B368}" name="Column6070"/>
    <tableColumn id="6091" xr3:uid="{932FEA8D-8689-6848-ADD0-A584D1CB2215}" name="Column6071"/>
    <tableColumn id="6092" xr3:uid="{EEC3A349-55BA-4B49-BA32-072396AABA4F}" name="Column6072"/>
    <tableColumn id="6093" xr3:uid="{2BD3ECA0-59F9-214D-8786-6B5811EA71E7}" name="Column6073"/>
    <tableColumn id="6094" xr3:uid="{C8347C2B-6B2D-F942-A7B0-8973335443AA}" name="Column6074"/>
    <tableColumn id="6095" xr3:uid="{CF3D7589-FFD1-6541-BFF6-04328CA7B8CC}" name="Column6075"/>
    <tableColumn id="6096" xr3:uid="{6FB94A27-7386-B54A-A975-26D61F6AD223}" name="Column6076"/>
    <tableColumn id="6097" xr3:uid="{58C9314D-5CC8-2240-BD11-230F6DE4C0A1}" name="Column6077"/>
    <tableColumn id="6098" xr3:uid="{896DB53D-86EA-724F-B903-FC7CC9E1DFE1}" name="Column6078"/>
    <tableColumn id="6099" xr3:uid="{53DE8E85-0D65-DD48-AA6C-F1A9E9E94D70}" name="Column6079"/>
    <tableColumn id="6100" xr3:uid="{D5DE977A-D4C5-714A-8B02-2D46356E4B40}" name="Column6080"/>
    <tableColumn id="6101" xr3:uid="{BD29B005-4B36-7E4A-A9ED-F36290789FA8}" name="Column6081"/>
    <tableColumn id="6102" xr3:uid="{89B90136-28F4-484A-9143-ECAED5DC4401}" name="Column6082"/>
    <tableColumn id="6103" xr3:uid="{7C77A849-0816-3645-836D-F88975346A87}" name="Column6083"/>
    <tableColumn id="6104" xr3:uid="{CB2B3D52-4407-134F-A733-ABD5F28E7EEC}" name="Column6084"/>
    <tableColumn id="6105" xr3:uid="{1A817A9C-C0DA-9B48-8BC2-61935DF1611E}" name="Column6085"/>
    <tableColumn id="6106" xr3:uid="{750B6038-66DF-C243-A135-FF0CEB8CB297}" name="Column6086"/>
    <tableColumn id="6107" xr3:uid="{C4B7FBB8-EF29-344F-B6FD-403A50D78A85}" name="Column6087"/>
    <tableColumn id="6108" xr3:uid="{00EA3B01-4BB9-6B46-8FB1-4F8D54421EB4}" name="Column6088"/>
    <tableColumn id="6109" xr3:uid="{115D2152-3ABE-D742-91A4-3945351AA052}" name="Column6089"/>
    <tableColumn id="6110" xr3:uid="{88F45C0E-DA6E-5A48-A316-24093348C9B1}" name="Column6090"/>
    <tableColumn id="6111" xr3:uid="{A9F282A2-253B-044A-AB86-00FB56702030}" name="Column6091"/>
    <tableColumn id="6112" xr3:uid="{4BD03E31-B7D4-2F45-8414-12F71A247F70}" name="Column6092"/>
    <tableColumn id="6113" xr3:uid="{99C0CB74-571B-3A45-B470-FBDC2E8F8EA2}" name="Column6093"/>
    <tableColumn id="6114" xr3:uid="{E13146AA-60C3-504A-A72E-028B547BC2D6}" name="Column6094"/>
    <tableColumn id="6115" xr3:uid="{EBF97D99-427B-DF47-9219-176B4C93FE13}" name="Column6095"/>
    <tableColumn id="6116" xr3:uid="{1F9FEBC0-9D45-9741-940E-828D0D7CA667}" name="Column6096"/>
    <tableColumn id="6117" xr3:uid="{CBBDBD2B-F3FA-FB42-95ED-F61715D90673}" name="Column6097"/>
    <tableColumn id="6118" xr3:uid="{ED74774B-8CD7-8243-A34F-BDD8DA4D1306}" name="Column6098"/>
    <tableColumn id="6119" xr3:uid="{091CE78B-20FE-3743-9803-037E8DBA316B}" name="Column6099"/>
    <tableColumn id="6120" xr3:uid="{7C756544-D282-8D46-949D-C0662D1C48E2}" name="Column6100"/>
    <tableColumn id="6121" xr3:uid="{1F07D325-DD25-3942-9CA3-B129DF3F3155}" name="Column6101"/>
    <tableColumn id="6122" xr3:uid="{1187541F-5228-5344-96C5-FFCAE8BAEC2B}" name="Column6102"/>
    <tableColumn id="6123" xr3:uid="{BD90613C-872E-A94A-9452-ABB8C15765C7}" name="Column6103"/>
    <tableColumn id="6124" xr3:uid="{0E0F939A-83AA-E546-A9B3-B142DCB607E6}" name="Column6104"/>
    <tableColumn id="6125" xr3:uid="{A4E5C909-527C-2B4C-B753-EC0E909E7F29}" name="Column6105"/>
    <tableColumn id="6126" xr3:uid="{11689F9B-831C-B94D-8F96-67FBEEB96BD3}" name="Column6106"/>
    <tableColumn id="6127" xr3:uid="{7CE14ACE-16B5-AC47-86BA-7F8116BAAE48}" name="Column6107"/>
    <tableColumn id="6128" xr3:uid="{B6442969-9C70-A844-984C-440B3BB838CA}" name="Column6108"/>
    <tableColumn id="6129" xr3:uid="{FAAAFFBD-18A4-4F49-AE54-8A0EC5C98016}" name="Column6109"/>
    <tableColumn id="6130" xr3:uid="{BC4CFB23-4D7B-814B-82DA-A1452D8833A2}" name="Column6110"/>
    <tableColumn id="6131" xr3:uid="{B0ABD380-C6E6-1C4D-8AFB-30F0C12606E0}" name="Column6111"/>
    <tableColumn id="6132" xr3:uid="{6F892E25-5DD5-9046-845B-5AEC367DBFD8}" name="Column6112"/>
    <tableColumn id="6133" xr3:uid="{890A5ACA-5C08-4241-A257-C15F5711279E}" name="Column6113"/>
    <tableColumn id="6134" xr3:uid="{030B0755-7764-3249-90FD-092558BA1595}" name="Column6114"/>
    <tableColumn id="6135" xr3:uid="{18FEB3D1-4837-9B4B-AA33-D49803588CFE}" name="Column6115"/>
    <tableColumn id="6136" xr3:uid="{CF7AF7B6-2D26-F045-A0D1-8C9D5E8D05F4}" name="Column6116"/>
    <tableColumn id="6137" xr3:uid="{787318D9-52D5-2741-8978-23D5C739904C}" name="Column6117"/>
    <tableColumn id="6138" xr3:uid="{9B7B6187-9B01-174E-8896-43890B88071A}" name="Column6118"/>
    <tableColumn id="6139" xr3:uid="{CF1AE84F-883B-0B4B-BAD3-63C2AEF32D67}" name="Column6119"/>
    <tableColumn id="6140" xr3:uid="{F6255667-59CF-CE49-9A34-8B151034012A}" name="Column6120"/>
    <tableColumn id="6141" xr3:uid="{21E3650E-0A69-2642-B1B8-C28C20BF1C6B}" name="Column6121"/>
    <tableColumn id="6142" xr3:uid="{B163A78B-F8D7-C04A-A9B4-ABC2C2062A0E}" name="Column6122"/>
    <tableColumn id="6143" xr3:uid="{0378A75C-D26B-5148-B584-9023F00193C9}" name="Column6123"/>
    <tableColumn id="6144" xr3:uid="{A13DDBEC-9AC8-A94C-AE88-1AEBD4FFFF9B}" name="Column6124"/>
    <tableColumn id="6145" xr3:uid="{C49CF7C2-9339-8D46-9D37-13E7B69DA8BD}" name="Column6125"/>
    <tableColumn id="6146" xr3:uid="{07D76525-8680-A540-B989-0D9A868718EB}" name="Column6126"/>
    <tableColumn id="6147" xr3:uid="{BD2B5DA0-3416-CE43-AF49-5737D490B454}" name="Column6127"/>
    <tableColumn id="6148" xr3:uid="{33DE1841-DD86-6F4A-A57B-E6F9832A995C}" name="Column6128"/>
    <tableColumn id="6149" xr3:uid="{E99ADA74-9541-4B40-8FE5-C3DABD923EEB}" name="Column6129"/>
    <tableColumn id="6150" xr3:uid="{6E03AC49-F957-2446-956C-2D7EA9234F1C}" name="Column6130"/>
    <tableColumn id="6151" xr3:uid="{BB4DBC67-825B-654F-ADD2-867D8B66E497}" name="Column6131"/>
    <tableColumn id="6152" xr3:uid="{F80F99A8-BF2C-8B43-A69A-1C5BC97905D5}" name="Column6132"/>
    <tableColumn id="6153" xr3:uid="{CCBFB697-04D1-E247-A2E5-8CD949BDE961}" name="Column6133"/>
    <tableColumn id="6154" xr3:uid="{EB2C3C07-3E38-6541-9F39-BB56D3C619B3}" name="Column6134"/>
    <tableColumn id="6155" xr3:uid="{75D32BD1-4CC9-784D-8388-7550DC0F8AB3}" name="Column6135"/>
    <tableColumn id="6156" xr3:uid="{A20A8F6C-7368-A242-940B-4EA84EA5B7E2}" name="Column6136"/>
    <tableColumn id="6157" xr3:uid="{3AAAA3B6-FB43-E14E-A90D-106B55B76CF1}" name="Column6137"/>
    <tableColumn id="6158" xr3:uid="{2469C940-7610-664F-966D-904E7A25B3B9}" name="Column6138"/>
    <tableColumn id="6159" xr3:uid="{BDB8D47E-63CA-9D47-AE78-29FA6C5CE6C9}" name="Column6139"/>
    <tableColumn id="6160" xr3:uid="{046D3F8F-2ACD-2E4C-87C4-0AEFBE2B839B}" name="Column6140"/>
    <tableColumn id="6161" xr3:uid="{98F9E6FD-D52A-604E-BB1A-76571E6BEE10}" name="Column6141"/>
    <tableColumn id="6162" xr3:uid="{4BDDEA53-7A4C-DF4F-88E3-0333275BD31E}" name="Column6142"/>
    <tableColumn id="6163" xr3:uid="{A16E1C13-B731-C641-8901-3FBA3045F1BB}" name="Column6143"/>
    <tableColumn id="6164" xr3:uid="{2AE16910-D984-0846-963E-245BF885A6A5}" name="Column6144"/>
    <tableColumn id="6165" xr3:uid="{C66C8BB6-2E14-3B48-A1B9-5ADE16F9BCC6}" name="Column6145"/>
    <tableColumn id="6166" xr3:uid="{10902E65-8E3E-704D-8602-8CFF1E49E3FF}" name="Column6146"/>
    <tableColumn id="6167" xr3:uid="{C7A31F49-E9CC-D04D-B993-DE51B4E9D9C2}" name="Column6147"/>
    <tableColumn id="6168" xr3:uid="{112ED851-30A0-DD49-A33B-6B96A0474107}" name="Column6148"/>
    <tableColumn id="6169" xr3:uid="{35769BDE-29C0-9F44-BDFC-5FC706E378A7}" name="Column6149"/>
    <tableColumn id="6170" xr3:uid="{87525D72-A4F1-0E4D-BD62-CDE248C36F93}" name="Column6150"/>
    <tableColumn id="6171" xr3:uid="{1AD289B5-CC32-7B42-9F1A-B3ED61843F06}" name="Column6151"/>
    <tableColumn id="6172" xr3:uid="{0E87F8FE-309A-FC4D-B5A6-C8D864D11112}" name="Column6152"/>
    <tableColumn id="6173" xr3:uid="{F4FC3617-D259-E340-B53A-ED67B6692BD3}" name="Column6153"/>
    <tableColumn id="6174" xr3:uid="{D3702564-EE63-6B4F-840E-20A08002F440}" name="Column6154"/>
    <tableColumn id="6175" xr3:uid="{140E1F73-922D-1B49-9C50-F8C40FF90D7E}" name="Column6155"/>
    <tableColumn id="6176" xr3:uid="{36AE318E-BDAA-4E43-999E-1DD076F684E6}" name="Column6156"/>
    <tableColumn id="6177" xr3:uid="{56491122-4B71-BF4A-9B5F-308A5C1B8BB3}" name="Column6157"/>
    <tableColumn id="6178" xr3:uid="{B20C2C6F-711F-864B-8A18-2F5539C6809F}" name="Column6158"/>
    <tableColumn id="6179" xr3:uid="{AB39FD8F-2B58-C946-A361-7E474FE369B9}" name="Column6159"/>
    <tableColumn id="6180" xr3:uid="{FC6585FC-70E1-764A-A0BD-6921EE29B6E9}" name="Column6160"/>
    <tableColumn id="6181" xr3:uid="{ABF81D5E-8089-AE4F-8152-00D8E72B5AE3}" name="Column6161"/>
    <tableColumn id="6182" xr3:uid="{428C39A0-EFD1-7A4F-84B5-96E2B70FBFFF}" name="Column6162"/>
    <tableColumn id="6183" xr3:uid="{613FD601-665E-0347-969E-702D9705B691}" name="Column6163"/>
    <tableColumn id="6184" xr3:uid="{6A8DE38A-5FFA-9542-9CEE-E11413A9B422}" name="Column6164"/>
    <tableColumn id="6185" xr3:uid="{14804659-4C00-7345-A764-C9205C9E69CE}" name="Column6165"/>
    <tableColumn id="6186" xr3:uid="{75266C28-323D-9141-928E-A61EC6A730AE}" name="Column6166"/>
    <tableColumn id="6187" xr3:uid="{260FBE3E-B823-B247-97BA-D4638A9A17C8}" name="Column6167"/>
    <tableColumn id="6188" xr3:uid="{F330673F-08D6-6540-A3A8-4FFAC1CA3E2C}" name="Column6168"/>
    <tableColumn id="6189" xr3:uid="{062DB196-6415-6E40-86F4-62C7BB903A4A}" name="Column6169"/>
    <tableColumn id="6190" xr3:uid="{0BCE5FDA-E1A9-C748-9951-34031B7FB6C9}" name="Column6170"/>
    <tableColumn id="6191" xr3:uid="{8925A9E4-F8DD-AC4E-A3D0-975FBADD1EFB}" name="Column6171"/>
    <tableColumn id="6192" xr3:uid="{5B0F7DE6-26F4-E84A-9CBF-EB4813BD7FF9}" name="Column6172"/>
    <tableColumn id="6193" xr3:uid="{83D254D7-C663-0C43-B651-DBEF77769496}" name="Column6173"/>
    <tableColumn id="6194" xr3:uid="{282E9EBD-A4A5-C544-AF0A-B9DA20541A92}" name="Column6174"/>
    <tableColumn id="6195" xr3:uid="{12C2DBC3-BD2E-6048-8503-6712FCE9EE8F}" name="Column6175"/>
    <tableColumn id="6196" xr3:uid="{49C944AB-76C3-ED4B-B747-08F15CD596D9}" name="Column6176"/>
    <tableColumn id="6197" xr3:uid="{0148933C-2D77-3F4D-8E7F-14DC1325895A}" name="Column6177"/>
    <tableColumn id="6198" xr3:uid="{641D9FA8-8F3F-5C4B-9749-E23F3B064D26}" name="Column6178"/>
    <tableColumn id="6199" xr3:uid="{4667CF9A-C725-1145-A58B-77C2B0BDDBB8}" name="Column6179"/>
    <tableColumn id="6200" xr3:uid="{4D5CFED2-5347-6842-9BFF-EF5E286152DB}" name="Column6180"/>
    <tableColumn id="6201" xr3:uid="{2A738561-D753-DB4F-829A-F3B1A3AAA981}" name="Column6181"/>
    <tableColumn id="6202" xr3:uid="{65498D2A-1210-9E42-8814-356227C45874}" name="Column6182"/>
    <tableColumn id="6203" xr3:uid="{39C9EA0E-46E3-9248-AD10-D9BE9125A639}" name="Column6183"/>
    <tableColumn id="6204" xr3:uid="{6B84BA84-AF2C-FE46-BBE9-9FF5069B4082}" name="Column6184"/>
    <tableColumn id="6205" xr3:uid="{D3CE24A7-D99F-884C-9EFB-08ED102D90C8}" name="Column6185"/>
    <tableColumn id="6206" xr3:uid="{4D910824-8C57-7A49-B8D3-48D38BCA306A}" name="Column6186"/>
    <tableColumn id="6207" xr3:uid="{5F75D72B-9C30-4947-891F-12BF5C5C4B1C}" name="Column6187"/>
    <tableColumn id="6208" xr3:uid="{2998258F-0BDA-964A-9968-438C74DF269C}" name="Column6188"/>
    <tableColumn id="6209" xr3:uid="{C05D8F7F-6865-8D47-90F5-856E00549DE1}" name="Column6189"/>
    <tableColumn id="6210" xr3:uid="{B6F06F30-DF35-1C41-90C7-D4D96E15DC52}" name="Column6190"/>
    <tableColumn id="6211" xr3:uid="{335B35C5-35EB-FE48-BB41-69F41B37F681}" name="Column6191"/>
    <tableColumn id="6212" xr3:uid="{92BD1785-6144-A84B-80F3-5B96867C36F6}" name="Column6192"/>
    <tableColumn id="6213" xr3:uid="{FD3495A7-563E-9C4E-8664-FD9B91DF80A9}" name="Column6193"/>
    <tableColumn id="6214" xr3:uid="{8309DE83-5C27-9741-9FB7-B99D4DCD5A13}" name="Column6194"/>
    <tableColumn id="6215" xr3:uid="{31598911-6638-D747-B006-B51F59764806}" name="Column6195"/>
    <tableColumn id="6216" xr3:uid="{7276379A-5956-8E40-A215-D7173BCF6405}" name="Column6196"/>
    <tableColumn id="6217" xr3:uid="{705D807A-29E8-494A-8D05-EAFFC3CD0F32}" name="Column6197"/>
    <tableColumn id="6218" xr3:uid="{0108790E-EF7C-E446-9857-3AB89C4B1DB2}" name="Column6198"/>
    <tableColumn id="6219" xr3:uid="{AE79CE99-8268-5C4A-A0A0-716FF30E0018}" name="Column6199"/>
    <tableColumn id="6220" xr3:uid="{5E051BD4-048E-8B45-897B-97B95AFA543E}" name="Column6200"/>
    <tableColumn id="6221" xr3:uid="{46036B27-E2D7-2441-937F-8EADD7AF1F47}" name="Column6201"/>
    <tableColumn id="6222" xr3:uid="{4625F445-5019-7240-8CB6-CE03F05F7480}" name="Column6202"/>
    <tableColumn id="6223" xr3:uid="{B4352AB1-3D85-AF4B-9849-78CB9816E509}" name="Column6203"/>
    <tableColumn id="6224" xr3:uid="{1A7C5572-EC57-A044-B98D-E00590F73A6B}" name="Column6204"/>
    <tableColumn id="6225" xr3:uid="{C3AFB211-8472-0049-B0F6-AAE84D15A6C6}" name="Column6205"/>
    <tableColumn id="6226" xr3:uid="{3370C82C-9311-2143-99EC-7FE4AFF6169B}" name="Column6206"/>
    <tableColumn id="6227" xr3:uid="{7CC72C37-6D9C-724F-8A25-4E40AD00E92F}" name="Column6207"/>
    <tableColumn id="6228" xr3:uid="{2D267FB3-3B02-2B4C-A534-F7C2361DFC55}" name="Column6208"/>
    <tableColumn id="6229" xr3:uid="{BBC0647F-71E5-CC47-BC85-F1ADAE33E962}" name="Column6209"/>
    <tableColumn id="6230" xr3:uid="{3DC17B4A-2E71-954C-BA77-B97983ABB7F6}" name="Column6210"/>
    <tableColumn id="6231" xr3:uid="{AA016887-9A52-3D44-94D4-20A71F666B0C}" name="Column6211"/>
    <tableColumn id="6232" xr3:uid="{BC008CB2-C0DF-C04F-926D-7E3102DC8639}" name="Column6212"/>
    <tableColumn id="6233" xr3:uid="{5F22F70C-094B-C643-AD68-23CFFE27ECA5}" name="Column6213"/>
    <tableColumn id="6234" xr3:uid="{0C3E9BEB-D210-F940-813E-FE84298BB971}" name="Column6214"/>
    <tableColumn id="6235" xr3:uid="{A66B872E-3FC8-3346-B0B5-C780E1B83D29}" name="Column6215"/>
    <tableColumn id="6236" xr3:uid="{3DF11EF0-4F5B-7C48-A451-B251A1E0B0A4}" name="Column6216"/>
    <tableColumn id="6237" xr3:uid="{06855AD4-835B-3647-902A-70F92741C282}" name="Column6217"/>
    <tableColumn id="6238" xr3:uid="{0AB7AF23-DF2C-B14C-ABA4-D717554461E4}" name="Column6218"/>
    <tableColumn id="6239" xr3:uid="{27B3BBCA-85DF-EC40-9CF6-988131CC56D4}" name="Column6219"/>
    <tableColumn id="6240" xr3:uid="{F7D20754-37D4-1D41-B837-A196DA7EEB73}" name="Column6220"/>
    <tableColumn id="6241" xr3:uid="{9A20840D-0DF0-6046-A3A4-4B9CA118E28F}" name="Column6221"/>
    <tableColumn id="6242" xr3:uid="{3DE40D5D-1687-9248-A538-7FBFA33D1D5B}" name="Column6222"/>
    <tableColumn id="6243" xr3:uid="{B16C9C31-60FA-2543-9B26-89328B15A08B}" name="Column6223"/>
    <tableColumn id="6244" xr3:uid="{9199345E-2FEF-424D-B6DE-53F673D7D7E5}" name="Column6224"/>
    <tableColumn id="6245" xr3:uid="{87182214-DD10-764B-AC62-189A3646BCF0}" name="Column6225"/>
    <tableColumn id="6246" xr3:uid="{C8168F7B-C3E5-B643-9F34-A2728A969386}" name="Column6226"/>
    <tableColumn id="6247" xr3:uid="{F5A62A1A-DCE2-AF4A-AE68-95F4467D07A0}" name="Column6227"/>
    <tableColumn id="6248" xr3:uid="{8151F371-6181-284E-81E7-EB4A1EF2B0C1}" name="Column6228"/>
    <tableColumn id="6249" xr3:uid="{875A5221-F35B-144B-8C67-4D03B8447AEB}" name="Column6229"/>
    <tableColumn id="6250" xr3:uid="{4A18171F-3D6B-C649-91E5-E11109C9605A}" name="Column6230"/>
    <tableColumn id="6251" xr3:uid="{D9039391-44E4-7A40-ADBD-44A5E9346852}" name="Column6231"/>
    <tableColumn id="6252" xr3:uid="{FBBCAACC-F626-954E-BC7E-AD329CC3364C}" name="Column6232"/>
    <tableColumn id="6253" xr3:uid="{DD5642A6-D96A-AB42-99F7-6D44923E13BA}" name="Column6233"/>
    <tableColumn id="6254" xr3:uid="{DD2A137D-2755-6844-8C68-2933B3484945}" name="Column6234"/>
    <tableColumn id="6255" xr3:uid="{31981E4F-2C9E-934D-BBE4-3BCCCF7FF771}" name="Column6235"/>
    <tableColumn id="6256" xr3:uid="{039B4629-BF33-594F-AFAD-6F4149EA78B7}" name="Column6236"/>
    <tableColumn id="6257" xr3:uid="{68BD56DD-8728-9F4A-BBC5-389BED0AC34B}" name="Column6237"/>
    <tableColumn id="6258" xr3:uid="{DF31D420-8AB0-1D4A-9165-C5AEFC301C9A}" name="Column6238"/>
    <tableColumn id="6259" xr3:uid="{6AE83355-435F-C649-99D4-C6616CD9BE8B}" name="Column6239"/>
    <tableColumn id="6260" xr3:uid="{93BBE1B5-64E3-F84D-9413-7C229E761837}" name="Column6240"/>
    <tableColumn id="6261" xr3:uid="{01DDCCA6-6D6B-EE42-A5E1-0986770F2A5C}" name="Column6241"/>
    <tableColumn id="6262" xr3:uid="{E602AA5A-1697-3B40-B8F5-50EF986F4AC7}" name="Column6242"/>
    <tableColumn id="6263" xr3:uid="{62C0D37C-CDAC-7140-9218-AEF317376A21}" name="Column6243"/>
    <tableColumn id="6264" xr3:uid="{1E873DF2-B515-6B45-95A1-4A7408087BBA}" name="Column6244"/>
    <tableColumn id="6265" xr3:uid="{6DBC9289-7A02-6E42-902F-C4AA7682FFD3}" name="Column6245"/>
    <tableColumn id="6266" xr3:uid="{CA795B43-3B04-8D40-B7A8-77893D99ECFB}" name="Column6246"/>
    <tableColumn id="6267" xr3:uid="{E8AEF36F-2EF0-5843-A912-B595C5805005}" name="Column6247"/>
    <tableColumn id="6268" xr3:uid="{035B05E0-6A4C-0648-B955-081650387A47}" name="Column6248"/>
    <tableColumn id="6269" xr3:uid="{66E744A8-D5AC-BC4C-8494-639DF7BA5A22}" name="Column6249"/>
    <tableColumn id="6270" xr3:uid="{6D4E7884-03A0-624E-97F4-19E10C053B92}" name="Column6250"/>
    <tableColumn id="6271" xr3:uid="{AA08DA27-9022-3949-82FF-0D300E81756B}" name="Column6251"/>
    <tableColumn id="6272" xr3:uid="{F43A2DE2-8BC4-6843-87B9-285BEE32BA98}" name="Column6252"/>
    <tableColumn id="6273" xr3:uid="{A04670B4-C166-9342-9CE8-45701D7F973F}" name="Column6253"/>
    <tableColumn id="6274" xr3:uid="{720EF747-6D2A-4D4D-8809-25EB9052B2E7}" name="Column6254"/>
    <tableColumn id="6275" xr3:uid="{376D493A-6871-8744-8756-AEF8F5D97F0E}" name="Column6255"/>
    <tableColumn id="6276" xr3:uid="{D37F19DB-520E-1B47-A155-8B470E2A28BD}" name="Column6256"/>
    <tableColumn id="6277" xr3:uid="{1072B119-9B83-614D-B106-141C42AFA419}" name="Column6257"/>
    <tableColumn id="6278" xr3:uid="{86B04399-3388-EC42-8591-78E1EA93C44B}" name="Column6258"/>
    <tableColumn id="6279" xr3:uid="{85342484-BA88-8E4C-AD9F-8F7C474123C1}" name="Column6259"/>
    <tableColumn id="6280" xr3:uid="{901333E1-900A-CE42-AF2D-28F7792E07A2}" name="Column6260"/>
    <tableColumn id="6281" xr3:uid="{F25CB289-641A-A741-97A5-B07CE84EF792}" name="Column6261"/>
    <tableColumn id="6282" xr3:uid="{98EAE57D-F270-3849-B1D9-D5B587EE5E0A}" name="Column6262"/>
    <tableColumn id="6283" xr3:uid="{D39DC868-0619-6D43-88FA-421A7B99101D}" name="Column6263"/>
    <tableColumn id="6284" xr3:uid="{90204055-514A-EE42-8FA2-B037878E435C}" name="Column6264"/>
    <tableColumn id="6285" xr3:uid="{D998EC14-16DA-8C4B-97A9-804195B27F25}" name="Column6265"/>
    <tableColumn id="6286" xr3:uid="{89093C4E-DA37-2741-A024-3E1CC4B8AEA0}" name="Column6266"/>
    <tableColumn id="6287" xr3:uid="{6B8CB3F7-7E05-B646-8B06-64DE916DC6BE}" name="Column6267"/>
    <tableColumn id="6288" xr3:uid="{238EBEA3-EC4B-434E-97C5-6310E2DD022D}" name="Column6268"/>
    <tableColumn id="6289" xr3:uid="{FE723045-CA7C-BE46-93A4-33105483A090}" name="Column6269"/>
    <tableColumn id="6290" xr3:uid="{F1B45A0A-82EF-1943-A4B7-1B688843CF04}" name="Column6270"/>
    <tableColumn id="6291" xr3:uid="{5E886136-506E-E54D-B4A8-446A4753D7AB}" name="Column6271"/>
    <tableColumn id="6292" xr3:uid="{69E9A8D7-42B4-EC4F-B9FC-9B0DB1E38389}" name="Column6272"/>
    <tableColumn id="6293" xr3:uid="{3D2A66C1-22FA-DF4F-85B2-9DC7EB7341AB}" name="Column6273"/>
    <tableColumn id="6294" xr3:uid="{9F67BAA3-50DF-A04C-8E2C-E85047E76784}" name="Column6274"/>
    <tableColumn id="6295" xr3:uid="{098B5F86-37B7-604A-9927-E896EBBCF7BB}" name="Column6275"/>
    <tableColumn id="6296" xr3:uid="{D735A7B7-4318-0346-9093-1755CFFAF05D}" name="Column6276"/>
    <tableColumn id="6297" xr3:uid="{421DBD0A-76DD-784C-8442-1FA7B36B8C61}" name="Column6277"/>
    <tableColumn id="6298" xr3:uid="{63AEA5C2-36D4-A740-87CB-47CACBB19D3F}" name="Column6278"/>
    <tableColumn id="6299" xr3:uid="{D5837528-7811-9240-83CF-880371C8908D}" name="Column6279"/>
    <tableColumn id="6300" xr3:uid="{5939E5B7-5FAE-8D44-84F0-D715586DC83C}" name="Column6280"/>
    <tableColumn id="6301" xr3:uid="{D715066A-A014-F243-8E0C-411D7AC5E662}" name="Column6281"/>
    <tableColumn id="6302" xr3:uid="{9F53D5EB-0A15-B248-8435-FF669620DCFD}" name="Column6282"/>
    <tableColumn id="6303" xr3:uid="{E9AFE60A-8BCA-A346-B522-BD1A02185293}" name="Column6283"/>
    <tableColumn id="6304" xr3:uid="{04D17260-9D68-0E46-859A-CA259683E94C}" name="Column6284"/>
    <tableColumn id="6305" xr3:uid="{10914EFA-61E2-AE48-AC1A-E6BF1F9823C2}" name="Column6285"/>
    <tableColumn id="6306" xr3:uid="{65CA07B7-45FA-A843-8DED-ECC6E0686365}" name="Column6286"/>
    <tableColumn id="6307" xr3:uid="{6A61422E-FCD7-1E45-989C-D9C97B6D7AAB}" name="Column6287"/>
    <tableColumn id="6308" xr3:uid="{84961531-4A6B-FB49-9612-6E5C1ACC8BCC}" name="Column6288"/>
    <tableColumn id="6309" xr3:uid="{1CCDF396-9F3E-9549-A90A-4BB7D4FB45EF}" name="Column6289"/>
    <tableColumn id="6310" xr3:uid="{F833D5A3-D18B-8541-8AFB-E9B59C20ECCA}" name="Column6290"/>
    <tableColumn id="6311" xr3:uid="{41ED70AB-0A6C-3549-BC1C-6AD4CD18FFC8}" name="Column6291"/>
    <tableColumn id="6312" xr3:uid="{6B32C51A-C498-0B48-A7B8-F412D14B689E}" name="Column6292"/>
    <tableColumn id="6313" xr3:uid="{E88F49A0-D6EF-F544-9B6A-162D3405A68B}" name="Column6293"/>
    <tableColumn id="6314" xr3:uid="{D3B87179-FE95-7945-9414-CC469EDEC8BC}" name="Column6294"/>
    <tableColumn id="6315" xr3:uid="{DE0D7586-856C-9A4B-8C5D-36A305DD90BC}" name="Column6295"/>
    <tableColumn id="6316" xr3:uid="{F070904B-B4CA-114E-9B95-E1F6BB5E74CD}" name="Column6296"/>
    <tableColumn id="6317" xr3:uid="{E0DC96B1-EF6A-1A47-BCBC-995F897E0056}" name="Column6297"/>
    <tableColumn id="6318" xr3:uid="{D46EEBFC-7C3E-4D49-8592-BF0077DE6D6D}" name="Column6298"/>
    <tableColumn id="6319" xr3:uid="{2C4CB374-77A4-3643-904E-FA3869CE61A0}" name="Column6299"/>
    <tableColumn id="6320" xr3:uid="{5EA602CD-85C9-0941-AAD5-F881A89C7B1F}" name="Column6300"/>
    <tableColumn id="6321" xr3:uid="{0C6FDF95-D1B9-7043-8A82-8475A57A0871}" name="Column6301"/>
    <tableColumn id="6322" xr3:uid="{69DB4FBE-0EAD-5E42-AA2D-2A800385B8AC}" name="Column6302"/>
    <tableColumn id="6323" xr3:uid="{9C223169-19E6-B345-97E7-105FB825087A}" name="Column6303"/>
    <tableColumn id="6324" xr3:uid="{6AD2D58E-C250-BC49-A401-90C5A63C5D60}" name="Column6304"/>
    <tableColumn id="6325" xr3:uid="{85927283-84D4-B240-8CCA-BA2042EC1057}" name="Column6305"/>
    <tableColumn id="6326" xr3:uid="{4C4581A0-D74D-3941-8B8D-BA8715C8501D}" name="Column6306"/>
    <tableColumn id="6327" xr3:uid="{8E6367E1-1B16-EE4A-91F6-7ADFE3E96440}" name="Column6307"/>
    <tableColumn id="6328" xr3:uid="{8E89969A-C703-9446-9C8C-62C6E42CF95D}" name="Column6308"/>
    <tableColumn id="6329" xr3:uid="{140D85C7-184A-2C4B-AB97-A93D6BC6713B}" name="Column6309"/>
    <tableColumn id="6330" xr3:uid="{AD320343-5393-C041-898D-7A2002A6BF07}" name="Column6310"/>
    <tableColumn id="6331" xr3:uid="{D8862BB5-6DDC-FC47-A830-B40B167E1F1C}" name="Column6311"/>
    <tableColumn id="6332" xr3:uid="{DE7FAC2C-1287-334C-9C87-9CD2E7A04507}" name="Column6312"/>
    <tableColumn id="6333" xr3:uid="{357C7FA1-D51D-1848-8574-3999D6FE50D1}" name="Column6313"/>
    <tableColumn id="6334" xr3:uid="{701B7236-5ADF-2C4F-A550-C4D0DD3B45CE}" name="Column6314"/>
    <tableColumn id="6335" xr3:uid="{FA9F0A58-A7DA-7647-9D60-F236A47E0D92}" name="Column6315"/>
    <tableColumn id="6336" xr3:uid="{04ABB38A-E382-D546-B0F9-9B06CC1EC708}" name="Column6316"/>
    <tableColumn id="6337" xr3:uid="{044ACE72-A2E1-3D4A-B078-E312B0723E09}" name="Column6317"/>
    <tableColumn id="6338" xr3:uid="{B850C0CC-B264-6940-8E39-08ACD1E69BC9}" name="Column6318"/>
    <tableColumn id="6339" xr3:uid="{192ADD84-6220-9E4C-95D6-E9EC1E5F3901}" name="Column6319"/>
    <tableColumn id="6340" xr3:uid="{7DAF5905-6096-A945-B470-7B896C2460C7}" name="Column6320"/>
    <tableColumn id="6341" xr3:uid="{2AE544CE-4BE0-DB40-9108-AFD7E2E544E9}" name="Column6321"/>
    <tableColumn id="6342" xr3:uid="{C19C7AB5-42A3-944B-B8A4-E36B7C27A5C5}" name="Column6322"/>
    <tableColumn id="6343" xr3:uid="{BF505E0B-7F09-A145-9325-55FABA52DE44}" name="Column6323"/>
    <tableColumn id="6344" xr3:uid="{03A82E0B-7F85-A049-A0C5-4525FAA834E4}" name="Column6324"/>
    <tableColumn id="6345" xr3:uid="{83271718-4B37-C24D-8DA0-DC2F6157A15F}" name="Column6325"/>
    <tableColumn id="6346" xr3:uid="{F4B03A5D-11B8-9744-9C6D-310BB28527E1}" name="Column6326"/>
    <tableColumn id="6347" xr3:uid="{1A7ECDD6-40EC-5543-A9E0-CC05C2E5E17B}" name="Column6327"/>
    <tableColumn id="6348" xr3:uid="{14906143-92FA-5949-9D63-85AC2D9774AA}" name="Column6328"/>
    <tableColumn id="6349" xr3:uid="{59876967-2085-9747-B1BC-4934D0CE42F0}" name="Column6329"/>
    <tableColumn id="6350" xr3:uid="{9AAADB34-57FD-A94B-AA10-068889F39931}" name="Column6330"/>
    <tableColumn id="6351" xr3:uid="{D881F1FA-6064-2C4B-9398-51C21E866FE3}" name="Column6331"/>
    <tableColumn id="6352" xr3:uid="{2E70DCDE-4FCE-494E-B778-F8132A8CFA46}" name="Column6332"/>
    <tableColumn id="6353" xr3:uid="{CFDF8BBD-4DBC-3E43-B534-AB04E089D00F}" name="Column6333"/>
    <tableColumn id="6354" xr3:uid="{77F86280-F27A-694A-924C-261AA5FC1F02}" name="Column6334"/>
    <tableColumn id="6355" xr3:uid="{EE6CDF70-1E1C-2E43-A2B8-314937457233}" name="Column6335"/>
    <tableColumn id="6356" xr3:uid="{553BAA87-07F8-A849-BBF1-B730C8F4CA64}" name="Column6336"/>
    <tableColumn id="6357" xr3:uid="{E482640A-0207-2646-85DC-7F5A4B643FEB}" name="Column6337"/>
    <tableColumn id="6358" xr3:uid="{8B0D56E8-7318-6447-B2DD-4EB232867593}" name="Column6338"/>
    <tableColumn id="6359" xr3:uid="{1E8527FD-C196-8444-8AAB-174A7C62322B}" name="Column6339"/>
    <tableColumn id="6360" xr3:uid="{34AB91A4-11A3-A64D-A1F2-E0304BD4BFBE}" name="Column6340"/>
    <tableColumn id="6361" xr3:uid="{0BA4E353-325C-1F44-AEB3-74D5F9509E70}" name="Column6341"/>
    <tableColumn id="6362" xr3:uid="{22820C0E-DC30-204A-AF84-1C6B725E6CF6}" name="Column6342"/>
    <tableColumn id="6363" xr3:uid="{7DFA2472-4640-6D41-8B10-E6E219839090}" name="Column6343"/>
    <tableColumn id="6364" xr3:uid="{C948D27E-0F30-D349-A4BE-F54EA869132F}" name="Column6344"/>
    <tableColumn id="6365" xr3:uid="{AAAF0CD8-E8EF-E84D-A546-556283A8DC85}" name="Column6345"/>
    <tableColumn id="6366" xr3:uid="{02BFE3B5-33EA-734C-A8B0-A325D75BEABB}" name="Column6346"/>
    <tableColumn id="6367" xr3:uid="{E4A95AB3-08A7-8044-9C08-CA568DDBCD65}" name="Column6347"/>
    <tableColumn id="6368" xr3:uid="{B7E7405F-832E-214E-A34C-4201917EE3B1}" name="Column6348"/>
    <tableColumn id="6369" xr3:uid="{E9B55D64-90F7-9E4B-AA89-B6C44333A83F}" name="Column6349"/>
    <tableColumn id="6370" xr3:uid="{8789D6F7-3383-1941-9EFC-408F3DEFF986}" name="Column6350"/>
    <tableColumn id="6371" xr3:uid="{A8DFC247-FA64-1241-8202-36AB66436854}" name="Column6351"/>
    <tableColumn id="6372" xr3:uid="{3BECE301-A29C-B545-B4D7-CFBAE4441931}" name="Column6352"/>
    <tableColumn id="6373" xr3:uid="{6630FF6B-573F-C049-A858-F282DD17BADA}" name="Column6353"/>
    <tableColumn id="6374" xr3:uid="{2F985CB2-9B7C-0548-B715-713E28001D30}" name="Column6354"/>
    <tableColumn id="6375" xr3:uid="{774A5FF6-0595-8546-8EE1-4560F980C27A}" name="Column6355"/>
    <tableColumn id="6376" xr3:uid="{028C34F9-BD4C-504A-B476-DB7F8A7737AB}" name="Column6356"/>
    <tableColumn id="6377" xr3:uid="{6701FD6F-E79E-AB41-B117-FCDB7A30CE47}" name="Column6357"/>
    <tableColumn id="6378" xr3:uid="{D9E003A2-6F6A-1343-B1FE-F182DED93750}" name="Column6358"/>
    <tableColumn id="6379" xr3:uid="{B9403DC7-9F1A-FF47-9963-2A04B280EB6F}" name="Column6359"/>
    <tableColumn id="6380" xr3:uid="{87B51ED2-9B43-1F49-83A4-1C795CA05706}" name="Column6360"/>
    <tableColumn id="6381" xr3:uid="{72AFA5B1-4C60-3A4B-B1E2-081780D32EA8}" name="Column6361"/>
    <tableColumn id="6382" xr3:uid="{2A189F15-1C9A-FD4F-8860-52F96FA23D53}" name="Column6362"/>
    <tableColumn id="6383" xr3:uid="{FB541FE6-DF59-8A4B-9300-AD199D5E068F}" name="Column6363"/>
    <tableColumn id="6384" xr3:uid="{94AE3DEE-8E55-D142-99B2-908D9704B54F}" name="Column6364"/>
    <tableColumn id="6385" xr3:uid="{7B4D77CB-E643-B646-91B8-1F39814E9E29}" name="Column6365"/>
    <tableColumn id="6386" xr3:uid="{53BC4167-6360-B947-B91E-C4DA3BEBA74F}" name="Column6366"/>
    <tableColumn id="6387" xr3:uid="{1F49126F-7658-0344-95F5-2220CF1E55B7}" name="Column6367"/>
    <tableColumn id="6388" xr3:uid="{75C60C99-4370-CC4E-895F-2EF426AB1398}" name="Column6368"/>
    <tableColumn id="6389" xr3:uid="{97BA9544-5A7C-4246-A76F-495B6E75436C}" name="Column6369"/>
    <tableColumn id="6390" xr3:uid="{D4374BF6-3835-5E4C-AFCA-B893510AB8DF}" name="Column6370"/>
    <tableColumn id="6391" xr3:uid="{3ADDE8BD-9E2D-7E43-B8DB-F4AC7F6F3F05}" name="Column6371"/>
    <tableColumn id="6392" xr3:uid="{82C99A22-AEC4-9B4B-BA38-B1E13F6B9B20}" name="Column6372"/>
    <tableColumn id="6393" xr3:uid="{3B3DF2C8-6C61-C243-9173-1B8894D0D13C}" name="Column6373"/>
    <tableColumn id="6394" xr3:uid="{9937263F-F8FC-BD42-A628-E2CC5B5DF2ED}" name="Column6374"/>
    <tableColumn id="6395" xr3:uid="{1A13EBCB-1A0C-7349-82F7-423366AAD3CF}" name="Column6375"/>
    <tableColumn id="6396" xr3:uid="{7D04354E-07D8-4147-9E61-292C88A16BB8}" name="Column6376"/>
    <tableColumn id="6397" xr3:uid="{B007F5D5-0243-D841-9D46-CAF58A7C5AAD}" name="Column6377"/>
    <tableColumn id="6398" xr3:uid="{8CF73E61-2654-224B-B343-5AA9F3F92496}" name="Column6378"/>
    <tableColumn id="6399" xr3:uid="{5287A7AB-F48C-384A-986E-7D0F2A4D5927}" name="Column6379"/>
    <tableColumn id="6400" xr3:uid="{713AA889-A604-8C48-8502-50D54C36C92A}" name="Column6380"/>
    <tableColumn id="6401" xr3:uid="{F7592879-4213-0B41-BC38-7CF4725E7518}" name="Column6381"/>
    <tableColumn id="6402" xr3:uid="{27B1937A-9E67-B84C-8896-235E36D0DD06}" name="Column6382"/>
    <tableColumn id="6403" xr3:uid="{1FD6F07D-9FA5-DB4B-B5D8-D4F2CDBF771D}" name="Column6383"/>
    <tableColumn id="6404" xr3:uid="{F9556BEE-7DFE-3A48-9CC4-4AD8A5EA4C29}" name="Column6384"/>
    <tableColumn id="6405" xr3:uid="{71A68CF5-D978-E44A-AE62-86718F73DD06}" name="Column6385"/>
    <tableColumn id="6406" xr3:uid="{DC721EAB-3893-3149-A6CD-03655259E320}" name="Column6386"/>
    <tableColumn id="6407" xr3:uid="{1DE391C2-41BA-B748-9F22-DC06116056A7}" name="Column6387"/>
    <tableColumn id="6408" xr3:uid="{4D13CF42-CB9C-9843-BC9F-3F5D5C4D8F32}" name="Column6388"/>
    <tableColumn id="6409" xr3:uid="{F9216303-0A23-BD4E-BFCE-1444AFE9425B}" name="Column6389"/>
    <tableColumn id="6410" xr3:uid="{0AD12AB3-BA55-8745-93F6-56AD82BFB906}" name="Column6390"/>
    <tableColumn id="6411" xr3:uid="{0E61D0D3-3321-0D49-BFFC-F803B667BC41}" name="Column6391"/>
    <tableColumn id="6412" xr3:uid="{977F1265-3659-6945-8D75-7A11E0429CB3}" name="Column6392"/>
    <tableColumn id="6413" xr3:uid="{2C02590C-6D03-2D47-ACC6-EE760AC6D244}" name="Column6393"/>
    <tableColumn id="6414" xr3:uid="{9D07CA3F-F5C5-7641-BA8A-1FE3D902D0CA}" name="Column6394"/>
    <tableColumn id="6415" xr3:uid="{0B9C6CA7-0DA5-8E40-BB2C-62D8A89672B7}" name="Column6395"/>
    <tableColumn id="6416" xr3:uid="{FA0FAF32-6F73-A84D-A323-B556D3425500}" name="Column6396"/>
    <tableColumn id="6417" xr3:uid="{DCB251E1-247F-184F-A386-3CF33325BDB5}" name="Column6397"/>
    <tableColumn id="6418" xr3:uid="{CC9059F1-0AC8-1D46-8A3F-E0ACF0E42840}" name="Column6398"/>
    <tableColumn id="6419" xr3:uid="{662FA217-12BD-3F4E-99F3-7D66748A4C6F}" name="Column6399"/>
    <tableColumn id="6420" xr3:uid="{07D7D3C9-80E8-624D-ACAF-42D882D14C8C}" name="Column6400"/>
    <tableColumn id="6421" xr3:uid="{B6AA58DD-B793-2A48-993F-242A60F221C7}" name="Column6401"/>
    <tableColumn id="6422" xr3:uid="{B4F8DA2C-CFB7-024E-9680-E5C74438B78B}" name="Column6402"/>
    <tableColumn id="6423" xr3:uid="{E53CE7DD-FFD8-AB4D-9209-4EEAD608E8F5}" name="Column6403"/>
    <tableColumn id="6424" xr3:uid="{FF788C13-2972-DC4D-AC53-082B842C6412}" name="Column6404"/>
    <tableColumn id="6425" xr3:uid="{3C059271-CE7C-7548-89F0-D675FCE52168}" name="Column6405"/>
    <tableColumn id="6426" xr3:uid="{FF2B4571-F47F-594D-B593-559DF0F6382E}" name="Column6406"/>
    <tableColumn id="6427" xr3:uid="{6DF247A5-6C4B-6640-A2D8-E6CB9100BD3F}" name="Column6407"/>
    <tableColumn id="6428" xr3:uid="{CD829FC0-201F-F14E-A57B-B210C87A9A91}" name="Column6408"/>
    <tableColumn id="6429" xr3:uid="{2879E0B7-BB88-FF49-AF72-DBE8F6CA8734}" name="Column6409"/>
    <tableColumn id="6430" xr3:uid="{FC0C57AB-4958-CD4B-B078-47CE93BFAB98}" name="Column6410"/>
    <tableColumn id="6431" xr3:uid="{6D33D685-FA16-0C43-AB98-6A2CB837B962}" name="Column6411"/>
    <tableColumn id="6432" xr3:uid="{E8E034B7-46B2-9D4E-9061-3B24CA879F63}" name="Column6412"/>
    <tableColumn id="6433" xr3:uid="{8CBF6C50-6FF6-A143-B896-C67332BB53D3}" name="Column6413"/>
    <tableColumn id="6434" xr3:uid="{9B59CBAF-4F8D-4B4B-B82F-C1DF0BF80BAB}" name="Column6414"/>
    <tableColumn id="6435" xr3:uid="{ED0C9B88-4653-3246-869D-6A9307E63188}" name="Column6415"/>
    <tableColumn id="6436" xr3:uid="{343C72E5-7177-BB47-BE12-7EFA721EB22E}" name="Column6416"/>
    <tableColumn id="6437" xr3:uid="{6DD44CFE-E536-3D41-B39C-185868E8DDFF}" name="Column6417"/>
    <tableColumn id="6438" xr3:uid="{548E3093-673B-3946-A5EB-7FDA061C0C8F}" name="Column6418"/>
    <tableColumn id="6439" xr3:uid="{BDBC51E2-70FF-914A-8A5E-D05F53A525B2}" name="Column6419"/>
    <tableColumn id="6440" xr3:uid="{5655519D-3833-D644-ACBA-0B7CFC88D50F}" name="Column6420"/>
    <tableColumn id="6441" xr3:uid="{1DE51F90-13F1-EB47-851F-FA2E32CFFBBF}" name="Column6421"/>
    <tableColumn id="6442" xr3:uid="{AFD7B4A6-5363-1046-9314-CF6CA8A8AB5B}" name="Column6422"/>
    <tableColumn id="6443" xr3:uid="{920F0AEF-A484-9F45-A3E2-D1A6D2B3AF96}" name="Column6423"/>
    <tableColumn id="6444" xr3:uid="{8975EC84-2BEA-C548-8AC8-14FAB45CF7C0}" name="Column6424"/>
    <tableColumn id="6445" xr3:uid="{AB5F37CD-BD46-414D-83AB-6F22B44568E7}" name="Column6425"/>
    <tableColumn id="6446" xr3:uid="{ED699AAD-94C4-6F41-B312-B035FBE91961}" name="Column6426"/>
    <tableColumn id="6447" xr3:uid="{70D14655-DA92-384A-926C-226D96B2706F}" name="Column6427"/>
    <tableColumn id="6448" xr3:uid="{854AB463-07A9-C342-8605-6C521D179CCA}" name="Column6428"/>
    <tableColumn id="6449" xr3:uid="{BD53BF85-59BA-C648-BDAB-C8E65BF875AB}" name="Column6429"/>
    <tableColumn id="6450" xr3:uid="{5B1D72EA-32F4-B747-B715-E71E15614AFD}" name="Column6430"/>
    <tableColumn id="6451" xr3:uid="{96BBAF49-F61A-424A-816E-FA196EA2FC01}" name="Column6431"/>
    <tableColumn id="6452" xr3:uid="{E6AA3EE5-E3C1-D843-9E84-724DB27953FD}" name="Column6432"/>
    <tableColumn id="6453" xr3:uid="{96088FEA-6EB7-1248-B961-EFBF6CDAA217}" name="Column6433"/>
    <tableColumn id="6454" xr3:uid="{D5B68ECB-2BC6-DC4B-8AB1-A002E967F327}" name="Column6434"/>
    <tableColumn id="6455" xr3:uid="{9D9E44F0-9836-DE41-BA33-ED61FB6D2C9B}" name="Column6435"/>
    <tableColumn id="6456" xr3:uid="{6F69EE38-F709-2C4D-9631-D9815C6A833F}" name="Column6436"/>
    <tableColumn id="6457" xr3:uid="{DA3C1B15-AA6F-A842-9DDF-09C1028090A4}" name="Column6437"/>
    <tableColumn id="6458" xr3:uid="{F5B35BB7-D424-1749-815C-2E1E1540924B}" name="Column6438"/>
    <tableColumn id="6459" xr3:uid="{ABD61888-11E6-BF41-A5DE-E0719893B12E}" name="Column6439"/>
    <tableColumn id="6460" xr3:uid="{392322A6-224B-784E-B29C-1128812DF9C7}" name="Column6440"/>
    <tableColumn id="6461" xr3:uid="{8D350E82-2624-A54E-A0AB-52E993A8BD8B}" name="Column6441"/>
    <tableColumn id="6462" xr3:uid="{C21230A6-50FE-0D48-B55D-0FFBBBF467F1}" name="Column6442"/>
    <tableColumn id="6463" xr3:uid="{D30DEDE1-2ACA-E540-9276-82CF8576F660}" name="Column6443"/>
    <tableColumn id="6464" xr3:uid="{B275E33C-6575-5E44-8126-19F2E85481C8}" name="Column6444"/>
    <tableColumn id="6465" xr3:uid="{5697B40C-CDCD-6C4F-B1A9-177DA7BF95C7}" name="Column6445"/>
    <tableColumn id="6466" xr3:uid="{0B4C2BC5-68BD-FF42-8C07-564FF706DC4C}" name="Column6446"/>
    <tableColumn id="6467" xr3:uid="{2822BC41-50F2-4649-ABA4-FE18625E40D0}" name="Column6447"/>
    <tableColumn id="6468" xr3:uid="{F038BEE7-3CB8-E946-9CEF-783FFC27DA11}" name="Column6448"/>
    <tableColumn id="6469" xr3:uid="{4FEB99A3-58D8-AC4E-B760-7D884673702A}" name="Column6449"/>
    <tableColumn id="6470" xr3:uid="{EDB2BE31-C34E-A846-9213-D11A55042126}" name="Column6450"/>
    <tableColumn id="6471" xr3:uid="{CA59DD1E-B930-6547-B627-3469B979313F}" name="Column6451"/>
    <tableColumn id="6472" xr3:uid="{E16D7E42-8758-144B-B947-3BBF678C09E7}" name="Column6452"/>
    <tableColumn id="6473" xr3:uid="{783EC00E-2194-1046-8354-AC3C5C058FF7}" name="Column6453"/>
    <tableColumn id="6474" xr3:uid="{79647C78-2F39-8940-B9A2-0635D3583071}" name="Column6454"/>
    <tableColumn id="6475" xr3:uid="{335AF323-ABB7-EE4D-8C72-B689DB350E1D}" name="Column6455"/>
    <tableColumn id="6476" xr3:uid="{D63456A8-1560-014A-A80B-1E2892D03A73}" name="Column6456"/>
    <tableColumn id="6477" xr3:uid="{FC5ADB21-E27C-D849-8875-FFA1375BBAE1}" name="Column6457"/>
    <tableColumn id="6478" xr3:uid="{21EC7BAA-3EAD-C346-930C-A0C24C63C129}" name="Column6458"/>
    <tableColumn id="6479" xr3:uid="{1F8FFF37-E3FE-1C49-94A3-8E25B1783282}" name="Column6459"/>
    <tableColumn id="6480" xr3:uid="{561EBB1D-0130-5D49-A8BF-56267606E0A2}" name="Column6460"/>
    <tableColumn id="6481" xr3:uid="{C0FD5D7C-AFC5-7748-96A6-26AA7E35445C}" name="Column6461"/>
    <tableColumn id="6482" xr3:uid="{89E592D5-45D5-3C40-A001-A732FDC13C72}" name="Column6462"/>
    <tableColumn id="6483" xr3:uid="{171CE742-D68D-9A4A-9A84-F7EBC55BE01E}" name="Column6463"/>
    <tableColumn id="6484" xr3:uid="{50B799E9-B69A-F748-B893-CAEB7E415337}" name="Column6464"/>
    <tableColumn id="6485" xr3:uid="{8DD1AE8F-F2ED-1546-87C7-9950F6DE6D7B}" name="Column6465"/>
    <tableColumn id="6486" xr3:uid="{EFF9F14F-8274-1E4F-B6C5-6CF210CA73CF}" name="Column6466"/>
    <tableColumn id="6487" xr3:uid="{9C929471-EA5E-F04C-8A31-5D2B66AA5200}" name="Column6467"/>
    <tableColumn id="6488" xr3:uid="{009BBD50-458A-1249-8129-5B33AF03B5A7}" name="Column6468"/>
    <tableColumn id="6489" xr3:uid="{6BD1792E-FF9C-794E-A557-5FF0F753355F}" name="Column6469"/>
    <tableColumn id="6490" xr3:uid="{F59F3ADF-8C60-104F-9400-50AD90540B1B}" name="Column6470"/>
    <tableColumn id="6491" xr3:uid="{3E47DD6A-844D-FC48-9A07-7920F047CC8A}" name="Column6471"/>
    <tableColumn id="6492" xr3:uid="{DF0ABC32-D7D8-DC42-80BF-38CA61C394AD}" name="Column6472"/>
    <tableColumn id="6493" xr3:uid="{C3F0A591-D26D-514B-A5DC-1C28E77D2452}" name="Column6473"/>
    <tableColumn id="6494" xr3:uid="{506B0F87-D1E4-8741-A3DF-6751F2889F27}" name="Column6474"/>
    <tableColumn id="6495" xr3:uid="{7EBA0817-7D6B-094C-83AB-181613E62015}" name="Column6475"/>
    <tableColumn id="6496" xr3:uid="{3548A883-2A6A-3B40-AB2F-49BD0219C482}" name="Column6476"/>
    <tableColumn id="6497" xr3:uid="{A9568AC6-73A0-6E45-AB4B-E6CC5541B079}" name="Column6477"/>
    <tableColumn id="6498" xr3:uid="{9BCE5717-32C3-6347-B328-CC941A3F0841}" name="Column6478"/>
    <tableColumn id="6499" xr3:uid="{E878C774-9B89-6A45-B3DA-C45D4FC0D71C}" name="Column6479"/>
    <tableColumn id="6500" xr3:uid="{871DE4C6-84F9-6648-8A4B-A43CC6AD8424}" name="Column6480"/>
    <tableColumn id="6501" xr3:uid="{52B66F8E-F6CD-DB41-ADD6-C5E0835EF561}" name="Column6481"/>
    <tableColumn id="6502" xr3:uid="{94E3BD39-A805-9644-BD08-1765ECAFF4A9}" name="Column6482"/>
    <tableColumn id="6503" xr3:uid="{349C43A6-9ED3-0F45-BF78-2C98ADED0E50}" name="Column6483"/>
    <tableColumn id="6504" xr3:uid="{682F8C61-C585-8C42-9144-3F30E26AE276}" name="Column6484"/>
    <tableColumn id="6505" xr3:uid="{0A8BCBB8-3B41-3646-9787-3D6130850580}" name="Column6485"/>
    <tableColumn id="6506" xr3:uid="{53F874DB-1D13-044E-9E00-E13E9834BCD7}" name="Column6486"/>
    <tableColumn id="6507" xr3:uid="{35F0EB03-1F5C-7041-AD05-6DB3914D0BF4}" name="Column6487"/>
    <tableColumn id="6508" xr3:uid="{1A5C9635-3982-D340-AD57-B40ACB2538D8}" name="Column6488"/>
    <tableColumn id="6509" xr3:uid="{BDC5E3B9-345A-E246-89D7-593CE10199D4}" name="Column6489"/>
    <tableColumn id="6510" xr3:uid="{F897B1F9-9191-C842-9EB5-B473461BC448}" name="Column6490"/>
    <tableColumn id="6511" xr3:uid="{5ABEEB2B-AFE5-574A-B1B1-A6AF49A91D1B}" name="Column6491"/>
    <tableColumn id="6512" xr3:uid="{05FF585C-CA32-A14E-816C-4BAB803D5093}" name="Column6492"/>
    <tableColumn id="6513" xr3:uid="{C76FC8EF-1881-1144-B788-8B043877B867}" name="Column6493"/>
    <tableColumn id="6514" xr3:uid="{A99C36D2-DDBD-7C43-9D14-678C38A3FD10}" name="Column6494"/>
    <tableColumn id="6515" xr3:uid="{6C064D88-2D96-8A48-97A1-40289366B987}" name="Column6495"/>
    <tableColumn id="6516" xr3:uid="{E9D08ABF-D018-1644-8A75-E282D4D4AB5A}" name="Column6496"/>
    <tableColumn id="6517" xr3:uid="{F2E6311E-1179-EA42-83CE-41E9F614A62F}" name="Column6497"/>
    <tableColumn id="6518" xr3:uid="{4AF85612-EADE-0242-8783-66D79C671FDE}" name="Column6498"/>
    <tableColumn id="6519" xr3:uid="{4B302242-905E-C14A-91A5-11AA3FCBC449}" name="Column6499"/>
    <tableColumn id="6520" xr3:uid="{6A628B6C-F143-0E4D-8EB3-68856C6B263B}" name="Column6500"/>
    <tableColumn id="6521" xr3:uid="{DDCFE3F0-BF7A-284B-AA46-FEFC90E0FD22}" name="Column6501"/>
    <tableColumn id="6522" xr3:uid="{EF4F59DA-A874-4E49-8529-687D0C1EE1A9}" name="Column6502"/>
    <tableColumn id="6523" xr3:uid="{03FDF6F6-CDEF-504D-8D74-7ECBC904CFB2}" name="Column6503"/>
    <tableColumn id="6524" xr3:uid="{763FBB42-DF42-C749-BC0E-25EA131AA5CE}" name="Column6504"/>
    <tableColumn id="6525" xr3:uid="{D851D32F-D509-AC4A-8A44-41486F24DA45}" name="Column6505"/>
    <tableColumn id="6526" xr3:uid="{D33671D7-B625-D949-BE78-85DDD123AFE3}" name="Column6506"/>
    <tableColumn id="6527" xr3:uid="{6EABA6A8-4489-D643-9D79-E04DBDA94B3A}" name="Column6507"/>
    <tableColumn id="6528" xr3:uid="{769CD0B4-7D0D-4D41-AB50-0EF9362FF4DF}" name="Column6508"/>
    <tableColumn id="6529" xr3:uid="{44397007-8B50-8046-BC2A-478397E05921}" name="Column6509"/>
    <tableColumn id="6530" xr3:uid="{87A9DA88-327D-5A44-BAF5-34DC8750F62F}" name="Column6510"/>
    <tableColumn id="6531" xr3:uid="{1B5C30CE-C766-974F-AA7C-1118977E54E2}" name="Column6511"/>
    <tableColumn id="6532" xr3:uid="{5DD1D101-100A-194C-ADF4-B6047C530731}" name="Column6512"/>
    <tableColumn id="6533" xr3:uid="{E9297871-FC0E-DC4D-A29B-5661EFE9AF54}" name="Column6513"/>
    <tableColumn id="6534" xr3:uid="{817A0016-FAE2-5F4C-929F-BC870798B85F}" name="Column6514"/>
    <tableColumn id="6535" xr3:uid="{762F3A9C-CEF4-504C-93A1-FB63BFAEDB19}" name="Column6515"/>
    <tableColumn id="6536" xr3:uid="{7CD0F31E-48D1-184A-AB94-2E9D513ECE14}" name="Column6516"/>
    <tableColumn id="6537" xr3:uid="{B39731EB-24BE-0C48-A3F7-85FFFFC08578}" name="Column6517"/>
    <tableColumn id="6538" xr3:uid="{29626F3E-DFBB-554C-BEF6-EEF03CD2E7D2}" name="Column6518"/>
    <tableColumn id="6539" xr3:uid="{B94B3440-97D6-7C45-AF39-920027AC2573}" name="Column6519"/>
    <tableColumn id="6540" xr3:uid="{0C6B69E3-9A5F-994D-A04F-717909A4CAFD}" name="Column6520"/>
    <tableColumn id="6541" xr3:uid="{128AD0EC-E303-334F-8B04-161747944467}" name="Column6521"/>
    <tableColumn id="6542" xr3:uid="{F6719BD2-8FB8-7D47-87F4-6C578651D12B}" name="Column6522"/>
    <tableColumn id="6543" xr3:uid="{98920E48-A469-E040-9E56-A9DABC3BB8AB}" name="Column6523"/>
    <tableColumn id="6544" xr3:uid="{7477DA52-67B9-8D4F-9CD2-5AAC7FB741C9}" name="Column6524"/>
    <tableColumn id="6545" xr3:uid="{07B0000E-7C37-584D-8AB8-0E4524689E8A}" name="Column6525"/>
    <tableColumn id="6546" xr3:uid="{57CDD490-3E0B-C543-BD37-730D934C3A6E}" name="Column6526"/>
    <tableColumn id="6547" xr3:uid="{06BA5B20-F0D7-E245-BCD6-FFD7B68E87D2}" name="Column6527"/>
    <tableColumn id="6548" xr3:uid="{F9565A74-A593-ED43-94A2-7C986B793466}" name="Column6528"/>
    <tableColumn id="6549" xr3:uid="{BB0D928F-0DD6-954B-A4C5-81D725F045D6}" name="Column6529"/>
    <tableColumn id="6550" xr3:uid="{F603FC35-06F6-3948-86CA-6A2562E839F6}" name="Column6530"/>
    <tableColumn id="6551" xr3:uid="{61D24308-A4A4-DD4B-9E73-31D590F8FF23}" name="Column6531"/>
    <tableColumn id="6552" xr3:uid="{9186F553-6DF4-F348-9783-052D3A65403F}" name="Column6532"/>
    <tableColumn id="6553" xr3:uid="{99885014-7963-764D-A778-D11402301F3E}" name="Column6533"/>
    <tableColumn id="6554" xr3:uid="{69A78626-B4C6-764E-812C-6D23DA31B122}" name="Column6534"/>
    <tableColumn id="6555" xr3:uid="{0B1FCA72-5860-9E4B-B35C-123B94370E82}" name="Column6535"/>
    <tableColumn id="6556" xr3:uid="{C5853ACF-7B04-8B43-94C6-6D00EA43284E}" name="Column6536"/>
    <tableColumn id="6557" xr3:uid="{ED03F047-FA3C-0E41-9C88-D4CF41F6CED2}" name="Column6537"/>
    <tableColumn id="6558" xr3:uid="{48548DD9-7D0F-034B-8254-0EFE62251E82}" name="Column6538"/>
    <tableColumn id="6559" xr3:uid="{11D38090-78DA-BE46-BAE6-418408CFD6A8}" name="Column6539"/>
    <tableColumn id="6560" xr3:uid="{63642FD4-DA09-E649-A880-60D48EFFECDC}" name="Column6540"/>
    <tableColumn id="6561" xr3:uid="{E36D7F3C-A737-B84A-BE06-400732919AB5}" name="Column6541"/>
    <tableColumn id="6562" xr3:uid="{719F5DC7-B4EF-8B45-808A-39F7F81CDD1F}" name="Column6542"/>
    <tableColumn id="6563" xr3:uid="{C8A51348-72C1-DE40-8EA0-D0A70B115A4B}" name="Column6543"/>
    <tableColumn id="6564" xr3:uid="{81305C22-73B9-E44A-9EBA-C82B702F40D7}" name="Column6544"/>
    <tableColumn id="6565" xr3:uid="{C7A1460E-8305-6B4B-A3E1-99F1672FCEAA}" name="Column6545"/>
    <tableColumn id="6566" xr3:uid="{FB144650-7D2E-714E-8A4B-DA09462D9843}" name="Column6546"/>
    <tableColumn id="6567" xr3:uid="{E513D0E8-99BF-3744-9DC3-31C209327009}" name="Column6547"/>
    <tableColumn id="6568" xr3:uid="{0F7EFB27-909F-734D-9FC1-0621FF198B54}" name="Column6548"/>
    <tableColumn id="6569" xr3:uid="{F041F04F-7EE7-1B45-AB67-59327706FAC6}" name="Column6549"/>
    <tableColumn id="6570" xr3:uid="{905EA78F-3B96-1943-80DA-05F62891036E}" name="Column6550"/>
    <tableColumn id="6571" xr3:uid="{3130FD11-8B8B-9943-A50C-17E280C0866C}" name="Column6551"/>
    <tableColumn id="6572" xr3:uid="{74162BA3-68F7-D446-AFDC-DFD84C23BE97}" name="Column6552"/>
    <tableColumn id="6573" xr3:uid="{7034AF55-945D-5249-9618-799CD181C399}" name="Column6553"/>
    <tableColumn id="6574" xr3:uid="{AA62EE34-94B4-354B-88D8-D74B0DD8E34B}" name="Column6554"/>
    <tableColumn id="6575" xr3:uid="{00DB7B89-EB20-D640-8C29-9AEE26BD612E}" name="Column6555"/>
    <tableColumn id="6576" xr3:uid="{863D3FFB-E290-5145-B05D-1B65836076CC}" name="Column6556"/>
    <tableColumn id="6577" xr3:uid="{94B004E8-6DCC-2E40-97BD-F366275B892D}" name="Column6557"/>
    <tableColumn id="6578" xr3:uid="{0D2F4832-CFE3-944A-A19F-B88E8773E36A}" name="Column6558"/>
    <tableColumn id="6579" xr3:uid="{2A21762B-23A6-B14C-B9DC-2C4F0584B703}" name="Column6559"/>
    <tableColumn id="6580" xr3:uid="{BAB6ECD3-C82F-764B-A076-49F1D6157C6C}" name="Column6560"/>
    <tableColumn id="6581" xr3:uid="{00BBBD2E-0D2E-FF4C-8D3A-B68FA135F23B}" name="Column6561"/>
    <tableColumn id="6582" xr3:uid="{B4486611-2441-344D-B81A-07CF3BC366E4}" name="Column6562"/>
    <tableColumn id="6583" xr3:uid="{6FD22AEC-2BFF-E94B-BB87-DFCB134D791E}" name="Column6563"/>
    <tableColumn id="6584" xr3:uid="{566100D9-FA5D-9B48-AD4E-EA7EB90FD258}" name="Column6564"/>
    <tableColumn id="6585" xr3:uid="{AC17BDDF-8F4B-2B43-BE64-B731DC1C672B}" name="Column6565"/>
    <tableColumn id="6586" xr3:uid="{632EF7F2-A082-7045-B3A1-B8E36B1EF5A0}" name="Column6566"/>
    <tableColumn id="6587" xr3:uid="{7D61DB10-D7EF-5B4C-9ED7-CFFC311458FA}" name="Column6567"/>
    <tableColumn id="6588" xr3:uid="{0F98610C-F897-634E-ABD0-732932204373}" name="Column6568"/>
    <tableColumn id="6589" xr3:uid="{12449697-BD93-CA41-8A89-30CDFDA6C962}" name="Column6569"/>
    <tableColumn id="6590" xr3:uid="{EC55DD3D-7302-7C47-88DF-3483FDF3E98A}" name="Column6570"/>
    <tableColumn id="6591" xr3:uid="{79384929-2C29-BC40-8180-204CF4C2FB9D}" name="Column6571"/>
    <tableColumn id="6592" xr3:uid="{B22A979F-1407-4444-844E-211C081280A9}" name="Column6572"/>
    <tableColumn id="6593" xr3:uid="{F786A447-80AD-5F4D-A6AB-2198A297DD1F}" name="Column6573"/>
    <tableColumn id="6594" xr3:uid="{847CEADC-ADA2-6A40-A9BD-9B7234CF0858}" name="Column6574"/>
    <tableColumn id="6595" xr3:uid="{28B4CE5F-5477-E94A-9B1A-E67052A80FFE}" name="Column6575"/>
    <tableColumn id="6596" xr3:uid="{E88EA588-82D7-1C40-BC0B-ABA87D18F00A}" name="Column6576"/>
    <tableColumn id="6597" xr3:uid="{89653AAB-03A6-4B41-AAD5-82E7E796363E}" name="Column6577"/>
    <tableColumn id="6598" xr3:uid="{C48AED76-C11A-3B4F-B7C2-BA61A4AB2A29}" name="Column6578"/>
    <tableColumn id="6599" xr3:uid="{25C7668E-5532-9A47-98B2-40DD71DF152C}" name="Column6579"/>
    <tableColumn id="6600" xr3:uid="{55E85C08-8570-0E4D-8A78-C3563420DA6A}" name="Column6580"/>
    <tableColumn id="6601" xr3:uid="{F90C2FEA-DF65-F541-A1ED-8C165B755D76}" name="Column6581"/>
    <tableColumn id="6602" xr3:uid="{8ADA8389-8FA0-6842-A088-8958348AF642}" name="Column6582"/>
    <tableColumn id="6603" xr3:uid="{FA008D57-A71A-794A-85FE-48A08EA07CC2}" name="Column6583"/>
    <tableColumn id="6604" xr3:uid="{E10D33B2-1A8B-C845-9561-5A838F53E959}" name="Column6584"/>
    <tableColumn id="6605" xr3:uid="{5FEE45B5-E6B9-0F4E-8035-CCFE791FBEA3}" name="Column6585"/>
    <tableColumn id="6606" xr3:uid="{30F6B238-C803-1C4F-83BE-0BC9EE49192B}" name="Column6586"/>
    <tableColumn id="6607" xr3:uid="{0C282AAE-CBAB-9F4D-97E3-037EC688C7E5}" name="Column6587"/>
    <tableColumn id="6608" xr3:uid="{7971824C-83EE-F642-9854-08799AEA91EC}" name="Column6588"/>
    <tableColumn id="6609" xr3:uid="{4AD5A87B-589C-734B-8CF6-BD3B3E1F5BCC}" name="Column6589"/>
    <tableColumn id="6610" xr3:uid="{57A1B63E-6755-6547-985C-448F3CC2A605}" name="Column6590"/>
    <tableColumn id="6611" xr3:uid="{6E3CDBAC-05A2-C445-99D7-3636E6EF7586}" name="Column6591"/>
    <tableColumn id="6612" xr3:uid="{45763C15-CB8E-F249-ACDC-BEBF7E3C860C}" name="Column6592"/>
    <tableColumn id="6613" xr3:uid="{057E0174-25C5-6748-85F7-7F8F0A0169D3}" name="Column6593"/>
    <tableColumn id="6614" xr3:uid="{0795C223-498D-914B-BE21-1F2C4F25C517}" name="Column6594"/>
    <tableColumn id="6615" xr3:uid="{A4566BE2-1BD1-3043-9B70-70F64AA93B4B}" name="Column6595"/>
    <tableColumn id="6616" xr3:uid="{3BB553DA-85EC-8E43-9790-C2F49E51B7ED}" name="Column6596"/>
    <tableColumn id="6617" xr3:uid="{8504494D-B93D-6742-8847-515A46F61ED0}" name="Column6597"/>
    <tableColumn id="6618" xr3:uid="{B13DE036-278E-9348-B988-153E8102C8FA}" name="Column6598"/>
    <tableColumn id="6619" xr3:uid="{31338D16-7819-8B47-A2F6-501AD49D1A21}" name="Column6599"/>
    <tableColumn id="6620" xr3:uid="{859A1DF3-EA04-2E4A-A650-E071EB67B720}" name="Column6600"/>
    <tableColumn id="6621" xr3:uid="{3AC10513-14B4-6A43-A07A-A8A875302478}" name="Column6601"/>
    <tableColumn id="6622" xr3:uid="{0147F722-67F5-9849-8573-A284F9D02594}" name="Column6602"/>
    <tableColumn id="6623" xr3:uid="{3A7F531E-42B9-2147-92BE-14BE3C992B18}" name="Column6603"/>
    <tableColumn id="6624" xr3:uid="{1E6A8F72-C748-BA45-B8C7-09B5C5C1084A}" name="Column6604"/>
    <tableColumn id="6625" xr3:uid="{BB4B720B-857F-8B48-BE47-EB4E3D83CD93}" name="Column6605"/>
    <tableColumn id="6626" xr3:uid="{25B17594-1D56-0B4D-B9AA-B72EA72D4532}" name="Column6606"/>
    <tableColumn id="6627" xr3:uid="{4FD8C847-87F1-884F-9FB2-D8D2FA04CAB0}" name="Column6607"/>
    <tableColumn id="6628" xr3:uid="{B344F462-2247-234C-BF4D-3A9778D6E7AC}" name="Column6608"/>
    <tableColumn id="6629" xr3:uid="{8F6FF4EC-4D1E-C146-A829-96803255B44A}" name="Column6609"/>
    <tableColumn id="6630" xr3:uid="{03D6FA7E-98D7-DC40-86C8-14358FD1B9EC}" name="Column6610"/>
    <tableColumn id="6631" xr3:uid="{A45D4BF0-4C95-DF4A-A3C7-CA172B6093C6}" name="Column6611"/>
    <tableColumn id="6632" xr3:uid="{A1120F75-DB5D-2340-95B6-7F50665828AB}" name="Column6612"/>
    <tableColumn id="6633" xr3:uid="{866074C8-8EE8-F344-8E94-E9FD47C4E0F5}" name="Column6613"/>
    <tableColumn id="6634" xr3:uid="{B49B0035-11E7-1442-9EBE-D6B021C3434C}" name="Column6614"/>
    <tableColumn id="6635" xr3:uid="{9C4F2E88-1BD9-FF44-855E-68192C8E00D8}" name="Column6615"/>
    <tableColumn id="6636" xr3:uid="{D20BBD1D-BF7C-3C41-8C80-8DF9EEE88DFD}" name="Column6616"/>
    <tableColumn id="6637" xr3:uid="{312EDBA0-458C-9948-83A8-95DCE02B43AD}" name="Column6617"/>
    <tableColumn id="6638" xr3:uid="{5E4C078E-31B1-874E-846F-29722A08242E}" name="Column6618"/>
    <tableColumn id="6639" xr3:uid="{65D14E92-966F-1149-A57A-9A082F388A53}" name="Column6619"/>
    <tableColumn id="6640" xr3:uid="{20CC8253-B68D-B144-B08F-1CDB4A4AB109}" name="Column6620"/>
    <tableColumn id="6641" xr3:uid="{04696D8B-9F93-894E-92D6-60104DCE0B9C}" name="Column6621"/>
    <tableColumn id="6642" xr3:uid="{5DCE953D-E139-B348-A4E8-F3C2DD5EFD68}" name="Column6622"/>
    <tableColumn id="6643" xr3:uid="{A2C8A721-3B43-F048-9ACA-E3BEB7EF8DD7}" name="Column6623"/>
    <tableColumn id="6644" xr3:uid="{D1D0D24E-0EEA-CC4F-84E2-70E18B507B2B}" name="Column6624"/>
    <tableColumn id="6645" xr3:uid="{4E1A52B6-4D39-CA4F-8ECC-B598E15096F8}" name="Column6625"/>
    <tableColumn id="6646" xr3:uid="{F4F765D0-35CF-594C-82BC-CFEFF520C39C}" name="Column6626"/>
    <tableColumn id="6647" xr3:uid="{5A8B765B-4058-1544-9E32-8A86F86AF68B}" name="Column6627"/>
    <tableColumn id="6648" xr3:uid="{73834BC5-D334-B848-8DB4-01E2D0CB2727}" name="Column6628"/>
    <tableColumn id="6649" xr3:uid="{F832ED7D-7345-2344-A94D-98F957BB96F5}" name="Column6629"/>
    <tableColumn id="6650" xr3:uid="{A4B849D2-B589-B343-B4BE-9018806AE456}" name="Column6630"/>
    <tableColumn id="6651" xr3:uid="{46EA9936-1D63-7B4D-A0B3-9FE3FF211252}" name="Column6631"/>
    <tableColumn id="6652" xr3:uid="{2D42DD33-E13A-6F47-ABE4-9381C8F73894}" name="Column6632"/>
    <tableColumn id="6653" xr3:uid="{650E9E7A-0DAE-434A-BCA8-38A45AC0E5E8}" name="Column6633"/>
    <tableColumn id="6654" xr3:uid="{02E6506A-8584-2C4E-BAED-288741AC83AD}" name="Column6634"/>
    <tableColumn id="6655" xr3:uid="{50A17EE9-A660-2C40-A716-0195C7B95F28}" name="Column6635"/>
    <tableColumn id="6656" xr3:uid="{AACD41B9-AB13-5645-A4F4-6A570FB06285}" name="Column6636"/>
    <tableColumn id="6657" xr3:uid="{EB1DB749-D847-8947-BD4E-1BDFB9F476F4}" name="Column6637"/>
    <tableColumn id="6658" xr3:uid="{F703EC75-CAC5-5041-A874-703630E5FD06}" name="Column6638"/>
    <tableColumn id="6659" xr3:uid="{43B98535-1E11-0948-97A2-C11BD1161596}" name="Column6639"/>
    <tableColumn id="6660" xr3:uid="{01B7E774-8B0A-6A48-9DE9-5FF47B604738}" name="Column6640"/>
    <tableColumn id="6661" xr3:uid="{1152A5D5-20BA-7247-98C2-B724F056C9E3}" name="Column6641"/>
    <tableColumn id="6662" xr3:uid="{01794F43-3FD9-8D44-B49C-9AF9422DD54D}" name="Column6642"/>
    <tableColumn id="6663" xr3:uid="{6EA7FD3A-227D-5C4B-A0BF-E8647DE17E27}" name="Column6643"/>
    <tableColumn id="6664" xr3:uid="{6DF45FCD-BDA8-F544-BE36-ACABBE89ACE8}" name="Column6644"/>
    <tableColumn id="6665" xr3:uid="{8093E5A1-B934-4A4F-9A42-27AB4FBAF1C8}" name="Column6645"/>
    <tableColumn id="6666" xr3:uid="{28DFC4C8-1881-FE41-9C6D-60D3831EC804}" name="Column6646"/>
    <tableColumn id="6667" xr3:uid="{BBD395A6-E2D5-E048-BAF1-5EBF948CBE2C}" name="Column6647"/>
    <tableColumn id="6668" xr3:uid="{037A36F3-1875-0844-A22F-C04383D66540}" name="Column6648"/>
    <tableColumn id="6669" xr3:uid="{E656E6DA-48FC-A048-A6C7-606E2302055B}" name="Column6649"/>
    <tableColumn id="6670" xr3:uid="{7387C973-83A2-9E47-B83E-E4E006A92724}" name="Column6650"/>
    <tableColumn id="6671" xr3:uid="{0600BCB5-0FE1-BB4C-B639-6EF259F93241}" name="Column6651"/>
    <tableColumn id="6672" xr3:uid="{D66AA20C-B9DA-2642-8237-AAD1210E7A3F}" name="Column6652"/>
    <tableColumn id="6673" xr3:uid="{970E8C15-F3FE-3F46-BD84-76A462F2968F}" name="Column6653"/>
    <tableColumn id="6674" xr3:uid="{FACECD76-3269-454D-979D-892448485B69}" name="Column6654"/>
    <tableColumn id="6675" xr3:uid="{B8B48CBC-6E72-9845-9ACD-AB64C16D537B}" name="Column6655"/>
    <tableColumn id="6676" xr3:uid="{84ABABD0-1279-D44B-BA6D-C8E7FFC65D41}" name="Column6656"/>
    <tableColumn id="6677" xr3:uid="{374863DE-B53D-4541-9056-2F7B0DA423F3}" name="Column6657"/>
    <tableColumn id="6678" xr3:uid="{871F4A37-9A4F-1648-9497-182499B016CC}" name="Column6658"/>
    <tableColumn id="6679" xr3:uid="{7EB0DAC1-0EE9-F543-9295-A26788ABCC03}" name="Column6659"/>
    <tableColumn id="6680" xr3:uid="{9AA6DF1F-F490-C04B-BF47-C5708F1C3E0D}" name="Column6660"/>
    <tableColumn id="6681" xr3:uid="{CFE859CE-7937-5443-A221-1B791E2ED455}" name="Column6661"/>
    <tableColumn id="6682" xr3:uid="{72C19A73-F818-334C-A6E4-350831751D34}" name="Column6662"/>
    <tableColumn id="6683" xr3:uid="{0032833C-0D24-E24A-A992-3CB56D2A1CDD}" name="Column6663"/>
    <tableColumn id="6684" xr3:uid="{903C27DB-D239-754E-B950-5B84880DF89C}" name="Column6664"/>
    <tableColumn id="6685" xr3:uid="{5505712F-FACC-6C47-B010-81EA9165B0E4}" name="Column6665"/>
    <tableColumn id="6686" xr3:uid="{6E7CCC3D-9B94-F849-B79C-FC5774328599}" name="Column6666"/>
    <tableColumn id="6687" xr3:uid="{F890D3CA-AFC5-054D-A739-22062BCEFF8A}" name="Column6667"/>
    <tableColumn id="6688" xr3:uid="{94E9BAC9-EEFB-C742-ADC8-58077E40CF89}" name="Column6668"/>
    <tableColumn id="6689" xr3:uid="{7376D62B-5299-E645-AF09-25D81D2DD154}" name="Column6669"/>
    <tableColumn id="6690" xr3:uid="{3649D649-8C7F-E942-816C-19E78AEC3788}" name="Column6670"/>
    <tableColumn id="6691" xr3:uid="{26381811-E40B-744B-A62B-99A1F3FBDB58}" name="Column6671"/>
    <tableColumn id="6692" xr3:uid="{F3062D44-3687-D644-8BB9-B3BA0461FAAE}" name="Column6672"/>
    <tableColumn id="6693" xr3:uid="{41550F2E-2DBE-0645-84A0-8C3D5C772339}" name="Column6673"/>
    <tableColumn id="6694" xr3:uid="{76E03C4D-5587-BE48-9AF9-2B11FAEFCC9F}" name="Column6674"/>
    <tableColumn id="6695" xr3:uid="{4C1804AB-ABE4-7A42-A069-6180A0847626}" name="Column6675"/>
    <tableColumn id="6696" xr3:uid="{FD045BDB-E892-4246-83CC-7CEE3A2BE798}" name="Column6676"/>
    <tableColumn id="6697" xr3:uid="{B0DBE2E6-1B2E-7148-BC25-FE50E1F809E9}" name="Column6677"/>
    <tableColumn id="6698" xr3:uid="{0B5560A2-F570-9044-B714-7B45C58CAD46}" name="Column6678"/>
    <tableColumn id="6699" xr3:uid="{2074EC66-FCC1-704A-9B78-C42E02250806}" name="Column6679"/>
    <tableColumn id="6700" xr3:uid="{E0957BB1-B420-F04D-9DB3-91D2D5036C63}" name="Column6680"/>
    <tableColumn id="6701" xr3:uid="{9D2B854D-35E0-AF4C-8B4F-AF68874F1AFA}" name="Column6681"/>
    <tableColumn id="6702" xr3:uid="{5969C02B-BA21-B149-B6F7-9F542150ECF8}" name="Column6682"/>
    <tableColumn id="6703" xr3:uid="{8A52644C-5757-B943-8B32-68F83F239EBD}" name="Column6683"/>
    <tableColumn id="6704" xr3:uid="{3CC9E3B4-9A4C-694C-8770-2D610AF9FA84}" name="Column6684"/>
    <tableColumn id="6705" xr3:uid="{6CF6F7A8-E4D7-0244-ACD4-C5B96591C465}" name="Column6685"/>
    <tableColumn id="6706" xr3:uid="{A6099434-0244-C141-919D-3434F2303C0A}" name="Column6686"/>
    <tableColumn id="6707" xr3:uid="{AE98A158-9AEB-E048-A9F2-A8F8F87420D9}" name="Column6687"/>
    <tableColumn id="6708" xr3:uid="{A58976E5-4C2E-2E4B-9B99-D10F40223CB7}" name="Column6688"/>
    <tableColumn id="6709" xr3:uid="{C4701452-398D-2C46-AB83-2139BE056390}" name="Column6689"/>
    <tableColumn id="6710" xr3:uid="{8A98AA46-A246-234E-8ED6-745F8640D523}" name="Column6690"/>
    <tableColumn id="6711" xr3:uid="{23234114-BBAA-4A48-B952-08646B219F6F}" name="Column6691"/>
    <tableColumn id="6712" xr3:uid="{DFA37AD7-FEE5-A045-8741-BBAB0D565DE1}" name="Column6692"/>
    <tableColumn id="6713" xr3:uid="{F8F2CF7F-FFB3-444A-A822-8B0C99E192F0}" name="Column6693"/>
    <tableColumn id="6714" xr3:uid="{DA8124D6-69C5-DC44-A504-71B92EC29681}" name="Column6694"/>
    <tableColumn id="6715" xr3:uid="{D1DC4004-CBC5-2A4F-80D1-C68F26CCB45C}" name="Column6695"/>
    <tableColumn id="6716" xr3:uid="{8EBD64E1-6710-5C40-BA3E-6FD4E703D39A}" name="Column6696"/>
    <tableColumn id="6717" xr3:uid="{EE4F7D3B-AED0-3B43-8273-C3FD0E937F1B}" name="Column6697"/>
    <tableColumn id="6718" xr3:uid="{2D4A79FD-253F-CB40-908A-81222E7AE8B4}" name="Column6698"/>
    <tableColumn id="6719" xr3:uid="{E0F3FAF9-73C9-3C4F-92CE-7654F6DA9903}" name="Column6699"/>
    <tableColumn id="6720" xr3:uid="{E9C4EFCD-8B39-0549-87C3-E1F239F7D429}" name="Column6700"/>
    <tableColumn id="6721" xr3:uid="{D502B6E1-5ADE-5342-9B7C-871832566908}" name="Column6701"/>
    <tableColumn id="6722" xr3:uid="{67690C87-2A13-414F-8AA3-7EAC8324148E}" name="Column6702"/>
    <tableColumn id="6723" xr3:uid="{5CA65B2A-D421-0D47-B754-94DFC4B866EE}" name="Column6703"/>
    <tableColumn id="6724" xr3:uid="{3DF2766D-382C-7D4A-8E86-A0756377A53E}" name="Column6704"/>
    <tableColumn id="6725" xr3:uid="{185E48EC-3BB7-3748-A0FA-66598BC07B55}" name="Column6705"/>
    <tableColumn id="6726" xr3:uid="{D89151AC-0845-1643-8138-2CFC85281B59}" name="Column6706"/>
    <tableColumn id="6727" xr3:uid="{4DC4025F-263E-C742-8CE8-0F47D37A4305}" name="Column6707"/>
    <tableColumn id="6728" xr3:uid="{C08BD27F-076C-C248-9CF0-B4BC3EEF5B37}" name="Column6708"/>
    <tableColumn id="6729" xr3:uid="{314C1864-0B0B-8E47-81C6-51DE83611060}" name="Column6709"/>
    <tableColumn id="6730" xr3:uid="{F3D98989-0048-F442-8960-CD25B5792113}" name="Column6710"/>
    <tableColumn id="6731" xr3:uid="{B969F596-D711-9642-8B00-AD484592309A}" name="Column6711"/>
    <tableColumn id="6732" xr3:uid="{99051B96-71E1-A54F-9458-F53914109F52}" name="Column6712"/>
    <tableColumn id="6733" xr3:uid="{80FD1110-20C8-164B-A4A7-0A74CDA4979A}" name="Column6713"/>
    <tableColumn id="6734" xr3:uid="{1A0BCF5D-74B0-CE4B-810D-4B6F2315250F}" name="Column6714"/>
    <tableColumn id="6735" xr3:uid="{8C452E4B-0951-F949-BF0F-61AF08B4D79B}" name="Column6715"/>
    <tableColumn id="6736" xr3:uid="{E6C18D64-99F3-9E4C-AA74-D79A18B1457D}" name="Column6716"/>
    <tableColumn id="6737" xr3:uid="{2FD9512F-56C2-5745-B67D-198BF5F606BB}" name="Column6717"/>
    <tableColumn id="6738" xr3:uid="{E78C7417-5B91-6545-A8E2-12F805ADA812}" name="Column6718"/>
    <tableColumn id="6739" xr3:uid="{DAA3062B-F957-3C4C-ADCD-2B75CB6095FB}" name="Column6719"/>
    <tableColumn id="6740" xr3:uid="{FE563B03-1179-014C-A76E-FBA9A752F7BF}" name="Column6720"/>
    <tableColumn id="6741" xr3:uid="{12A56A72-4435-BE41-A7A8-BE004CAE6800}" name="Column6721"/>
    <tableColumn id="6742" xr3:uid="{6DFE3155-AB6C-8542-95F3-7CE00B483D03}" name="Column6722"/>
    <tableColumn id="6743" xr3:uid="{128AD14A-E7E6-924D-B597-D99F5A1302C2}" name="Column6723"/>
    <tableColumn id="6744" xr3:uid="{5024FB40-2125-7346-A714-490AA31CB96A}" name="Column6724"/>
    <tableColumn id="6745" xr3:uid="{A7719451-76D2-3347-807E-BE75E3D12B95}" name="Column6725"/>
    <tableColumn id="6746" xr3:uid="{BDACE0D0-D1A0-F14A-A723-F6167CFD1560}" name="Column6726"/>
    <tableColumn id="6747" xr3:uid="{61501871-1708-0943-B3C4-51246E8C4718}" name="Column6727"/>
    <tableColumn id="6748" xr3:uid="{10E94761-6B01-254A-A0DC-FC6900AA11F2}" name="Column6728"/>
    <tableColumn id="6749" xr3:uid="{7767C12A-3704-4F4F-851B-0A1E75F3B2BC}" name="Column6729"/>
    <tableColumn id="6750" xr3:uid="{860C20EE-E06B-144E-A65E-ECEF243FAAE3}" name="Column6730"/>
    <tableColumn id="6751" xr3:uid="{943AD8D1-8AEC-A941-BAA2-F02B455C355D}" name="Column6731"/>
    <tableColumn id="6752" xr3:uid="{285ACA25-A983-E54A-B20D-A736862C0126}" name="Column6732"/>
    <tableColumn id="6753" xr3:uid="{0D747564-856F-7B46-8265-58C1C9DE4C35}" name="Column6733"/>
    <tableColumn id="6754" xr3:uid="{8E2B177D-4A81-B44C-8A84-8E75238522E7}" name="Column6734"/>
    <tableColumn id="6755" xr3:uid="{168C31C6-82DB-054D-A0A4-E02DBDBD49AF}" name="Column6735"/>
    <tableColumn id="6756" xr3:uid="{63A6CB58-5EED-8445-9B94-673616497390}" name="Column6736"/>
    <tableColumn id="6757" xr3:uid="{E781337F-A415-DC4D-A3E1-EE0EDD92A22D}" name="Column6737"/>
    <tableColumn id="6758" xr3:uid="{33ED6C09-8C53-1449-B40C-9285DF13564A}" name="Column6738"/>
    <tableColumn id="6759" xr3:uid="{5D409160-F495-444F-AEC3-E09C1D540DCE}" name="Column6739"/>
    <tableColumn id="6760" xr3:uid="{ABFA7A83-CF83-9F4F-B4A6-D5C81DC517B4}" name="Column6740"/>
    <tableColumn id="6761" xr3:uid="{D46F8963-9815-1F45-936B-BE2300208BB3}" name="Column6741"/>
    <tableColumn id="6762" xr3:uid="{F854EA01-2A7D-564F-87F4-B2E2EF193D31}" name="Column6742"/>
    <tableColumn id="6763" xr3:uid="{833EC560-791B-644C-B79E-CF1B0C089C66}" name="Column6743"/>
    <tableColumn id="6764" xr3:uid="{8324B40D-7297-984C-B685-AE9E138D6C27}" name="Column6744"/>
    <tableColumn id="6765" xr3:uid="{89BBC4DF-77A6-4A44-9C40-E62DBFC6901E}" name="Column6745"/>
    <tableColumn id="6766" xr3:uid="{E616DDF7-6587-A843-B472-F6F0C807E12B}" name="Column6746"/>
    <tableColumn id="6767" xr3:uid="{8E7A7EFB-F1EC-A343-A526-BA4D78E12FDE}" name="Column6747"/>
    <tableColumn id="6768" xr3:uid="{CBAFFA6C-5979-A740-AC72-6A18696000C3}" name="Column6748"/>
    <tableColumn id="6769" xr3:uid="{8D6FE907-27B9-0A46-9CFF-BF5B91F3CA5F}" name="Column6749"/>
    <tableColumn id="6770" xr3:uid="{7413541A-9EC7-BA48-A67B-7C032E58A27C}" name="Column6750"/>
    <tableColumn id="6771" xr3:uid="{0C0A6EBE-762C-194B-A3F0-BEF9E814FA77}" name="Column6751"/>
    <tableColumn id="6772" xr3:uid="{B76B869D-9764-D345-A035-03B415FBBFF4}" name="Column6752"/>
    <tableColumn id="6773" xr3:uid="{3722798B-BA7E-2240-9BA4-BCCC9FC00B4F}" name="Column6753"/>
    <tableColumn id="6774" xr3:uid="{C2FFA2A7-AFFE-1545-AE06-BC2FCECDEB76}" name="Column6754"/>
    <tableColumn id="6775" xr3:uid="{BEC8DBBC-C96D-3643-AA4D-81B2A18C664D}" name="Column6755"/>
    <tableColumn id="6776" xr3:uid="{6C175AB7-2144-4942-88FB-C6F18CC1783A}" name="Column6756"/>
    <tableColumn id="6777" xr3:uid="{32B6E90E-3723-604D-BE82-997834398CC8}" name="Column6757"/>
    <tableColumn id="6778" xr3:uid="{3D89BC1F-674A-A346-A38A-FE7C328F7477}" name="Column6758"/>
    <tableColumn id="6779" xr3:uid="{E3A3B572-5BDF-2341-A996-85BC1E1B962D}" name="Column6759"/>
    <tableColumn id="6780" xr3:uid="{BEDD955D-595B-614F-AC21-A5A1D9F45E49}" name="Column6760"/>
    <tableColumn id="6781" xr3:uid="{BEDCB67A-65F2-3F45-9292-5249081FF85B}" name="Column6761"/>
    <tableColumn id="6782" xr3:uid="{F3A0B3D5-3A06-504E-8988-A033EF95FD27}" name="Column6762"/>
    <tableColumn id="6783" xr3:uid="{1D1ADC50-A94E-9C4E-B162-46EFE4A3FE81}" name="Column6763"/>
    <tableColumn id="6784" xr3:uid="{15BF4EF6-FCA5-F84C-AA2B-BB313B14E9C8}" name="Column6764"/>
    <tableColumn id="6785" xr3:uid="{71E48C93-635E-5342-874B-E73EE6343124}" name="Column6765"/>
    <tableColumn id="6786" xr3:uid="{E5A593A1-7B86-7F4A-A2AC-D5FE148BB5A1}" name="Column6766"/>
    <tableColumn id="6787" xr3:uid="{0504C3DE-7EC7-DF45-9421-0CF771DCFFAF}" name="Column6767"/>
    <tableColumn id="6788" xr3:uid="{0D7289B4-07C3-7E43-A16C-D124E15CBBE1}" name="Column6768"/>
    <tableColumn id="6789" xr3:uid="{8C0206DF-2BC4-7640-BD73-B3EC79E55C50}" name="Column6769"/>
    <tableColumn id="6790" xr3:uid="{786745A1-FA74-5845-BA6D-6AEACD77D4F3}" name="Column6770"/>
    <tableColumn id="6791" xr3:uid="{824F6370-A3FB-5F4F-9215-EF181297CBA2}" name="Column6771"/>
    <tableColumn id="6792" xr3:uid="{410F767E-0091-CF49-9DF0-8E13E1AB0C82}" name="Column6772"/>
    <tableColumn id="6793" xr3:uid="{84514524-C86C-834C-82F1-30E1CB93EB1F}" name="Column6773"/>
    <tableColumn id="6794" xr3:uid="{250DE90A-901A-0B4D-A186-1882F5947802}" name="Column6774"/>
    <tableColumn id="6795" xr3:uid="{DCCF00E7-8652-414E-BB7C-110FDF01A951}" name="Column6775"/>
    <tableColumn id="6796" xr3:uid="{6AA3C09F-5538-D643-B0F8-74E125E6BBB3}" name="Column6776"/>
    <tableColumn id="6797" xr3:uid="{46BF28FC-E9E5-8F40-8C46-7EBA18353C70}" name="Column6777"/>
    <tableColumn id="6798" xr3:uid="{8020E7FB-BED4-1943-A815-216B3BBCD253}" name="Column6778"/>
    <tableColumn id="6799" xr3:uid="{81EDFEAA-F916-D74A-A51D-EFC5B43DBDC1}" name="Column6779"/>
    <tableColumn id="6800" xr3:uid="{398A2BE4-20F6-664E-A09D-9BFDD65E80BA}" name="Column6780"/>
    <tableColumn id="6801" xr3:uid="{8AF55786-D458-1A43-ACAD-4A8F2C88092B}" name="Column6781"/>
    <tableColumn id="6802" xr3:uid="{3812B53C-A76A-0B4F-B158-C8445F4728D4}" name="Column6782"/>
    <tableColumn id="6803" xr3:uid="{05A7BBA5-3F0F-1043-B69D-DAB13702920E}" name="Column6783"/>
    <tableColumn id="6804" xr3:uid="{CBF6755A-CBF1-7C45-B219-35EC73DC34E5}" name="Column6784"/>
    <tableColumn id="6805" xr3:uid="{C7E024C2-8B24-214E-9F3C-E82CDDBB17E9}" name="Column6785"/>
    <tableColumn id="6806" xr3:uid="{7600D106-F8BB-C141-8662-4FAFF2684F42}" name="Column6786"/>
    <tableColumn id="6807" xr3:uid="{E5E367C2-F1C6-D64D-B6DB-371B2D22FCD5}" name="Column6787"/>
    <tableColumn id="6808" xr3:uid="{CDD4FE9E-6F69-5542-84B7-AAD1791626B9}" name="Column6788"/>
    <tableColumn id="6809" xr3:uid="{8374B7BC-7B6C-5140-8820-7381190F73C1}" name="Column6789"/>
    <tableColumn id="6810" xr3:uid="{4F20F543-D7EF-4B49-976F-ED2B8AE472DB}" name="Column6790"/>
    <tableColumn id="6811" xr3:uid="{F754E6E5-008E-6F42-8915-02BD93CE4C00}" name="Column6791"/>
    <tableColumn id="6812" xr3:uid="{877C8B37-7C40-EA43-9E9C-C32B6333BD5A}" name="Column6792"/>
    <tableColumn id="6813" xr3:uid="{4801C5D6-C18D-7C43-9575-0FEA1441D96E}" name="Column6793"/>
    <tableColumn id="6814" xr3:uid="{E48F3F4A-B099-524E-BF9F-A6ABA2076348}" name="Column6794"/>
    <tableColumn id="6815" xr3:uid="{068B0B1D-9710-5E45-9A1A-2CAE687A8E52}" name="Column6795"/>
    <tableColumn id="6816" xr3:uid="{C556805C-64F0-4442-AA6A-21C4A2AF715F}" name="Column6796"/>
    <tableColumn id="6817" xr3:uid="{2137F12D-4921-7046-A7E5-089B42965B69}" name="Column6797"/>
    <tableColumn id="6818" xr3:uid="{6EA9213E-0BB2-EF4D-A92C-8039725A4927}" name="Column6798"/>
    <tableColumn id="6819" xr3:uid="{D5DDDF30-E890-834D-988D-6EA797545D6B}" name="Column6799"/>
    <tableColumn id="6820" xr3:uid="{B4F7E649-7B95-5E4E-BE86-F579A4C97E86}" name="Column6800"/>
    <tableColumn id="6821" xr3:uid="{365D3DC6-3A83-C947-A565-B384C769FB03}" name="Column6801"/>
    <tableColumn id="6822" xr3:uid="{641ADFD3-1C59-6945-AED6-D35B0AE23C32}" name="Column6802"/>
    <tableColumn id="6823" xr3:uid="{C1C7FEA4-9A13-B544-B848-2AAECB07DA11}" name="Column6803"/>
    <tableColumn id="6824" xr3:uid="{96C5FD51-36E6-4443-8920-4C5B4C70ABF6}" name="Column6804"/>
    <tableColumn id="6825" xr3:uid="{3A4A84CC-D2F2-CA4F-B565-DBB015A3243B}" name="Column6805"/>
    <tableColumn id="6826" xr3:uid="{58E9E722-5E18-8E49-8F71-00B2D7729B06}" name="Column6806"/>
    <tableColumn id="6827" xr3:uid="{C47914EA-558F-874A-80BF-19A0ED2B950E}" name="Column6807"/>
    <tableColumn id="6828" xr3:uid="{BA768184-7ED8-2A46-9397-D646866AB67E}" name="Column6808"/>
    <tableColumn id="6829" xr3:uid="{A15A038D-8B27-9045-AD75-AE7F00FA7DFC}" name="Column6809"/>
    <tableColumn id="6830" xr3:uid="{819798D4-1690-EA45-BE0C-A8A64C4A238C}" name="Column6810"/>
    <tableColumn id="6831" xr3:uid="{60D09E7A-A8C9-E24D-9A19-346AA6101818}" name="Column6811"/>
    <tableColumn id="6832" xr3:uid="{010CBBB4-DB84-D149-8FCB-912AD24BAB3E}" name="Column6812"/>
    <tableColumn id="6833" xr3:uid="{DD1BB3A3-4A5E-3242-94B3-6EBDF93BFE4F}" name="Column6813"/>
    <tableColumn id="6834" xr3:uid="{E308F671-7517-7A4A-80E4-ACEBEDA9573B}" name="Column6814"/>
    <tableColumn id="6835" xr3:uid="{FCCB2D9C-590F-5E4A-AF32-80CFBCBF86F4}" name="Column6815"/>
    <tableColumn id="6836" xr3:uid="{FCBBB44D-A185-4F49-8C1E-E9A60777FD64}" name="Column6816"/>
    <tableColumn id="6837" xr3:uid="{9FED24F4-1608-8849-85C5-CE5537A506A3}" name="Column6817"/>
    <tableColumn id="6838" xr3:uid="{D1EE4012-7AC8-5C40-8C38-74DF673E14EF}" name="Column6818"/>
    <tableColumn id="6839" xr3:uid="{FDD5FC00-3675-5B4E-B5A0-8F1FDB7C60FA}" name="Column6819"/>
    <tableColumn id="6840" xr3:uid="{D950FADC-85C1-DA4C-8B83-3110D1F11D67}" name="Column6820"/>
    <tableColumn id="6841" xr3:uid="{9CDE478A-69E6-EE47-B56C-84408E323EAF}" name="Column6821"/>
    <tableColumn id="6842" xr3:uid="{7C215291-7D13-D74C-9A1A-B7BD5DE53A3B}" name="Column6822"/>
    <tableColumn id="6843" xr3:uid="{AFEBBF22-B5FC-8949-A843-4C67B1653EBD}" name="Column6823"/>
    <tableColumn id="6844" xr3:uid="{C4E6E450-16AB-0D4F-B9F6-5C91B287209D}" name="Column6824"/>
    <tableColumn id="6845" xr3:uid="{0B67AE5F-524A-9441-860E-50543256D4A0}" name="Column6825"/>
    <tableColumn id="6846" xr3:uid="{17132E15-0331-9F49-8AB3-DC8FA1530877}" name="Column6826"/>
    <tableColumn id="6847" xr3:uid="{6BAC13A2-AAE9-614A-A6DA-7D5B33B7F8DD}" name="Column6827"/>
    <tableColumn id="6848" xr3:uid="{7CBFEA9C-AAC9-6C4B-9CC6-4FB23B074C19}" name="Column6828"/>
    <tableColumn id="6849" xr3:uid="{96AD7176-19D6-F94C-8EC1-CF29C1807088}" name="Column6829"/>
    <tableColumn id="6850" xr3:uid="{F082CD6F-8A1B-3B4B-BFAB-B6DCAD581E54}" name="Column6830"/>
    <tableColumn id="6851" xr3:uid="{52F065CE-5ED4-4B45-952C-5C630B50994F}" name="Column6831"/>
    <tableColumn id="6852" xr3:uid="{05B3C551-9473-7648-AC97-B3CCAFB43445}" name="Column6832"/>
    <tableColumn id="6853" xr3:uid="{5C81333C-7F45-784D-9371-E9E6BB36EE1B}" name="Column6833"/>
    <tableColumn id="6854" xr3:uid="{74617B97-9BA0-E545-9659-A6B7024914A8}" name="Column6834"/>
    <tableColumn id="6855" xr3:uid="{C2CC9E47-E914-9347-A72D-1550DFF2B3AE}" name="Column6835"/>
    <tableColumn id="6856" xr3:uid="{738070A5-5DDD-6C4F-B27D-09CB64BD212B}" name="Column6836"/>
    <tableColumn id="6857" xr3:uid="{AA1964CB-FFE5-B54A-97DF-1A5E06977627}" name="Column6837"/>
    <tableColumn id="6858" xr3:uid="{F77A97A4-794F-034A-85F8-96F37DB11791}" name="Column6838"/>
    <tableColumn id="6859" xr3:uid="{B0B85EAE-8C2D-6546-976E-D46E669B3755}" name="Column6839"/>
    <tableColumn id="6860" xr3:uid="{93FF2E56-2EF0-DB48-8D8C-6D9968BC03EA}" name="Column6840"/>
    <tableColumn id="6861" xr3:uid="{095B9188-1F55-B94D-9527-64415B4E27AF}" name="Column6841"/>
    <tableColumn id="6862" xr3:uid="{2E98B2F5-C66E-0941-9BFE-FAF181FDDFE3}" name="Column6842"/>
    <tableColumn id="6863" xr3:uid="{9B234617-1250-D841-BB4B-583119A3A02A}" name="Column6843"/>
    <tableColumn id="6864" xr3:uid="{326FE75B-85FE-734C-A0E8-A88A8C06ED09}" name="Column6844"/>
    <tableColumn id="6865" xr3:uid="{0A87A36E-010C-F445-9DFD-E21C8591A2B9}" name="Column6845"/>
    <tableColumn id="6866" xr3:uid="{FB56A311-2DE3-0D4D-A56C-C0B24AC4BA80}" name="Column6846"/>
    <tableColumn id="6867" xr3:uid="{F9750985-89D9-0746-B9CA-6F1BF296A681}" name="Column6847"/>
    <tableColumn id="6868" xr3:uid="{753F42C1-4230-CA40-9025-9469CAA4D3F4}" name="Column6848"/>
    <tableColumn id="6869" xr3:uid="{8F102598-AA60-1842-8E4D-3D3B8E1E2FC1}" name="Column6849"/>
    <tableColumn id="6870" xr3:uid="{76943240-3DF9-454D-A220-96D745B7769F}" name="Column6850"/>
    <tableColumn id="6871" xr3:uid="{5EA88FCC-2BAD-064B-B5C4-BC073D6B585E}" name="Column6851"/>
    <tableColumn id="6872" xr3:uid="{E6E5BD40-3CF6-684F-B013-E04AC911B5A6}" name="Column6852"/>
    <tableColumn id="6873" xr3:uid="{AA620E1C-CABE-8C43-9A3B-195265C27B5C}" name="Column6853"/>
    <tableColumn id="6874" xr3:uid="{0E9C2373-A3BD-D048-9BC0-BA67F0CC2C7B}" name="Column6854"/>
    <tableColumn id="6875" xr3:uid="{AE337610-0F1C-F547-BE83-970A6086B6FE}" name="Column6855"/>
    <tableColumn id="6876" xr3:uid="{647E1B33-224C-D24D-B01D-960E3112A087}" name="Column6856"/>
    <tableColumn id="6877" xr3:uid="{74DBDD75-A540-A841-8A6A-4BCB9CF96B7A}" name="Column6857"/>
    <tableColumn id="6878" xr3:uid="{A90745AF-E619-C742-8E6B-87BD6A35AF5D}" name="Column6858"/>
    <tableColumn id="6879" xr3:uid="{78259AC2-8449-7043-9F19-D0ACB55E4902}" name="Column6859"/>
    <tableColumn id="6880" xr3:uid="{8B3D35B2-69D7-034B-888B-F20E0252460E}" name="Column6860"/>
    <tableColumn id="6881" xr3:uid="{5D0FB24E-DC19-F644-B1B7-D1356C1402E1}" name="Column6861"/>
    <tableColumn id="6882" xr3:uid="{9FF4CEA7-B944-0846-AA47-BC841AC5B868}" name="Column6862"/>
    <tableColumn id="6883" xr3:uid="{C11B33AB-E679-D648-90D2-BFEF7826A5B8}" name="Column6863"/>
    <tableColumn id="6884" xr3:uid="{0598A657-C6B5-144D-99EF-3ABDB749A3F7}" name="Column6864"/>
    <tableColumn id="6885" xr3:uid="{B270C41D-93AD-6949-A282-2132F59CC5AA}" name="Column6865"/>
    <tableColumn id="6886" xr3:uid="{82D303ED-9609-4D4F-BB59-A1907ED6C2F6}" name="Column6866"/>
    <tableColumn id="6887" xr3:uid="{90A577F6-1996-2247-9D1D-A6D3265A1054}" name="Column6867"/>
    <tableColumn id="6888" xr3:uid="{B5396811-1C5E-7343-A809-E6FB6621D2C0}" name="Column6868"/>
    <tableColumn id="6889" xr3:uid="{BF29483E-F3BE-C642-BE85-A6A8DCDDBFDE}" name="Column6869"/>
    <tableColumn id="6890" xr3:uid="{90DC7722-3166-7C44-9706-594E5A5F18C5}" name="Column6870"/>
    <tableColumn id="6891" xr3:uid="{5C095879-9A53-2441-9AF9-901443545A60}" name="Column6871"/>
    <tableColumn id="6892" xr3:uid="{E76251EF-494F-B449-B866-29F027088FB0}" name="Column6872"/>
    <tableColumn id="6893" xr3:uid="{7833A959-2AFA-EF40-B7FC-E3B8106462EA}" name="Column6873"/>
    <tableColumn id="6894" xr3:uid="{8CB43C56-45AA-4143-86A7-385CEC36B8E8}" name="Column6874"/>
    <tableColumn id="6895" xr3:uid="{E10DFDAF-0DB2-4E4C-83CE-052D10C58919}" name="Column6875"/>
    <tableColumn id="6896" xr3:uid="{E116890D-5AD1-7349-827D-CABBD1DD0497}" name="Column6876"/>
    <tableColumn id="6897" xr3:uid="{2E553E96-9D86-4642-8D5C-13B96E264C36}" name="Column6877"/>
    <tableColumn id="6898" xr3:uid="{D76097F6-D8F7-6C44-9278-A0CC48078993}" name="Column6878"/>
    <tableColumn id="6899" xr3:uid="{AC17083D-37AB-BB47-AEBE-191EEBC7F6F7}" name="Column6879"/>
    <tableColumn id="6900" xr3:uid="{84B6C5A9-6DB8-5A46-9FF0-540452CEA690}" name="Column6880"/>
    <tableColumn id="6901" xr3:uid="{4DA49A10-4D80-664A-BEF4-B7A908506122}" name="Column6881"/>
    <tableColumn id="6902" xr3:uid="{6F531059-B5B7-F54A-863C-487F5E91AC74}" name="Column6882"/>
    <tableColumn id="6903" xr3:uid="{D613F883-D565-FA43-89EC-9D1108B486B9}" name="Column6883"/>
    <tableColumn id="6904" xr3:uid="{C551192F-ECE2-8A49-B612-046645598783}" name="Column6884"/>
    <tableColumn id="6905" xr3:uid="{815946E7-FC31-E54C-995E-14991DA9E9CA}" name="Column6885"/>
    <tableColumn id="6906" xr3:uid="{E55C7F90-5632-0F4F-B825-3E9B41006E1F}" name="Column6886"/>
    <tableColumn id="6907" xr3:uid="{FD6EB169-2AEF-284D-83C2-2A26869A3452}" name="Column6887"/>
    <tableColumn id="6908" xr3:uid="{1718E50D-927E-9F4F-B243-3A4E99E0E4A6}" name="Column6888"/>
    <tableColumn id="6909" xr3:uid="{EBB7D4B5-2693-0742-9E69-53FC8C3AF777}" name="Column6889"/>
    <tableColumn id="6910" xr3:uid="{A4EA2551-97E6-4445-99C8-EB06E28EFC7A}" name="Column6890"/>
    <tableColumn id="6911" xr3:uid="{D492D696-25F8-1B42-B2A3-7C3BC832D752}" name="Column6891"/>
    <tableColumn id="6912" xr3:uid="{4E7A8F20-AA80-6140-9B57-AC16C1FC7719}" name="Column6892"/>
    <tableColumn id="6913" xr3:uid="{55F090E4-EDB0-FF4A-9075-6343980E1AAC}" name="Column6893"/>
    <tableColumn id="6914" xr3:uid="{F54B396B-033C-E24C-BA53-57574288795D}" name="Column6894"/>
    <tableColumn id="6915" xr3:uid="{7B9F9E87-4F76-574C-A075-93DA9C6A0A2A}" name="Column6895"/>
    <tableColumn id="6916" xr3:uid="{36B0E6A0-EFFF-E547-AE50-A0A80DA6F312}" name="Column6896"/>
    <tableColumn id="6917" xr3:uid="{F6787E15-F1A4-C440-A1A9-AFDF549B4368}" name="Column6897"/>
    <tableColumn id="6918" xr3:uid="{A9EFF2DD-563F-A64A-81B7-FBC1103B4335}" name="Column6898"/>
    <tableColumn id="6919" xr3:uid="{D8089DC4-AC2A-BD4A-B57D-B2923F9253F4}" name="Column6899"/>
    <tableColumn id="6920" xr3:uid="{291EE11F-DA5C-0040-800C-A2ED94301660}" name="Column6900"/>
    <tableColumn id="6921" xr3:uid="{EB10D6B8-FDC3-0947-AB99-4DD925A94B2E}" name="Column6901"/>
    <tableColumn id="6922" xr3:uid="{573FF26A-599B-5043-B19D-454774F69188}" name="Column6902"/>
    <tableColumn id="6923" xr3:uid="{88D52427-D4C5-CF4A-96EC-88B3BD5EC3D1}" name="Column6903"/>
    <tableColumn id="6924" xr3:uid="{EBB1FD56-7E2B-264B-A9D4-C61FD12CCA80}" name="Column6904"/>
    <tableColumn id="6925" xr3:uid="{7A55154F-888E-0B45-9BAC-C5A60400103F}" name="Column6905"/>
    <tableColumn id="6926" xr3:uid="{87E80F81-C195-F34B-8AE8-480C27AE5431}" name="Column6906"/>
    <tableColumn id="6927" xr3:uid="{D33DA5BB-C0A9-C840-AE3F-64219003ABA3}" name="Column6907"/>
    <tableColumn id="6928" xr3:uid="{22DFBCD1-A02D-BB48-8871-2C10AC8DE8FA}" name="Column6908"/>
    <tableColumn id="6929" xr3:uid="{51B2C776-F3B9-3B4B-92AF-D33E4ED6236F}" name="Column6909"/>
    <tableColumn id="6930" xr3:uid="{0A8CDC23-672D-8048-AF83-CB4BE32D8884}" name="Column6910"/>
    <tableColumn id="6931" xr3:uid="{C22CBD1C-85AA-7E4C-93A7-76B27692455F}" name="Column6911"/>
    <tableColumn id="6932" xr3:uid="{99220A19-133B-6B4D-A6E9-39B7D61372F7}" name="Column6912"/>
    <tableColumn id="6933" xr3:uid="{79BEDF66-3721-9345-B240-9D9AD933852E}" name="Column6913"/>
    <tableColumn id="6934" xr3:uid="{D0FA2AF0-45FD-ED4C-8203-81C5BF6AB440}" name="Column6914"/>
    <tableColumn id="6935" xr3:uid="{79839037-1C7D-F648-AD1B-D43D684CEF79}" name="Column6915"/>
    <tableColumn id="6936" xr3:uid="{7C271D4A-86CC-5A47-A83B-FBB4E4C00723}" name="Column6916"/>
    <tableColumn id="6937" xr3:uid="{C32C7BF5-5B0A-5140-95E7-6BE53546A7E1}" name="Column6917"/>
    <tableColumn id="6938" xr3:uid="{3D1E6969-C077-A04C-A00F-9E0D1B7399FF}" name="Column6918"/>
    <tableColumn id="6939" xr3:uid="{96C230DE-88EC-1147-9131-E3EE1F421FDB}" name="Column6919"/>
    <tableColumn id="6940" xr3:uid="{7EADD4B5-C2B4-414D-B6AB-22F66344ABB3}" name="Column6920"/>
    <tableColumn id="6941" xr3:uid="{897E71E2-EEC9-FB48-A48A-01E20A876FC2}" name="Column6921"/>
    <tableColumn id="6942" xr3:uid="{19612C12-A845-3441-A4A5-39665E9B67D0}" name="Column6922"/>
    <tableColumn id="6943" xr3:uid="{9CD4BB75-7C0E-7E4F-B03C-40D1272C8E2F}" name="Column6923"/>
    <tableColumn id="6944" xr3:uid="{EE7CBA2E-525B-0546-83E6-5957A9B924EC}" name="Column6924"/>
    <tableColumn id="6945" xr3:uid="{53B21F5E-B362-5A48-8C18-B64E6C6902E9}" name="Column6925"/>
    <tableColumn id="6946" xr3:uid="{9B246169-8809-DD41-829E-84A87D0C7160}" name="Column6926"/>
    <tableColumn id="6947" xr3:uid="{A3E2AAE8-0F85-CA44-8556-618486B50687}" name="Column6927"/>
    <tableColumn id="6948" xr3:uid="{E16B9E38-072C-9742-BA9D-3A1EF607E068}" name="Column6928"/>
    <tableColumn id="6949" xr3:uid="{ED9B5EB9-F176-7547-B4A0-F5A18FC39EA0}" name="Column6929"/>
    <tableColumn id="6950" xr3:uid="{A4E39C15-995E-FC49-A1FB-CA6C817709C0}" name="Column6930"/>
    <tableColumn id="6951" xr3:uid="{A0BE7309-6F02-114A-97FF-884158FC2967}" name="Column6931"/>
    <tableColumn id="6952" xr3:uid="{7C767612-4CE7-1946-8DFC-BE870A951B23}" name="Column6932"/>
    <tableColumn id="6953" xr3:uid="{8C8405F8-DD6A-624C-B7D7-0C5F646E3CF1}" name="Column6933"/>
    <tableColumn id="6954" xr3:uid="{1FEC0AE9-3866-174D-9326-52E227789511}" name="Column6934"/>
    <tableColumn id="6955" xr3:uid="{5A851B20-168B-5045-9D31-75EFBED1D278}" name="Column6935"/>
    <tableColumn id="6956" xr3:uid="{779E873D-A0AA-E04B-AB32-879A15C78EBA}" name="Column6936"/>
    <tableColumn id="6957" xr3:uid="{BAA2E671-9BFC-694C-8C9B-05DE8B8B2773}" name="Column6937"/>
    <tableColumn id="6958" xr3:uid="{43CC2DEA-B593-0C42-9487-AD755B0EA464}" name="Column6938"/>
    <tableColumn id="6959" xr3:uid="{08AE6F17-D8AF-A841-812C-90C37E35902A}" name="Column6939"/>
    <tableColumn id="6960" xr3:uid="{853C109E-008B-D344-BAC0-B36E4DA92A9C}" name="Column6940"/>
    <tableColumn id="6961" xr3:uid="{400318F2-3C6E-744A-B0E4-15EB34CE8C07}" name="Column6941"/>
    <tableColumn id="6962" xr3:uid="{FA92A3AE-CA89-FD44-89E6-833C0478F31D}" name="Column6942"/>
    <tableColumn id="6963" xr3:uid="{03F7BFF0-708A-0140-ACC6-95A886C58020}" name="Column6943"/>
    <tableColumn id="6964" xr3:uid="{8F9B5F76-F948-FA46-A368-34DF8ADF297B}" name="Column6944"/>
    <tableColumn id="6965" xr3:uid="{97C271DF-428D-7A4D-B5A4-BC2C63519749}" name="Column6945"/>
    <tableColumn id="6966" xr3:uid="{0A28E105-5595-3E43-A8D0-A7BC45448DF4}" name="Column6946"/>
    <tableColumn id="6967" xr3:uid="{2C1F5D10-E7F6-1941-A7F1-288FAE2B9E9B}" name="Column6947"/>
    <tableColumn id="6968" xr3:uid="{3F6B0914-033B-204E-A810-885E8FB072B1}" name="Column6948"/>
    <tableColumn id="6969" xr3:uid="{3D7229A6-C472-8F47-8A83-CAA696533CA8}" name="Column6949"/>
    <tableColumn id="6970" xr3:uid="{9B33029F-2F8E-BE4A-B8CF-57D3E661B102}" name="Column6950"/>
    <tableColumn id="6971" xr3:uid="{B425035C-DC4C-1741-A94E-95A4C318CC37}" name="Column6951"/>
    <tableColumn id="6972" xr3:uid="{1E1C15C3-DF56-1C42-9B0A-308072EE9D92}" name="Column6952"/>
    <tableColumn id="6973" xr3:uid="{60C93656-35E7-F446-9ABF-E2A5CCECDDBA}" name="Column6953"/>
    <tableColumn id="6974" xr3:uid="{7CD8A286-CF46-A941-8004-F244648F25FC}" name="Column6954"/>
    <tableColumn id="6975" xr3:uid="{47B0CD92-B188-5745-8B46-6DC915F4BBAA}" name="Column6955"/>
    <tableColumn id="6976" xr3:uid="{19A4C6DD-06CE-BF43-8ED9-8F2635446D2F}" name="Column6956"/>
    <tableColumn id="6977" xr3:uid="{C2E9DF4F-D202-C641-B6D3-8B76FAE525FC}" name="Column6957"/>
    <tableColumn id="6978" xr3:uid="{F957702C-6F6F-0D45-AA7A-8460BE314BAA}" name="Column6958"/>
    <tableColumn id="6979" xr3:uid="{967F9A32-44F2-4B49-8736-3281A9B2146F}" name="Column6959"/>
    <tableColumn id="6980" xr3:uid="{918A1597-DA12-5B40-8F86-1A94D5F98755}" name="Column6960"/>
    <tableColumn id="6981" xr3:uid="{2D121F1E-A58A-CD4B-B7C9-CA5EC3301D7C}" name="Column6961"/>
    <tableColumn id="6982" xr3:uid="{3362FCF0-E416-C94A-A5FB-4A7933A68040}" name="Column6962"/>
    <tableColumn id="6983" xr3:uid="{199E1EBF-082E-CE4E-9991-907BA0E6FD7E}" name="Column6963"/>
    <tableColumn id="6984" xr3:uid="{65514599-93FF-8B43-9BDD-195502CC8AB6}" name="Column6964"/>
    <tableColumn id="6985" xr3:uid="{10CDC0AF-0E03-AC4C-9404-719C59C2F309}" name="Column6965"/>
    <tableColumn id="6986" xr3:uid="{21995FF3-813F-0249-A025-226BC9975D2B}" name="Column6966"/>
    <tableColumn id="6987" xr3:uid="{4C3A04A7-C5E4-C648-9E1E-7D761A7E7A2A}" name="Column6967"/>
    <tableColumn id="6988" xr3:uid="{C3BB18E1-268B-254D-A132-282DAA53B527}" name="Column6968"/>
    <tableColumn id="6989" xr3:uid="{2CE5B664-782D-034D-92AC-EC4935C69E27}" name="Column6969"/>
    <tableColumn id="6990" xr3:uid="{DBE53702-5DB2-624F-9AFB-D5873618344B}" name="Column6970"/>
    <tableColumn id="6991" xr3:uid="{05CE7E64-72DB-5F42-B410-2FC5A7B94CC0}" name="Column6971"/>
    <tableColumn id="6992" xr3:uid="{57889944-5DF3-1741-A4AC-376D0BD12EED}" name="Column6972"/>
    <tableColumn id="6993" xr3:uid="{861AFE42-944E-2142-BE72-DD89D9DA3D1F}" name="Column6973"/>
    <tableColumn id="6994" xr3:uid="{E6A95A27-AD73-3F49-9B47-FCA87BA0ABD1}" name="Column6974"/>
    <tableColumn id="6995" xr3:uid="{46C7B1FA-5C87-9946-9E59-986377A125C2}" name="Column6975"/>
    <tableColumn id="6996" xr3:uid="{31E782F4-C3E2-4E4C-A7B5-79C11FE4F2D9}" name="Column6976"/>
    <tableColumn id="6997" xr3:uid="{856B9967-7C07-E341-981E-B4F0635DF6B3}" name="Column6977"/>
    <tableColumn id="6998" xr3:uid="{7578159C-E59B-624B-AE1B-E82419B325D8}" name="Column6978"/>
    <tableColumn id="6999" xr3:uid="{8D638F6F-6752-2C49-861B-39BBBB744EF7}" name="Column6979"/>
    <tableColumn id="7000" xr3:uid="{352189F8-F8E7-D74B-A947-96267078181C}" name="Column6980"/>
    <tableColumn id="7001" xr3:uid="{87A6F525-DCD4-234F-B41C-3FE3E514B2C9}" name="Column6981"/>
    <tableColumn id="7002" xr3:uid="{8523E965-7B02-144A-AE1B-10BCBC703FA6}" name="Column6982"/>
    <tableColumn id="7003" xr3:uid="{6DFD60C6-0542-0041-8EB8-1461A53A5F10}" name="Column6983"/>
    <tableColumn id="7004" xr3:uid="{42FC3A65-D3E8-6044-92C2-1D67ED333888}" name="Column6984"/>
    <tableColumn id="7005" xr3:uid="{93115585-2613-364F-971C-8D980CC7D685}" name="Column6985"/>
    <tableColumn id="7006" xr3:uid="{591E083F-95EE-F44F-8FDB-98F1E6B106B0}" name="Column6986"/>
    <tableColumn id="7007" xr3:uid="{BBC4ABF7-8424-594D-A961-D8A46FB835E4}" name="Column6987"/>
    <tableColumn id="7008" xr3:uid="{A54AD59F-293A-0045-92E5-14EB6BC2A5DD}" name="Column6988"/>
    <tableColumn id="7009" xr3:uid="{8EA28637-DB53-9746-8311-E0E569CC91E4}" name="Column6989"/>
    <tableColumn id="7010" xr3:uid="{C45C2413-EF22-C14C-96B7-9C07392D622B}" name="Column6990"/>
    <tableColumn id="7011" xr3:uid="{9785D503-1641-D942-9506-9C4CB21B9AD3}" name="Column6991"/>
    <tableColumn id="7012" xr3:uid="{B4749233-B8DA-3747-B813-767CBCDBFB07}" name="Column6992"/>
    <tableColumn id="7013" xr3:uid="{72001E06-2063-8A49-803D-9F6B2B342A64}" name="Column6993"/>
    <tableColumn id="7014" xr3:uid="{442ABEFC-16A0-BB42-8CB7-BB6EC32BC7B1}" name="Column6994"/>
    <tableColumn id="7015" xr3:uid="{2060F5C7-E712-F841-B8D7-D0475025D4EC}" name="Column6995"/>
    <tableColumn id="7016" xr3:uid="{925698F3-6357-6647-8EEC-CB930C3D7C13}" name="Column6996"/>
    <tableColumn id="7017" xr3:uid="{3C2CF0B8-8C6B-544B-9654-D3E8ED0F7F12}" name="Column6997"/>
    <tableColumn id="7018" xr3:uid="{0B787E5E-FB82-514A-B468-B785C8196495}" name="Column6998"/>
    <tableColumn id="7019" xr3:uid="{311C7192-0C64-284D-A7A1-E09E0AE4A127}" name="Column6999"/>
    <tableColumn id="7020" xr3:uid="{707877E7-00BB-0C4C-92FC-B353C28F0F78}" name="Column7000"/>
    <tableColumn id="7021" xr3:uid="{15266CA3-E89B-104D-9D74-A201EB930CFA}" name="Column7001"/>
    <tableColumn id="7022" xr3:uid="{E5F0A91A-E0BE-2F42-8960-08C377B97F42}" name="Column7002"/>
    <tableColumn id="7023" xr3:uid="{A7421F95-A32D-494F-9BB1-847473EF0F47}" name="Column7003"/>
    <tableColumn id="7024" xr3:uid="{1511ED99-F107-524C-87EF-003C71D1C9BB}" name="Column7004"/>
    <tableColumn id="7025" xr3:uid="{3A099649-BC40-7F41-8650-D24E28F76D47}" name="Column7005"/>
    <tableColumn id="7026" xr3:uid="{3657FE47-4B54-6248-B3F3-D54070BDE3D3}" name="Column7006"/>
    <tableColumn id="7027" xr3:uid="{185849DB-7241-2F47-AFEC-FB09B3C89DBD}" name="Column7007"/>
    <tableColumn id="7028" xr3:uid="{CF7762CA-90EA-7E4A-8041-EC4E4625EDB9}" name="Column7008"/>
    <tableColumn id="7029" xr3:uid="{8A56A684-FBB1-F748-9F3C-0865201C4588}" name="Column7009"/>
    <tableColumn id="7030" xr3:uid="{7FC0023E-55DA-CB45-AC72-30AF82A947F4}" name="Column7010"/>
    <tableColumn id="7031" xr3:uid="{037F5CD2-7537-4341-8128-6161688DBE8A}" name="Column7011"/>
    <tableColumn id="7032" xr3:uid="{9B14EA64-2F7C-D043-BCE0-CE6C5BB0CBC3}" name="Column7012"/>
    <tableColumn id="7033" xr3:uid="{0C259EAD-8010-8646-A160-DE908089C92E}" name="Column7013"/>
    <tableColumn id="7034" xr3:uid="{BC4A201A-4B25-E64D-A0F7-96C8ED408333}" name="Column7014"/>
    <tableColumn id="7035" xr3:uid="{F9A7B8B4-E5A2-8C4B-B030-8A562A44387F}" name="Column7015"/>
    <tableColumn id="7036" xr3:uid="{7A2B0699-9761-0143-BA3E-C9F1E77D5C32}" name="Column7016"/>
    <tableColumn id="7037" xr3:uid="{50E070F2-FDC9-8D41-9C5A-F739A583C257}" name="Column7017"/>
    <tableColumn id="7038" xr3:uid="{014CC7F2-1398-7440-B1F3-4EADA98BD87A}" name="Column7018"/>
    <tableColumn id="7039" xr3:uid="{42AB0AEF-D950-B34D-BC08-7EB1BA249DA6}" name="Column7019"/>
    <tableColumn id="7040" xr3:uid="{355A8491-9948-C041-90E0-54FE95172DD8}" name="Column7020"/>
    <tableColumn id="7041" xr3:uid="{F4FADA72-48E1-A541-B603-47B73E5E35B4}" name="Column7021"/>
    <tableColumn id="7042" xr3:uid="{D757DEDF-DD11-EE47-A36A-3E591DF0FEDD}" name="Column7022"/>
    <tableColumn id="7043" xr3:uid="{2A650019-7B01-094F-90DF-CEEA75D875B0}" name="Column7023"/>
    <tableColumn id="7044" xr3:uid="{3D35852E-C5BD-6347-8759-DDFA15308C29}" name="Column7024"/>
    <tableColumn id="7045" xr3:uid="{98D7E3C7-FB02-0E48-9526-79C4FB81051F}" name="Column7025"/>
    <tableColumn id="7046" xr3:uid="{9252CA85-55E1-2643-97C2-D09B1AF4BED5}" name="Column7026"/>
    <tableColumn id="7047" xr3:uid="{B9DD9560-A1B0-CB41-8AC4-891DDAE6D7E2}" name="Column7027"/>
    <tableColumn id="7048" xr3:uid="{E620A4A3-6CC1-5A40-9CAA-ED7DB8F366BD}" name="Column7028"/>
    <tableColumn id="7049" xr3:uid="{C4950F01-9BAD-A248-B75C-18C476278654}" name="Column7029"/>
    <tableColumn id="7050" xr3:uid="{A6FC036F-6653-AB4E-87E1-ECFD1F2511F4}" name="Column7030"/>
    <tableColumn id="7051" xr3:uid="{5CDFC793-A37E-5540-A7FB-1F8CB7730080}" name="Column7031"/>
    <tableColumn id="7052" xr3:uid="{185010FE-8075-6941-8AF9-2921830FF5EE}" name="Column7032"/>
    <tableColumn id="7053" xr3:uid="{2F9BDF89-6590-B848-BE7A-61BAE96783E2}" name="Column7033"/>
    <tableColumn id="7054" xr3:uid="{96C87558-4F20-CB45-81C6-A90128F1B9AF}" name="Column7034"/>
    <tableColumn id="7055" xr3:uid="{8C4FF2D6-CDEA-7E44-BFFD-96560AE113FC}" name="Column7035"/>
    <tableColumn id="7056" xr3:uid="{EBA485E1-58D8-2E47-BB7A-8C3A802DAF81}" name="Column7036"/>
    <tableColumn id="7057" xr3:uid="{C5D39E9F-9D63-9C44-8F74-230DF86783CE}" name="Column7037"/>
    <tableColumn id="7058" xr3:uid="{5A192157-7CDC-E34D-BBB2-6E63DA6A8DA2}" name="Column7038"/>
    <tableColumn id="7059" xr3:uid="{22A3BDD7-B548-B34A-A407-E858CDC9041F}" name="Column7039"/>
    <tableColumn id="7060" xr3:uid="{CDD733CE-55E8-8D40-A68E-1040881D2E10}" name="Column7040"/>
    <tableColumn id="7061" xr3:uid="{4FD4ED28-8EED-2441-ABC8-21395269DA47}" name="Column7041"/>
    <tableColumn id="7062" xr3:uid="{49970762-D8C0-2443-8102-6B9A3ED09E75}" name="Column7042"/>
    <tableColumn id="7063" xr3:uid="{0F773DC7-D3DC-924D-A83B-CC42408D5072}" name="Column7043"/>
    <tableColumn id="7064" xr3:uid="{82E30A09-7E2F-0346-AE31-ED672F080D82}" name="Column7044"/>
    <tableColumn id="7065" xr3:uid="{C26D0B33-EF73-2141-ACE0-2810A74779B4}" name="Column7045"/>
    <tableColumn id="7066" xr3:uid="{507BD0B0-914D-EE40-A6F2-AC211CA4A8D1}" name="Column7046"/>
    <tableColumn id="7067" xr3:uid="{9CAC77BB-B6BC-6343-8B59-0FAB15F99AF7}" name="Column7047"/>
    <tableColumn id="7068" xr3:uid="{690E9D6A-964A-0D48-98E3-6494A9E0B52F}" name="Column7048"/>
    <tableColumn id="7069" xr3:uid="{755D794B-277D-BB46-B69F-FD11D73CDDD5}" name="Column7049"/>
    <tableColumn id="7070" xr3:uid="{E6822F9F-C70D-A240-A68F-72335EF91ABF}" name="Column7050"/>
    <tableColumn id="7071" xr3:uid="{7B8F7926-FCF7-1D45-9C58-4A6C8695D066}" name="Column7051"/>
    <tableColumn id="7072" xr3:uid="{19C914B4-B498-C04D-B708-409CD7336D1F}" name="Column7052"/>
    <tableColumn id="7073" xr3:uid="{ABAB68F5-DDA6-3C4C-B5C2-5E70EF62AF9D}" name="Column7053"/>
    <tableColumn id="7074" xr3:uid="{8EB6B90F-E750-574A-8194-49A9D024F5D8}" name="Column7054"/>
    <tableColumn id="7075" xr3:uid="{4F7C7D33-E3D9-0448-A727-CD4D32EB4E7F}" name="Column7055"/>
    <tableColumn id="7076" xr3:uid="{1AF5347E-DA92-3946-A662-105C9E55D446}" name="Column7056"/>
    <tableColumn id="7077" xr3:uid="{8DD285A9-D194-7248-9025-C8D4C5DFBAC4}" name="Column7057"/>
    <tableColumn id="7078" xr3:uid="{6AA2762E-F04C-6D4A-935E-8B06CB8106B5}" name="Column7058"/>
    <tableColumn id="7079" xr3:uid="{3C10B839-92ED-C44C-8E21-6664A832331B}" name="Column7059"/>
    <tableColumn id="7080" xr3:uid="{C59B68F2-DCDC-6343-AE63-AD67D7304D71}" name="Column7060"/>
    <tableColumn id="7081" xr3:uid="{F64178A9-05A9-F746-95D2-9E32D2402138}" name="Column7061"/>
    <tableColumn id="7082" xr3:uid="{76E051C7-6DD0-6246-A8CD-504245D215CF}" name="Column7062"/>
    <tableColumn id="7083" xr3:uid="{B560158B-2F61-1B49-9D16-99D4747F8464}" name="Column7063"/>
    <tableColumn id="7084" xr3:uid="{304C2C89-328B-494A-B99A-FD93932D09CE}" name="Column7064"/>
    <tableColumn id="7085" xr3:uid="{426F3766-A29A-3644-A5F7-463F56C4E0DE}" name="Column7065"/>
    <tableColumn id="7086" xr3:uid="{C0BFE374-0CF1-674B-9DCB-4DC97F9DF9A4}" name="Column7066"/>
    <tableColumn id="7087" xr3:uid="{D685B5F8-7AFD-8D4D-A2C1-F09732EE21DC}" name="Column7067"/>
    <tableColumn id="7088" xr3:uid="{96A8E540-8A41-F244-88F9-26BF142E3DC4}" name="Column7068"/>
    <tableColumn id="7089" xr3:uid="{5347A98A-5DB7-764E-A8EE-9D4302333F63}" name="Column7069"/>
    <tableColumn id="7090" xr3:uid="{67C96D9A-F6EE-4848-88D0-4027DDBEB856}" name="Column7070"/>
    <tableColumn id="7091" xr3:uid="{D99D93E1-881A-6A42-87FA-9A529C8BB587}" name="Column7071"/>
    <tableColumn id="7092" xr3:uid="{736D2EAE-B036-784C-B002-3ACC6D7BE1BD}" name="Column7072"/>
    <tableColumn id="7093" xr3:uid="{909EF7AF-D3A1-A949-9C0D-BCF07DF934B6}" name="Column7073"/>
    <tableColumn id="7094" xr3:uid="{3CE9C95C-8FD1-EF4B-951E-87FA768E9077}" name="Column7074"/>
    <tableColumn id="7095" xr3:uid="{BEE0B538-3CCE-DF46-9D2F-A4B76E044118}" name="Column7075"/>
    <tableColumn id="7096" xr3:uid="{4EA7CA87-F279-1447-975E-AE6B5DD41055}" name="Column7076"/>
    <tableColumn id="7097" xr3:uid="{0B50FEC5-F68F-AE42-8541-22F8584E2A2D}" name="Column7077"/>
    <tableColumn id="7098" xr3:uid="{69C975CF-1203-D940-A341-990AE4B10D34}" name="Column7078"/>
    <tableColumn id="7099" xr3:uid="{9429F592-1C45-004A-91D3-8F80E8409980}" name="Column7079"/>
    <tableColumn id="7100" xr3:uid="{459C25CF-B0E3-B54B-9447-AC7950CD0DDA}" name="Column7080"/>
    <tableColumn id="7101" xr3:uid="{465389A3-2B79-3A4A-A161-826DDEAD05AC}" name="Column7081"/>
    <tableColumn id="7102" xr3:uid="{4655E7F0-BABC-584B-AD9D-37B53CBC4891}" name="Column7082"/>
    <tableColumn id="7103" xr3:uid="{712C2C74-5EF7-0540-BFFE-5E24058E7201}" name="Column7083"/>
    <tableColumn id="7104" xr3:uid="{0E2498E5-9D60-8E4F-B437-640CAF1AAA20}" name="Column7084"/>
    <tableColumn id="7105" xr3:uid="{52377E82-7DFF-DE4E-AA00-A8F75B67B817}" name="Column7085"/>
    <tableColumn id="7106" xr3:uid="{50B4AB22-8584-0441-B01B-81947448EF99}" name="Column7086"/>
    <tableColumn id="7107" xr3:uid="{A291D01F-A4A9-6240-B281-C3793AE87F67}" name="Column7087"/>
    <tableColumn id="7108" xr3:uid="{6F36492A-F079-6248-A91B-67A4AA90444D}" name="Column7088"/>
    <tableColumn id="7109" xr3:uid="{ECF9D655-E643-8941-82CA-2F4D70C77F3A}" name="Column7089"/>
    <tableColumn id="7110" xr3:uid="{13A61862-D49E-6F44-8B9A-50712AE7C587}" name="Column7090"/>
    <tableColumn id="7111" xr3:uid="{54FC3997-6454-5D4B-AEEA-3EA2365BC0F0}" name="Column7091"/>
    <tableColumn id="7112" xr3:uid="{23A31986-3D24-594F-9F26-9C9D4FA2E864}" name="Column7092"/>
    <tableColumn id="7113" xr3:uid="{6B6125C9-35EA-2E44-88FF-341005EC4F00}" name="Column7093"/>
    <tableColumn id="7114" xr3:uid="{4B27123C-3BE3-AF42-8FF0-93315BC65C02}" name="Column7094"/>
    <tableColumn id="7115" xr3:uid="{4CBA53E5-0C43-3146-965E-64D153BE9B3D}" name="Column7095"/>
    <tableColumn id="7116" xr3:uid="{BC04873C-964A-6043-B476-BEBC70C02CBD}" name="Column7096"/>
    <tableColumn id="7117" xr3:uid="{B71AD61B-C14F-9849-A2D8-7A7D457C4764}" name="Column7097"/>
    <tableColumn id="7118" xr3:uid="{FB5E6C9A-7E30-BF40-8398-2BB4E1F7BB34}" name="Column7098"/>
    <tableColumn id="7119" xr3:uid="{324571BD-DCFF-4046-91FA-E06AB56BA4E8}" name="Column7099"/>
    <tableColumn id="7120" xr3:uid="{30033547-90BB-ED47-8985-46B1D3AB8043}" name="Column7100"/>
    <tableColumn id="7121" xr3:uid="{81C9025E-4027-5246-AE2D-240CDD523E69}" name="Column7101"/>
    <tableColumn id="7122" xr3:uid="{79CB0400-3ADC-054A-A15C-7FBA45AC8892}" name="Column7102"/>
    <tableColumn id="7123" xr3:uid="{0BA97999-1DB0-9E4B-9EF9-81BAD1B31931}" name="Column7103"/>
    <tableColumn id="7124" xr3:uid="{4952ACFF-2E54-C042-B93C-ACB66E66B917}" name="Column7104"/>
    <tableColumn id="7125" xr3:uid="{2F2D64E7-97A2-B843-B7F8-54EE6FD71476}" name="Column7105"/>
    <tableColumn id="7126" xr3:uid="{162896A2-15DA-D845-ABFD-B165C80B0817}" name="Column7106"/>
    <tableColumn id="7127" xr3:uid="{FF4CD5BC-F908-9940-BFC2-0C46683980CC}" name="Column7107"/>
    <tableColumn id="7128" xr3:uid="{B1067D28-1009-A742-9B13-E07A43B3E718}" name="Column7108"/>
    <tableColumn id="7129" xr3:uid="{FC4E6A71-90FB-BA41-B2D8-E980512F081E}" name="Column7109"/>
    <tableColumn id="7130" xr3:uid="{A221F4F9-006A-2143-9DF1-982B5F65717F}" name="Column7110"/>
    <tableColumn id="7131" xr3:uid="{A70FD3B3-A875-774E-B03E-EE8DF1D66174}" name="Column7111"/>
    <tableColumn id="7132" xr3:uid="{295A1882-A941-1647-9D2B-E70CD94E6EFC}" name="Column7112"/>
    <tableColumn id="7133" xr3:uid="{481EBE66-706E-7442-8519-FFD82EFC15E3}" name="Column7113"/>
    <tableColumn id="7134" xr3:uid="{B3B7955A-13BD-6F41-9E5C-B83E3962B603}" name="Column7114"/>
    <tableColumn id="7135" xr3:uid="{236F8785-6E6D-6A44-9956-9D8621B1E92C}" name="Column7115"/>
    <tableColumn id="7136" xr3:uid="{55B897B3-57EB-E84C-B9D3-D9EE8A27A156}" name="Column7116"/>
    <tableColumn id="7137" xr3:uid="{A20EF7A9-F2A5-2A4B-BFC6-5039B7292AA7}" name="Column7117"/>
    <tableColumn id="7138" xr3:uid="{C52B8CD7-9681-CD43-B0B7-CC323F1147CB}" name="Column7118"/>
    <tableColumn id="7139" xr3:uid="{6C261102-1B74-7B41-B00C-AA47FA02592E}" name="Column7119"/>
    <tableColumn id="7140" xr3:uid="{6169C9A1-0A7A-B745-A802-285ABD4C0751}" name="Column7120"/>
    <tableColumn id="7141" xr3:uid="{07B63D7F-F642-9C49-AB7F-0B32147332C5}" name="Column7121"/>
    <tableColumn id="7142" xr3:uid="{1266462C-75EA-284D-8513-4601A17EF981}" name="Column7122"/>
    <tableColumn id="7143" xr3:uid="{401178C1-B8BA-194B-94CB-B7B5F3840E0F}" name="Column7123"/>
    <tableColumn id="7144" xr3:uid="{1FDD4C2A-D4D9-AB41-87D7-D036CAFC1BEF}" name="Column7124"/>
    <tableColumn id="7145" xr3:uid="{FC01A4FA-3EED-D04F-B93F-A613F5CA6722}" name="Column7125"/>
    <tableColumn id="7146" xr3:uid="{4EE66B89-1AD5-0F4E-B850-43443D2CE8BD}" name="Column7126"/>
    <tableColumn id="7147" xr3:uid="{BC413AE3-EF5F-1A42-B720-A13FE027968F}" name="Column7127"/>
    <tableColumn id="7148" xr3:uid="{E6827273-1BC0-744C-B104-D96DCAF74DF0}" name="Column7128"/>
    <tableColumn id="7149" xr3:uid="{288FF0DB-E4E4-5444-8431-5100F9473BE3}" name="Column7129"/>
    <tableColumn id="7150" xr3:uid="{23EE1FFB-E4E5-6D4E-8608-27EE065BD2E5}" name="Column7130"/>
    <tableColumn id="7151" xr3:uid="{8D63FBB6-9074-D04C-A75A-020E1187D00E}" name="Column7131"/>
    <tableColumn id="7152" xr3:uid="{867D99C2-F3D9-3F47-AF33-AE87BC4184D1}" name="Column7132"/>
    <tableColumn id="7153" xr3:uid="{EDA854B5-DC10-574C-B400-2B807E1E9662}" name="Column7133"/>
    <tableColumn id="7154" xr3:uid="{01C56050-536E-4247-8C05-3193147E530F}" name="Column7134"/>
    <tableColumn id="7155" xr3:uid="{75E56070-190B-CC4A-97D8-7BA5D0DBE3E8}" name="Column7135"/>
    <tableColumn id="7156" xr3:uid="{62C35FFD-93D8-0241-8AFC-2B84320C1701}" name="Column7136"/>
    <tableColumn id="7157" xr3:uid="{14F1D914-2C6E-A548-8108-0CB93FE5517C}" name="Column7137"/>
    <tableColumn id="7158" xr3:uid="{A979B2E8-06FD-E549-945F-94AF0360F668}" name="Column7138"/>
    <tableColumn id="7159" xr3:uid="{7C6D3CA2-7D8E-4D48-ACFD-0CD015F290A5}" name="Column7139"/>
    <tableColumn id="7160" xr3:uid="{1CCA04C5-C218-CB4C-B01D-AD39B8DA9E94}" name="Column7140"/>
    <tableColumn id="7161" xr3:uid="{14BB56BE-605E-EC47-811B-C1541C826702}" name="Column7141"/>
    <tableColumn id="7162" xr3:uid="{1D688818-AE20-BC45-954E-1ACE6BD0B8DF}" name="Column7142"/>
    <tableColumn id="7163" xr3:uid="{02B024F2-B4A6-D94B-8B23-671460332BA2}" name="Column7143"/>
    <tableColumn id="7164" xr3:uid="{F0C46BA0-B1EF-B74C-8348-7649DD84F473}" name="Column7144"/>
    <tableColumn id="7165" xr3:uid="{E9E5ABF4-5DF7-1445-8DDE-FF5CA753DCAC}" name="Column7145"/>
    <tableColumn id="7166" xr3:uid="{E2791DE7-0AE0-3042-AA35-721C6A4A33B4}" name="Column7146"/>
    <tableColumn id="7167" xr3:uid="{9B3FA427-CD11-A84A-9CF0-178754F1AB86}" name="Column7147"/>
    <tableColumn id="7168" xr3:uid="{3C083E58-E98D-FC49-BA34-058CC646E705}" name="Column7148"/>
    <tableColumn id="7169" xr3:uid="{9A5FAEEE-F299-9A42-B915-4D3D8DDCF5C6}" name="Column7149"/>
    <tableColumn id="7170" xr3:uid="{27E489D7-F9A2-3E4B-BF6B-1329E6871E02}" name="Column7150"/>
    <tableColumn id="7171" xr3:uid="{D4F9F752-67DA-0649-A6D9-E617E1BDD034}" name="Column7151"/>
    <tableColumn id="7172" xr3:uid="{BFC3B5E9-26EB-E847-8B97-82633CA93C19}" name="Column7152"/>
    <tableColumn id="7173" xr3:uid="{B17D7518-5150-EE47-ADDC-1A66E9971497}" name="Column7153"/>
    <tableColumn id="7174" xr3:uid="{6AAD006B-A607-864D-BF9F-14FA2F3F728B}" name="Column7154"/>
    <tableColumn id="7175" xr3:uid="{F1B2CD95-752D-884D-BB69-1B0930B84A7B}" name="Column7155"/>
    <tableColumn id="7176" xr3:uid="{E7D27D4F-6618-B24D-802E-F0E2608E5CFD}" name="Column7156"/>
    <tableColumn id="7177" xr3:uid="{CD013B11-A5CA-F74C-9CB8-F2DDB01AD522}" name="Column7157"/>
    <tableColumn id="7178" xr3:uid="{669E1D07-4497-AF42-B73B-7A3AED7F9CD2}" name="Column7158"/>
    <tableColumn id="7179" xr3:uid="{113E0BFF-B45A-D844-8AC9-A094385C020A}" name="Column7159"/>
    <tableColumn id="7180" xr3:uid="{EDE16532-7685-5F4A-99BD-F67F0465099F}" name="Column7160"/>
    <tableColumn id="7181" xr3:uid="{67AFAE8F-8A68-674A-AAC2-695E0A30F13B}" name="Column7161"/>
    <tableColumn id="7182" xr3:uid="{CBED5E68-8EBB-7F41-AAAB-29AB17E5F91D}" name="Column7162"/>
    <tableColumn id="7183" xr3:uid="{A3B4AFCD-0AC4-3D43-B853-84ABA1F959CF}" name="Column7163"/>
    <tableColumn id="7184" xr3:uid="{613F520B-3ED3-DB40-A832-332B7B21FD79}" name="Column7164"/>
    <tableColumn id="7185" xr3:uid="{2CDB19C1-47D3-7341-AEE5-93F1230A84E2}" name="Column7165"/>
    <tableColumn id="7186" xr3:uid="{F3C8A839-BAE0-3144-98B5-3B01FEE66036}" name="Column7166"/>
    <tableColumn id="7187" xr3:uid="{6706B7CE-6F37-E146-A30D-32EAED1AEEFF}" name="Column7167"/>
    <tableColumn id="7188" xr3:uid="{25507206-D445-7346-8176-03EE78F91F16}" name="Column7168"/>
    <tableColumn id="7189" xr3:uid="{05098908-D9F3-F24A-8F61-CB6B0DE7F732}" name="Column7169"/>
    <tableColumn id="7190" xr3:uid="{E84088B7-5AA0-2B47-BF5B-C35BC1CE3A63}" name="Column7170"/>
    <tableColumn id="7191" xr3:uid="{F3E2D172-BE62-EA4A-81A1-C3A06F88E0F2}" name="Column7171"/>
    <tableColumn id="7192" xr3:uid="{F47EF8DB-2700-424B-B004-AE6FEC23B9C5}" name="Column7172"/>
    <tableColumn id="7193" xr3:uid="{12DDAAC6-895E-3D4A-9932-3AA974410B09}" name="Column7173"/>
    <tableColumn id="7194" xr3:uid="{08557ECB-B974-454A-9F18-5442769CCC02}" name="Column7174"/>
    <tableColumn id="7195" xr3:uid="{1F775597-F3C1-5048-ACB1-A680BE520BC4}" name="Column7175"/>
    <tableColumn id="7196" xr3:uid="{A44973FE-B93C-7F49-BA9D-A13B1F0C0A76}" name="Column7176"/>
    <tableColumn id="7197" xr3:uid="{9D39C971-AFD2-D94C-8764-66E8C52C5241}" name="Column7177"/>
    <tableColumn id="7198" xr3:uid="{A2C68F36-A377-6647-917C-30720D990FC5}" name="Column7178"/>
    <tableColumn id="7199" xr3:uid="{E69A0979-79D0-D74C-B4CB-E8FD68B81FFB}" name="Column7179"/>
    <tableColumn id="7200" xr3:uid="{7773C3F5-1437-E94E-B3A5-6B6834E47029}" name="Column7180"/>
    <tableColumn id="7201" xr3:uid="{36A4D33A-2173-5945-A064-6E2DDC6CAEAA}" name="Column7181"/>
    <tableColumn id="7202" xr3:uid="{8295FC08-5C99-7A49-B3FD-DF4FEB18F0AB}" name="Column7182"/>
    <tableColumn id="7203" xr3:uid="{223D8A32-28AC-5F4A-A55E-FD1366CC035E}" name="Column7183"/>
    <tableColumn id="7204" xr3:uid="{4C649458-15A0-D34B-808E-95B7AB171617}" name="Column7184"/>
    <tableColumn id="7205" xr3:uid="{ACF42791-F6A1-6F4F-A4E9-19771D9A6E52}" name="Column7185"/>
    <tableColumn id="7206" xr3:uid="{6736072D-8EAD-FB4D-97C5-3C3357107BDA}" name="Column7186"/>
    <tableColumn id="7207" xr3:uid="{4501CC25-51CB-A846-91A4-AD72CFA10DC7}" name="Column7187"/>
    <tableColumn id="7208" xr3:uid="{5F780367-42C6-9345-865B-E0C64F27323E}" name="Column7188"/>
    <tableColumn id="7209" xr3:uid="{82191D70-C41C-E141-AD9E-AAB34546D906}" name="Column7189"/>
    <tableColumn id="7210" xr3:uid="{DF69B2A0-629B-A04C-85F2-DC8D93D6B515}" name="Column7190"/>
    <tableColumn id="7211" xr3:uid="{CD37D484-F218-1347-9046-D525163B1B94}" name="Column7191"/>
    <tableColumn id="7212" xr3:uid="{AD1C694D-49F3-2949-A23F-763D9A8F5796}" name="Column7192"/>
    <tableColumn id="7213" xr3:uid="{7EA9AB70-CBB8-BC47-9B52-BBCF15884051}" name="Column7193"/>
    <tableColumn id="7214" xr3:uid="{D1F23DFD-C138-BA42-AFC6-7F3FCC5A2017}" name="Column7194"/>
    <tableColumn id="7215" xr3:uid="{C57251A8-928A-674B-8FF1-EBA3608802EA}" name="Column7195"/>
    <tableColumn id="7216" xr3:uid="{2A71BF51-B6EA-F24D-9790-5F6A16C27A19}" name="Column7196"/>
    <tableColumn id="7217" xr3:uid="{0C84B19B-073B-7042-9AE4-962474E09499}" name="Column7197"/>
    <tableColumn id="7218" xr3:uid="{01573E20-ED2E-BA48-B9A8-FF9ACAFE91B5}" name="Column7198"/>
    <tableColumn id="7219" xr3:uid="{79876458-17F7-E54D-9797-EC8C8A27FDAE}" name="Column7199"/>
    <tableColumn id="7220" xr3:uid="{66384F78-23CF-2B4E-BEA2-DB1DCE2C6EC5}" name="Column7200"/>
    <tableColumn id="7221" xr3:uid="{A18BFA7B-F888-2C46-A6A4-F8BCD4A5479F}" name="Column7201"/>
    <tableColumn id="7222" xr3:uid="{7B456151-239A-A24B-9581-E64065CB5AD2}" name="Column7202"/>
    <tableColumn id="7223" xr3:uid="{CFCBB210-990C-364E-B53D-93717057A44C}" name="Column7203"/>
    <tableColumn id="7224" xr3:uid="{6324BF42-6A0E-844A-926F-40FC94859EE0}" name="Column7204"/>
    <tableColumn id="7225" xr3:uid="{101B6858-CCA9-CC47-BC85-2FA9CBB81504}" name="Column7205"/>
    <tableColumn id="7226" xr3:uid="{8AC7B52D-17A4-944D-9A9A-419AA6993189}" name="Column7206"/>
    <tableColumn id="7227" xr3:uid="{4D2A3D6D-288E-BC41-B0D5-0D9AAC0DA199}" name="Column7207"/>
    <tableColumn id="7228" xr3:uid="{330D56B4-9EF9-2C48-84CA-74A101B734AB}" name="Column7208"/>
    <tableColumn id="7229" xr3:uid="{E7AD95DC-FA12-7D4A-BC91-F7B08BAEEE33}" name="Column7209"/>
    <tableColumn id="7230" xr3:uid="{3EF3A7AE-CA22-4F4B-A270-BF82714F18A0}" name="Column7210"/>
    <tableColumn id="7231" xr3:uid="{C6970D0D-E430-A24C-87E2-E2A1E68F21C4}" name="Column7211"/>
    <tableColumn id="7232" xr3:uid="{3E10DFF2-623E-6F48-A87A-60D5EEB42404}" name="Column7212"/>
    <tableColumn id="7233" xr3:uid="{A8E18595-2930-BE47-8A72-136550D65A37}" name="Column7213"/>
    <tableColumn id="7234" xr3:uid="{A9D25EDF-4465-3441-A1B8-A280D0C9A553}" name="Column7214"/>
    <tableColumn id="7235" xr3:uid="{4E56B33D-0DA1-2B49-BE39-B0B18F5DFEDC}" name="Column7215"/>
    <tableColumn id="7236" xr3:uid="{3E5057F2-06A1-2F41-99DA-DAA0CB37CAD9}" name="Column7216"/>
    <tableColumn id="7237" xr3:uid="{284AD179-D660-BA49-957B-D6334CEF381E}" name="Column7217"/>
    <tableColumn id="7238" xr3:uid="{22D79FF6-5A14-8348-9FAE-A761ABB9B627}" name="Column7218"/>
    <tableColumn id="7239" xr3:uid="{B006A17D-AA7F-D04D-93EB-9C1BF7A0A05D}" name="Column7219"/>
    <tableColumn id="7240" xr3:uid="{81B3720A-9524-464C-83A4-B355C800C3C4}" name="Column7220"/>
    <tableColumn id="7241" xr3:uid="{8BD0ABA6-342E-8B4E-BB9C-C3D232777A55}" name="Column7221"/>
    <tableColumn id="7242" xr3:uid="{CF5A55D6-213E-1B4F-AD5A-4E566B91702D}" name="Column7222"/>
    <tableColumn id="7243" xr3:uid="{7DEB8AA6-F289-CC44-821E-93E8BD1E9F5A}" name="Column7223"/>
    <tableColumn id="7244" xr3:uid="{CCEDDE46-773B-6C40-B894-7247FF8CDBD9}" name="Column7224"/>
    <tableColumn id="7245" xr3:uid="{C25A0BEF-2B54-7A44-B795-C5CE91DA0FEF}" name="Column7225"/>
    <tableColumn id="7246" xr3:uid="{CFB1769B-1472-9345-9030-22C0F75E1F14}" name="Column7226"/>
    <tableColumn id="7247" xr3:uid="{DD132523-AC65-3D48-8F81-64FBBB3E462F}" name="Column7227"/>
    <tableColumn id="7248" xr3:uid="{FC28F7C4-C84D-4143-85B3-A4EBC3FF75A4}" name="Column7228"/>
    <tableColumn id="7249" xr3:uid="{45294523-4A8C-DF43-B923-E62B4492C1F6}" name="Column7229"/>
    <tableColumn id="7250" xr3:uid="{CB15112D-03F1-D64C-B54D-FEB131E7938E}" name="Column7230"/>
    <tableColumn id="7251" xr3:uid="{DF8BE61A-AD89-8A4D-A73B-A7EEF3074679}" name="Column7231"/>
    <tableColumn id="7252" xr3:uid="{AD96DA04-CD29-5145-9085-FA44024BA8B3}" name="Column7232"/>
    <tableColumn id="7253" xr3:uid="{AA4B25CA-2CC5-1043-B170-C84FB7227AC6}" name="Column7233"/>
    <tableColumn id="7254" xr3:uid="{628B11A5-BB94-7647-A462-A60AD734DE6B}" name="Column7234"/>
    <tableColumn id="7255" xr3:uid="{BFF988BC-AC33-1C46-8B86-A6022C600C05}" name="Column7235"/>
    <tableColumn id="7256" xr3:uid="{49A95311-5293-9D45-BB6B-9044347E24E0}" name="Column7236"/>
    <tableColumn id="7257" xr3:uid="{E6E42E55-B706-E043-BD73-0F6288C136EB}" name="Column7237"/>
    <tableColumn id="7258" xr3:uid="{CC756131-2901-884C-9B4A-94CC8034BD4B}" name="Column7238"/>
    <tableColumn id="7259" xr3:uid="{8A316524-2D27-4644-A2DF-7DEF1DC24D1E}" name="Column7239"/>
    <tableColumn id="7260" xr3:uid="{84C9332B-EAF9-2E48-8CA5-2117DD975B0B}" name="Column7240"/>
    <tableColumn id="7261" xr3:uid="{25AF043E-EDAB-D04E-AD41-4C26D47A763A}" name="Column7241"/>
    <tableColumn id="7262" xr3:uid="{CAC87E17-A568-B14E-850F-5C35512D08C2}" name="Column7242"/>
    <tableColumn id="7263" xr3:uid="{14C90077-583D-E34F-A1AC-6486F3D9E425}" name="Column7243"/>
    <tableColumn id="7264" xr3:uid="{87828DAB-4688-7448-BFA8-0810B91E1DF4}" name="Column7244"/>
    <tableColumn id="7265" xr3:uid="{ED1CCF25-18B4-864F-81F3-7BF083CF8327}" name="Column7245"/>
    <tableColumn id="7266" xr3:uid="{F4CE444A-438C-CC4D-AC52-6F7FEDFF16AE}" name="Column7246"/>
    <tableColumn id="7267" xr3:uid="{81923354-BBF1-224D-8F8D-87A896E55A2C}" name="Column7247"/>
    <tableColumn id="7268" xr3:uid="{FA546AB4-8519-2C4D-B554-B6C496FB553E}" name="Column7248"/>
    <tableColumn id="7269" xr3:uid="{50BA602C-7726-1149-9E7E-F6B5B5107FE7}" name="Column7249"/>
    <tableColumn id="7270" xr3:uid="{9753FE79-C0AE-F54C-9989-B5EC471425E6}" name="Column7250"/>
    <tableColumn id="7271" xr3:uid="{B2DF9D9C-983A-3F41-B027-7AC8A41AE83E}" name="Column7251"/>
    <tableColumn id="7272" xr3:uid="{33801DD4-4A56-094A-92BC-553058C825D8}" name="Column7252"/>
    <tableColumn id="7273" xr3:uid="{D9F3E066-53E1-2A49-BC2D-CA2B7A889932}" name="Column7253"/>
    <tableColumn id="7274" xr3:uid="{C1B06DD9-55D2-3B45-9346-3CD350A47C98}" name="Column7254"/>
    <tableColumn id="7275" xr3:uid="{4B226B2D-BDBA-B849-9E45-A5F1EF617C75}" name="Column7255"/>
    <tableColumn id="7276" xr3:uid="{DBAFC29E-344E-214F-973B-C3AC8CA8B9EE}" name="Column7256"/>
    <tableColumn id="7277" xr3:uid="{B12C6050-B470-AD43-907C-F3FB057F9208}" name="Column7257"/>
    <tableColumn id="7278" xr3:uid="{B25CE907-0F68-C243-B0CB-C4A24E6749F8}" name="Column7258"/>
    <tableColumn id="7279" xr3:uid="{4136B383-3C3E-B449-B593-AD9E6EA268EF}" name="Column7259"/>
    <tableColumn id="7280" xr3:uid="{35139773-CC15-7D45-B8DA-AD85A9743DE5}" name="Column7260"/>
    <tableColumn id="7281" xr3:uid="{E1B68502-986E-2744-AA4A-8FFEDDD6B8D1}" name="Column7261"/>
    <tableColumn id="7282" xr3:uid="{7E9A548F-F768-C447-8698-9C6D164A5659}" name="Column7262"/>
    <tableColumn id="7283" xr3:uid="{36B696C1-C29E-F143-ACB0-4422CB46EED4}" name="Column7263"/>
    <tableColumn id="7284" xr3:uid="{621835CE-F0C5-C145-B53C-69321B410718}" name="Column7264"/>
    <tableColumn id="7285" xr3:uid="{9CCAA073-4584-1F46-ACF0-5B89DB69886B}" name="Column7265"/>
    <tableColumn id="7286" xr3:uid="{BAF0FF45-BDDD-4347-B996-667EA5A32004}" name="Column7266"/>
    <tableColumn id="7287" xr3:uid="{672F6F97-8BE9-F149-8B6B-4A901879CD77}" name="Column7267"/>
    <tableColumn id="7288" xr3:uid="{87130E73-CD13-FC4F-BD62-8D3DF05C3B54}" name="Column7268"/>
    <tableColumn id="7289" xr3:uid="{164C160A-36C4-E24C-89DB-EF6D939B13A2}" name="Column7269"/>
    <tableColumn id="7290" xr3:uid="{99867EBD-9F9F-4649-BB3D-68FF9DD4CA08}" name="Column7270"/>
    <tableColumn id="7291" xr3:uid="{361E6ED0-271C-C442-9EE7-B34BC2D995D0}" name="Column7271"/>
    <tableColumn id="7292" xr3:uid="{839E39D7-7C5A-E64F-9FCA-5113CA4DCDF8}" name="Column7272"/>
    <tableColumn id="7293" xr3:uid="{973FCEBE-15E4-2F43-9374-D3CF138A2B2A}" name="Column7273"/>
    <tableColumn id="7294" xr3:uid="{DA5BC12E-A72E-C14F-AECF-880E2A0340FF}" name="Column7274"/>
    <tableColumn id="7295" xr3:uid="{F00E0D25-40D5-564F-BD5F-DC81DE2CCE46}" name="Column7275"/>
    <tableColumn id="7296" xr3:uid="{ADB0C115-E629-3F40-9D26-3A81F41F3FB7}" name="Column7276"/>
    <tableColumn id="7297" xr3:uid="{86162EFE-A1C3-AB49-9FCC-28C521844B23}" name="Column7277"/>
    <tableColumn id="7298" xr3:uid="{FDD59D84-5F9C-294C-9F80-E45E1DABCF58}" name="Column7278"/>
    <tableColumn id="7299" xr3:uid="{943C9ACF-604E-654E-A045-9BDD97F346EA}" name="Column7279"/>
    <tableColumn id="7300" xr3:uid="{57F240C5-AA51-6F4C-AC88-B46B8903100D}" name="Column7280"/>
    <tableColumn id="7301" xr3:uid="{EB133FDB-4A2A-E749-B3B3-B1CCCFCAC4CF}" name="Column7281"/>
    <tableColumn id="7302" xr3:uid="{CD399EB0-6FAF-0C49-8FCF-278A4197BC58}" name="Column7282"/>
    <tableColumn id="7303" xr3:uid="{9A2C0FD3-F423-FF4A-9018-33492DF52A4B}" name="Column7283"/>
    <tableColumn id="7304" xr3:uid="{66F85676-FEB1-D74B-AA73-3D3DC6AE9F63}" name="Column7284"/>
    <tableColumn id="7305" xr3:uid="{9DA14149-E49A-D342-A2DE-8EFAF90216F7}" name="Column7285"/>
    <tableColumn id="7306" xr3:uid="{5433DCAA-5A67-3448-9BB8-E0AE2391350F}" name="Column7286"/>
    <tableColumn id="7307" xr3:uid="{A46B570A-F0CD-0B49-8568-98521FC0B20E}" name="Column7287"/>
    <tableColumn id="7308" xr3:uid="{EE700210-EAA2-8B4E-B5A2-581352E50093}" name="Column7288"/>
    <tableColumn id="7309" xr3:uid="{50E0A7AF-22E8-D945-AD11-928D27AFC059}" name="Column7289"/>
    <tableColumn id="7310" xr3:uid="{CB1A8752-A63F-3C46-9E36-32B0AE92B6B0}" name="Column7290"/>
    <tableColumn id="7311" xr3:uid="{BE0B6E7C-72D4-3E4B-9311-6695B5332BD3}" name="Column7291"/>
    <tableColumn id="7312" xr3:uid="{13628368-5E14-0447-BA4D-AA54213FAA94}" name="Column7292"/>
    <tableColumn id="7313" xr3:uid="{13C89525-1370-964A-AF93-37FF23D3FE86}" name="Column7293"/>
    <tableColumn id="7314" xr3:uid="{0D4B8BF6-ABC4-6444-85FD-53C15AB0916D}" name="Column7294"/>
    <tableColumn id="7315" xr3:uid="{A0B30E31-5954-9A44-9B75-B0C91606DBA0}" name="Column7295"/>
    <tableColumn id="7316" xr3:uid="{9A8F97F6-BD99-154D-B21A-20C68DB5E6A5}" name="Column7296"/>
    <tableColumn id="7317" xr3:uid="{AEBCB4CF-4496-4247-A204-D7D4415A8BD1}" name="Column7297"/>
    <tableColumn id="7318" xr3:uid="{D706092C-255E-B344-ABCA-6551E20503CF}" name="Column7298"/>
    <tableColumn id="7319" xr3:uid="{8062CABA-584C-334A-A78C-C1ECF8B82AF2}" name="Column7299"/>
    <tableColumn id="7320" xr3:uid="{BD008983-9D8C-494E-8D4C-85DAAD761144}" name="Column7300"/>
    <tableColumn id="7321" xr3:uid="{C720BE5C-42B9-CF40-8A04-FB855E9A6492}" name="Column7301"/>
    <tableColumn id="7322" xr3:uid="{59D2265A-4073-114E-A513-3503C7E96A40}" name="Column7302"/>
    <tableColumn id="7323" xr3:uid="{B607B084-45A7-0C4E-8820-C417DC50180F}" name="Column7303"/>
    <tableColumn id="7324" xr3:uid="{5A45BCE0-5518-B649-9597-DDB3FBD218E3}" name="Column7304"/>
    <tableColumn id="7325" xr3:uid="{79D64E54-4071-B343-B45A-F06AC8F625F9}" name="Column7305"/>
    <tableColumn id="7326" xr3:uid="{C3DF5615-D2F1-474B-A64E-B0A482D94AEE}" name="Column7306"/>
    <tableColumn id="7327" xr3:uid="{7D3818E5-5C1B-2E46-8908-8B97A5895485}" name="Column7307"/>
    <tableColumn id="7328" xr3:uid="{A05F48D8-A3BE-3E45-A6AB-4CEC4893658C}" name="Column7308"/>
    <tableColumn id="7329" xr3:uid="{236E1F46-F498-864F-A7B8-B1ADF2D5643C}" name="Column7309"/>
    <tableColumn id="7330" xr3:uid="{8291585B-3554-4C4B-ACC1-75C97B603AF8}" name="Column7310"/>
    <tableColumn id="7331" xr3:uid="{73349E0F-5BA5-A145-B473-E9697B3BEFD5}" name="Column7311"/>
    <tableColumn id="7332" xr3:uid="{26B97FA4-A63E-714F-99EB-9F49AD7E14D0}" name="Column7312"/>
    <tableColumn id="7333" xr3:uid="{356F38EF-6712-B44E-B5E5-97F2F2067693}" name="Column7313"/>
    <tableColumn id="7334" xr3:uid="{531CB5BB-C314-EF43-BC3E-05EE60FF3BCF}" name="Column7314"/>
    <tableColumn id="7335" xr3:uid="{6B6989EE-8B7D-5748-86F0-F534664BF9E8}" name="Column7315"/>
    <tableColumn id="7336" xr3:uid="{B17CD27B-F324-BE4A-B254-FAA9A83456B5}" name="Column7316"/>
    <tableColumn id="7337" xr3:uid="{7930E3B4-1E57-E242-8199-880C307A0729}" name="Column7317"/>
    <tableColumn id="7338" xr3:uid="{DAE540B0-E144-AB44-B684-95D515F26EF7}" name="Column7318"/>
    <tableColumn id="7339" xr3:uid="{EFC84637-D92A-6A49-A4BD-1EAB12FC241E}" name="Column7319"/>
    <tableColumn id="7340" xr3:uid="{C9067CB4-9C06-2340-8653-7F78EE08750C}" name="Column7320"/>
    <tableColumn id="7341" xr3:uid="{D3F4B0AA-C5AB-7D45-9025-02A2A820CB01}" name="Column7321"/>
    <tableColumn id="7342" xr3:uid="{4A091A21-1F37-F348-AFDA-1630F1294C72}" name="Column7322"/>
    <tableColumn id="7343" xr3:uid="{EB4AE48F-299C-B248-91B8-878AA6BFF1A4}" name="Column7323"/>
    <tableColumn id="7344" xr3:uid="{742CD8AD-874A-784B-9B39-AB3E59097CCB}" name="Column7324"/>
    <tableColumn id="7345" xr3:uid="{E5892F8A-B07B-964A-8F3F-26BBA4C9B3D0}" name="Column7325"/>
    <tableColumn id="7346" xr3:uid="{33998106-26EF-A041-B3B2-2D66341CF61B}" name="Column7326"/>
    <tableColumn id="7347" xr3:uid="{74BF43A1-6BFD-4948-A29F-777867E1526C}" name="Column7327"/>
    <tableColumn id="7348" xr3:uid="{65E36101-4D96-2E4E-B693-5814D6F59F26}" name="Column7328"/>
    <tableColumn id="7349" xr3:uid="{9977EAF7-6B50-AC4D-A939-AAEF630212DA}" name="Column7329"/>
    <tableColumn id="7350" xr3:uid="{B0B90A9F-4519-664E-A7D8-EA6C9DB5EE6E}" name="Column7330"/>
    <tableColumn id="7351" xr3:uid="{3E7994AF-072D-3E4D-94CE-76A362E7BCAA}" name="Column7331"/>
    <tableColumn id="7352" xr3:uid="{CF4DA9AF-8DFE-FC43-8125-EF38A9B3E546}" name="Column7332"/>
    <tableColumn id="7353" xr3:uid="{E9FC079C-CAB5-BD49-B8F8-FA63C0383645}" name="Column7333"/>
    <tableColumn id="7354" xr3:uid="{210EA5D7-19BC-4341-8989-935B3F74967D}" name="Column7334"/>
    <tableColumn id="7355" xr3:uid="{05DC0219-E55A-CF47-826C-55B7B286AA54}" name="Column7335"/>
    <tableColumn id="7356" xr3:uid="{0D3AECCC-2822-EC41-9D5E-CB635AB82E5D}" name="Column7336"/>
    <tableColumn id="7357" xr3:uid="{A3A88744-8366-6A40-9E1A-3F9EBA6522B4}" name="Column7337"/>
    <tableColumn id="7358" xr3:uid="{5C408434-41C7-084B-B22B-5CD102D26B2B}" name="Column7338"/>
    <tableColumn id="7359" xr3:uid="{63880B3F-BDE5-6D4A-A65D-AC9D85F335F7}" name="Column7339"/>
    <tableColumn id="7360" xr3:uid="{FC298AC0-639B-A447-8520-A2D7EBDAC4C9}" name="Column7340"/>
    <tableColumn id="7361" xr3:uid="{EAF8AA3B-2CEE-4644-8C6E-5381349686E7}" name="Column7341"/>
    <tableColumn id="7362" xr3:uid="{0F7485CB-F964-2441-9350-D554DD0E2FD1}" name="Column7342"/>
    <tableColumn id="7363" xr3:uid="{FDD21008-DCB0-1249-A3D6-6D80F7BAE4C9}" name="Column7343"/>
    <tableColumn id="7364" xr3:uid="{EBBCB2C1-A4A6-9F44-934B-E0976BBDFB4C}" name="Column7344"/>
    <tableColumn id="7365" xr3:uid="{6F09F777-0FB9-CF43-A912-4A546BDA72B2}" name="Column7345"/>
    <tableColumn id="7366" xr3:uid="{E9CFBE75-8DA9-334A-8598-2CE39F80B0F5}" name="Column7346"/>
    <tableColumn id="7367" xr3:uid="{A435A1CD-F93B-4F47-ACF4-C975D14978E3}" name="Column7347"/>
    <tableColumn id="7368" xr3:uid="{1B2B628E-A6F5-114B-815A-CCAEB1C4C34C}" name="Column7348"/>
    <tableColumn id="7369" xr3:uid="{D9D260AC-17C4-A84C-BC5B-878B3D0BBC50}" name="Column7349"/>
    <tableColumn id="7370" xr3:uid="{4CED3EEA-F197-A34E-BD4C-7CD50E0DA281}" name="Column7350"/>
    <tableColumn id="7371" xr3:uid="{43572A8B-E5CE-C04D-849B-54DD0FB5C14C}" name="Column7351"/>
    <tableColumn id="7372" xr3:uid="{7068EFF6-2327-1347-BD1C-A4537B39C3C8}" name="Column7352"/>
    <tableColumn id="7373" xr3:uid="{6B17B3D6-A979-D748-96C5-F0EC8585482D}" name="Column7353"/>
    <tableColumn id="7374" xr3:uid="{DC26259F-2B40-F448-AF31-303E16BF337E}" name="Column7354"/>
    <tableColumn id="7375" xr3:uid="{D6BACF3A-73A1-2F44-A0A3-590C13494905}" name="Column7355"/>
    <tableColumn id="7376" xr3:uid="{0D641538-3937-9541-BA9C-5658ED043E3F}" name="Column7356"/>
    <tableColumn id="7377" xr3:uid="{10E6F62C-9128-E441-A342-062CEE4C2FD1}" name="Column7357"/>
    <tableColumn id="7378" xr3:uid="{E68A499E-9AA4-CB48-B07B-4B132ECB7934}" name="Column7358"/>
    <tableColumn id="7379" xr3:uid="{79794A11-0641-A845-A87E-DEE217CB16BC}" name="Column7359"/>
    <tableColumn id="7380" xr3:uid="{C965B214-DC92-094F-95BD-719CB0806AF4}" name="Column7360"/>
    <tableColumn id="7381" xr3:uid="{AF369E4F-BC47-CD49-A636-15ACCF6540A1}" name="Column7361"/>
    <tableColumn id="7382" xr3:uid="{27937239-A55C-7E48-B478-7B416540C66C}" name="Column7362"/>
    <tableColumn id="7383" xr3:uid="{8F127B76-7B1F-3D40-9F19-29462941A58F}" name="Column7363"/>
    <tableColumn id="7384" xr3:uid="{B3449D94-6091-FC41-BF0B-F79D9E97FE5C}" name="Column7364"/>
    <tableColumn id="7385" xr3:uid="{38BE8CD2-58E3-8743-B06D-51DBBA94464D}" name="Column7365"/>
    <tableColumn id="7386" xr3:uid="{75A3EB76-A470-E948-9AB2-EC5CEA795A9E}" name="Column7366"/>
    <tableColumn id="7387" xr3:uid="{76B9FD21-F354-EB47-BF7D-F57632186792}" name="Column7367"/>
    <tableColumn id="7388" xr3:uid="{3B5B427B-AF88-BE46-A32C-F688F0BEE7BC}" name="Column7368"/>
    <tableColumn id="7389" xr3:uid="{561E0A93-3922-4E41-BE66-FD9004D370B2}" name="Column7369"/>
    <tableColumn id="7390" xr3:uid="{BE643C16-877E-6448-B6AA-4455F54A2F33}" name="Column7370"/>
    <tableColumn id="7391" xr3:uid="{A5466849-048F-CA48-8200-D8B1726BC48A}" name="Column7371"/>
    <tableColumn id="7392" xr3:uid="{CE1B9F72-819A-3349-8151-4372E09EC170}" name="Column7372"/>
    <tableColumn id="7393" xr3:uid="{2F45B6A4-6504-F44B-8782-23A5984C52AA}" name="Column7373"/>
    <tableColumn id="7394" xr3:uid="{76CE8EEA-8B92-7247-BACC-8AD2D7CCB625}" name="Column7374"/>
    <tableColumn id="7395" xr3:uid="{07DE6A26-EEBB-D041-B56F-2C886E274E4B}" name="Column7375"/>
    <tableColumn id="7396" xr3:uid="{A5C29475-0442-8C4B-80F5-63B0793A26DD}" name="Column7376"/>
    <tableColumn id="7397" xr3:uid="{6DC6C973-D71B-F749-B115-506AF87D0F3A}" name="Column7377"/>
    <tableColumn id="7398" xr3:uid="{25FA814F-2CF5-6242-A19B-2A0ED94BB7A7}" name="Column7378"/>
    <tableColumn id="7399" xr3:uid="{2F89861B-52A5-6843-9414-4C4305B1C4A8}" name="Column7379"/>
    <tableColumn id="7400" xr3:uid="{51FDBCD5-F6B5-6E4F-B053-A18732F65ACD}" name="Column7380"/>
    <tableColumn id="7401" xr3:uid="{3702B4CD-33FD-264E-B44F-2C7A64CE314F}" name="Column7381"/>
    <tableColumn id="7402" xr3:uid="{69A7988B-C279-0D4E-8955-1C6835A52A8E}" name="Column7382"/>
    <tableColumn id="7403" xr3:uid="{93E7707D-9965-EE49-8F59-BC337E6E566C}" name="Column7383"/>
    <tableColumn id="7404" xr3:uid="{00FFEC84-B094-B947-BAC2-4B0A8F102B04}" name="Column7384"/>
    <tableColumn id="7405" xr3:uid="{733B7B64-CB83-A64B-B80C-18E3C39D9940}" name="Column7385"/>
    <tableColumn id="7406" xr3:uid="{8C69AAC7-AEE8-6A4A-94CD-9D20B79385C7}" name="Column7386"/>
    <tableColumn id="7407" xr3:uid="{A1BB2743-8228-204A-ADFC-5E99CC63BDB4}" name="Column7387"/>
    <tableColumn id="7408" xr3:uid="{9673A328-BE0D-EB4D-B4F0-C10676EA0534}" name="Column7388"/>
    <tableColumn id="7409" xr3:uid="{29209932-FFB0-134B-BA96-6D4F3D824EE7}" name="Column7389"/>
    <tableColumn id="7410" xr3:uid="{929465C1-626F-6445-BE9A-C8A6F0F76733}" name="Column7390"/>
    <tableColumn id="7411" xr3:uid="{F94D6937-5873-014E-A7D3-3611A0F72E97}" name="Column7391"/>
    <tableColumn id="7412" xr3:uid="{B3A67B4C-76BC-584D-ABCA-AD50AAB2B369}" name="Column7392"/>
    <tableColumn id="7413" xr3:uid="{A6A36DBF-9396-6942-BE1C-1427246AAB1C}" name="Column7393"/>
    <tableColumn id="7414" xr3:uid="{EA691DAF-566C-AD4C-B3C4-E9961867E3B4}" name="Column7394"/>
    <tableColumn id="7415" xr3:uid="{972E277E-A58A-094C-A0CE-1F200FE093A0}" name="Column7395"/>
    <tableColumn id="7416" xr3:uid="{19002B59-FD09-4149-8854-EA7AA4B66797}" name="Column7396"/>
    <tableColumn id="7417" xr3:uid="{CCDC87B1-97C4-BF44-9439-E3404E207D44}" name="Column7397"/>
    <tableColumn id="7418" xr3:uid="{C802F27A-0314-194F-A8BA-623E8860BC30}" name="Column7398"/>
    <tableColumn id="7419" xr3:uid="{7C5E4402-E694-394F-9F20-76C8CFCB300A}" name="Column7399"/>
    <tableColumn id="7420" xr3:uid="{0F0A1260-523C-344E-8EAB-690BB6078DCD}" name="Column7400"/>
    <tableColumn id="7421" xr3:uid="{43A231C9-BF8C-9940-BAB0-17C7E83F1F84}" name="Column7401"/>
    <tableColumn id="7422" xr3:uid="{4813127D-EDB0-DC4A-AB90-FFF3B0472BF7}" name="Column7402"/>
    <tableColumn id="7423" xr3:uid="{961754DA-47F8-094B-BEDC-E00EE4C03C5D}" name="Column7403"/>
    <tableColumn id="7424" xr3:uid="{608674A3-B23D-534A-9BF6-020F3778D3FE}" name="Column7404"/>
    <tableColumn id="7425" xr3:uid="{C5708686-CEF1-EE45-B6D3-BEEF6A5E46D1}" name="Column7405"/>
    <tableColumn id="7426" xr3:uid="{D2781D77-C3D7-B646-AAC8-2C87E07E0649}" name="Column7406"/>
    <tableColumn id="7427" xr3:uid="{1E166E4B-EF67-7640-9999-E5777D3125EC}" name="Column7407"/>
    <tableColumn id="7428" xr3:uid="{9A55D683-891C-5C41-AACE-2519139CDEC7}" name="Column7408"/>
    <tableColumn id="7429" xr3:uid="{E9ED84F7-AED3-044F-BE2B-9C449753B9C4}" name="Column7409"/>
    <tableColumn id="7430" xr3:uid="{C8CC3BC9-B5AA-924C-81D5-E55DF67CA61D}" name="Column7410"/>
    <tableColumn id="7431" xr3:uid="{E16B7F29-3E1A-C346-963C-9CD86AC07C2D}" name="Column7411"/>
    <tableColumn id="7432" xr3:uid="{DF64C04F-35BE-0449-A080-77B04BEA16D3}" name="Column7412"/>
    <tableColumn id="7433" xr3:uid="{79360691-06FF-5546-AC8D-7475DBC70274}" name="Column7413"/>
    <tableColumn id="7434" xr3:uid="{1B45FF87-4E2B-BC4D-BE35-BC9DA95AB062}" name="Column7414"/>
    <tableColumn id="7435" xr3:uid="{348D756B-91A4-1B45-A7FF-73E47B10571A}" name="Column7415"/>
    <tableColumn id="7436" xr3:uid="{171255A8-9AE8-A847-8537-42F9823CE1BD}" name="Column7416"/>
    <tableColumn id="7437" xr3:uid="{5251A4C1-7D40-F245-B670-804EE0BD5F1D}" name="Column7417"/>
    <tableColumn id="7438" xr3:uid="{2436B849-8227-9D48-8896-08369ACFAFA5}" name="Column7418"/>
    <tableColumn id="7439" xr3:uid="{7CFCB2B6-1AE8-C14E-BB8D-6C0D564DC87A}" name="Column7419"/>
    <tableColumn id="7440" xr3:uid="{A01023A1-D274-B94B-AD49-9FB77B2F48F1}" name="Column7420"/>
    <tableColumn id="7441" xr3:uid="{9DB70B87-DBF2-EB40-A505-214108D65D53}" name="Column7421"/>
    <tableColumn id="7442" xr3:uid="{61DE433C-EEC0-7640-A51D-CF714CD92FE3}" name="Column7422"/>
    <tableColumn id="7443" xr3:uid="{F70FA7F7-412B-7F4F-8A47-11F2948A1268}" name="Column7423"/>
    <tableColumn id="7444" xr3:uid="{0BA61AE9-6B31-404A-8DF6-6E9C02C69DA8}" name="Column7424"/>
    <tableColumn id="7445" xr3:uid="{0879F41F-57BD-DF4B-BD85-916CDFD1F900}" name="Column7425"/>
    <tableColumn id="7446" xr3:uid="{DFF2AC56-FCCD-6B40-B75B-51199AD58AD1}" name="Column7426"/>
    <tableColumn id="7447" xr3:uid="{7B4255AA-CE94-1243-8234-8B947F6A9728}" name="Column7427"/>
    <tableColumn id="7448" xr3:uid="{76A531CD-AAC0-D94E-83CB-3E49E6559761}" name="Column7428"/>
    <tableColumn id="7449" xr3:uid="{686FEC98-A1D8-0E4E-A20C-F62D1EBAE22E}" name="Column7429"/>
    <tableColumn id="7450" xr3:uid="{3F3C18ED-9177-1849-BEE0-5DC4AE3E9EE2}" name="Column7430"/>
    <tableColumn id="7451" xr3:uid="{86A11ABB-7884-C740-94E0-1433B5D4E06B}" name="Column7431"/>
    <tableColumn id="7452" xr3:uid="{DBB7FB5F-410E-CC48-9316-51C0A97CC2D0}" name="Column7432"/>
    <tableColumn id="7453" xr3:uid="{602DC867-9530-2347-AF8F-0AEC4CE63893}" name="Column7433"/>
    <tableColumn id="7454" xr3:uid="{BB1644BD-58F2-554D-A107-43F3E93F10BA}" name="Column7434"/>
    <tableColumn id="7455" xr3:uid="{552D9122-8C0B-7A43-889B-00B03C917064}" name="Column7435"/>
    <tableColumn id="7456" xr3:uid="{0C5A2919-D38B-B341-ADD2-16E9B0CC732F}" name="Column7436"/>
    <tableColumn id="7457" xr3:uid="{B270727E-F934-2445-AE85-C19699E6CBA4}" name="Column7437"/>
    <tableColumn id="7458" xr3:uid="{0F9245D4-8679-644D-9959-B0F12855108D}" name="Column7438"/>
    <tableColumn id="7459" xr3:uid="{D9D4AA64-5B4C-CC4D-98B6-7F4A90BCF6B8}" name="Column7439"/>
    <tableColumn id="7460" xr3:uid="{DFE13EA4-EDAE-BE4F-B647-667E9E07C5CB}" name="Column7440"/>
    <tableColumn id="7461" xr3:uid="{463C847E-D65B-7C48-B3D1-800DDBE79302}" name="Column7441"/>
    <tableColumn id="7462" xr3:uid="{C2B9E5F2-871D-8C4A-9F23-160FB9AF504F}" name="Column7442"/>
    <tableColumn id="7463" xr3:uid="{DE0CA257-2656-8846-BF1A-A19675A41BDB}" name="Column7443"/>
    <tableColumn id="7464" xr3:uid="{C6E8B6AB-09D5-CC46-BB2C-0FEE12229378}" name="Column7444"/>
    <tableColumn id="7465" xr3:uid="{5BEE3011-3ABC-CF46-8758-006922A45F24}" name="Column7445"/>
    <tableColumn id="7466" xr3:uid="{86CFDB3C-441B-374C-A362-2112E88DE67B}" name="Column7446"/>
    <tableColumn id="7467" xr3:uid="{6D88975E-3FAE-D645-960C-7BD9F40D2261}" name="Column7447"/>
    <tableColumn id="7468" xr3:uid="{1DC2FEDB-57D7-6E41-83D2-00B79D6F77BB}" name="Column7448"/>
    <tableColumn id="7469" xr3:uid="{1BF3624C-32F7-A34B-A8BC-C1B43F0AC9E0}" name="Column7449"/>
    <tableColumn id="7470" xr3:uid="{AED37DA9-C723-9741-BC9A-F25EA16E0567}" name="Column7450"/>
    <tableColumn id="7471" xr3:uid="{EBCFA3A3-F4AA-C744-AED0-B6DA4E2B93A6}" name="Column7451"/>
    <tableColumn id="7472" xr3:uid="{9D9E4CE6-17DC-3A41-AF95-0FE56EEDC0C2}" name="Column7452"/>
    <tableColumn id="7473" xr3:uid="{533EA66C-2CD7-CD47-9790-50D7A963CBD4}" name="Column7453"/>
    <tableColumn id="7474" xr3:uid="{0BFF4545-CEF3-484D-982E-BF12DC7B99A0}" name="Column7454"/>
    <tableColumn id="7475" xr3:uid="{C3ED4677-8190-AB47-A8FD-901E87807CDE}" name="Column7455"/>
    <tableColumn id="7476" xr3:uid="{60E0AFFE-8201-464C-8CC6-DAA88DCC9995}" name="Column7456"/>
    <tableColumn id="7477" xr3:uid="{CA045671-B23C-6146-A4D2-A2023A902CEA}" name="Column7457"/>
    <tableColumn id="7478" xr3:uid="{E0B02C8C-F22F-B741-91B8-91DA150C3CFA}" name="Column7458"/>
    <tableColumn id="7479" xr3:uid="{54998B41-6FD8-EB49-B113-6E64F3287D57}" name="Column7459"/>
    <tableColumn id="7480" xr3:uid="{5DA87E73-203A-C147-B6F5-1C154DCFF759}" name="Column7460"/>
    <tableColumn id="7481" xr3:uid="{889C9E54-75F0-AD40-A371-C65E6FB1C841}" name="Column7461"/>
    <tableColumn id="7482" xr3:uid="{907DBC74-57BB-1D44-83BF-F5034A181E53}" name="Column7462"/>
    <tableColumn id="7483" xr3:uid="{AFA89CB0-8EDE-8744-A9CB-F5FA4F407B37}" name="Column7463"/>
    <tableColumn id="7484" xr3:uid="{B217BE55-EF8E-FD4E-9CF9-A7A265FE7195}" name="Column7464"/>
    <tableColumn id="7485" xr3:uid="{B3DA9141-4AA8-E046-9A13-08529CD1C00E}" name="Column7465"/>
    <tableColumn id="7486" xr3:uid="{E80FB745-BB3E-F24A-A6A8-19DD7806FF72}" name="Column7466"/>
    <tableColumn id="7487" xr3:uid="{9A7A451E-4E16-0B4A-B57B-A7A3994444A5}" name="Column7467"/>
    <tableColumn id="7488" xr3:uid="{54AF0DCD-4F40-AB42-B356-BC49926AB34A}" name="Column7468"/>
    <tableColumn id="7489" xr3:uid="{0C6762E6-94B4-F44F-AA30-22627B5898A1}" name="Column7469"/>
    <tableColumn id="7490" xr3:uid="{40B68750-5D2F-1042-89C2-0561F37BAED8}" name="Column7470"/>
    <tableColumn id="7491" xr3:uid="{A89A595A-F848-9049-AB3D-B2B1B03DB02D}" name="Column7471"/>
    <tableColumn id="7492" xr3:uid="{7761212E-F7B5-374A-82C4-D2848B112593}" name="Column7472"/>
    <tableColumn id="7493" xr3:uid="{CA9E9AF5-1BCB-4545-B05A-6C55288B7A31}" name="Column7473"/>
    <tableColumn id="7494" xr3:uid="{DF80AB3A-D053-0647-BCA2-98B64BE1F3F6}" name="Column7474"/>
    <tableColumn id="7495" xr3:uid="{491872A5-D718-D542-B74E-069AD0844FAC}" name="Column7475"/>
    <tableColumn id="7496" xr3:uid="{141CBE13-C9DA-3B48-97BF-1AC900DFD39A}" name="Column7476"/>
    <tableColumn id="7497" xr3:uid="{396BD922-3D61-8445-A828-6FF136D1C3D5}" name="Column7477"/>
    <tableColumn id="7498" xr3:uid="{AEBEBD46-FDB1-4A43-BFD6-B5163AC16B57}" name="Column7478"/>
    <tableColumn id="7499" xr3:uid="{C7F0CA9F-9051-624C-B8EC-4F849291F124}" name="Column7479"/>
    <tableColumn id="7500" xr3:uid="{632BB75B-916A-9647-BE5A-E6DAD83D3884}" name="Column7480"/>
    <tableColumn id="7501" xr3:uid="{68586046-F57B-6E41-9CF3-C209AA8E4774}" name="Column7481"/>
    <tableColumn id="7502" xr3:uid="{B6B61FE1-3E8A-4F49-B101-166371C346B5}" name="Column7482"/>
    <tableColumn id="7503" xr3:uid="{32C21D35-F1B4-CD45-8D47-5E16AD039642}" name="Column7483"/>
    <tableColumn id="7504" xr3:uid="{504FC136-3EC3-3C4C-B32D-C3F5054F44A9}" name="Column7484"/>
    <tableColumn id="7505" xr3:uid="{C9E39199-5EC2-2E4D-8EA4-FBABD756C6B0}" name="Column7485"/>
    <tableColumn id="7506" xr3:uid="{804504BC-6DD2-DF45-885A-67A1EF9F2379}" name="Column7486"/>
    <tableColumn id="7507" xr3:uid="{451C9B1C-120A-9341-93AD-A3644EDC3EBA}" name="Column7487"/>
    <tableColumn id="7508" xr3:uid="{F9BB4B30-11FE-0845-BAED-49D98B537451}" name="Column7488"/>
    <tableColumn id="7509" xr3:uid="{FD06C90D-19B4-E347-B45F-7B46F3F562D2}" name="Column7489"/>
    <tableColumn id="7510" xr3:uid="{43389350-B21C-F34C-95BB-C5E2238C70B5}" name="Column7490"/>
    <tableColumn id="7511" xr3:uid="{4498138F-B37E-2340-8E32-3270474D8429}" name="Column7491"/>
    <tableColumn id="7512" xr3:uid="{175FF8C7-EC3D-F346-9F3F-8B068C6560E3}" name="Column7492"/>
    <tableColumn id="7513" xr3:uid="{0877A8BE-B550-5040-A6A4-FCCB71CD0AE2}" name="Column7493"/>
    <tableColumn id="7514" xr3:uid="{5845370C-A7D6-0E46-9376-BD82295B5419}" name="Column7494"/>
    <tableColumn id="7515" xr3:uid="{7E00F292-858B-6944-A718-AEC075ABE0C0}" name="Column7495"/>
    <tableColumn id="7516" xr3:uid="{ECCCE488-BC3E-3A43-935D-08BA3EAF7F44}" name="Column7496"/>
    <tableColumn id="7517" xr3:uid="{C595BB42-69A4-D048-9167-1A464055A9B9}" name="Column7497"/>
    <tableColumn id="7518" xr3:uid="{1C904A71-C6D0-E547-8A24-3E78E134F13B}" name="Column7498"/>
    <tableColumn id="7519" xr3:uid="{04CB3E06-181B-D947-B8BC-88A2FE3BF6DA}" name="Column7499"/>
    <tableColumn id="7520" xr3:uid="{790EB345-C087-4B42-947A-66594B1E67F5}" name="Column7500"/>
    <tableColumn id="7521" xr3:uid="{84D26121-7B25-474B-BF81-E142E8FD4E3B}" name="Column7501"/>
    <tableColumn id="7522" xr3:uid="{C565E32F-E973-2247-977F-CE0F1C3092B4}" name="Column7502"/>
    <tableColumn id="7523" xr3:uid="{ECC644B8-6E76-DB48-BD70-16A977FE39AC}" name="Column7503"/>
    <tableColumn id="7524" xr3:uid="{07E1ED52-CB83-A54C-89B5-EFE3E4351CB6}" name="Column7504"/>
    <tableColumn id="7525" xr3:uid="{45472F33-AB49-6B4A-9BAA-477A003373BB}" name="Column7505"/>
    <tableColumn id="7526" xr3:uid="{CB84F328-4CF9-1C44-BB20-0482F15F614A}" name="Column7506"/>
    <tableColumn id="7527" xr3:uid="{E97D3E38-66A0-FA41-BF94-2E2C51D3DA1C}" name="Column7507"/>
    <tableColumn id="7528" xr3:uid="{CA2A5AB7-7A44-1A47-8CE1-BB259682D387}" name="Column7508"/>
    <tableColumn id="7529" xr3:uid="{ED539588-4E78-E846-AD61-D67D3C0B192C}" name="Column7509"/>
    <tableColumn id="7530" xr3:uid="{8042C6C1-59FD-994B-A409-9E0ACE603774}" name="Column7510"/>
    <tableColumn id="7531" xr3:uid="{5B515650-CCCC-D748-8095-89E857A0D382}" name="Column7511"/>
    <tableColumn id="7532" xr3:uid="{BDEC01FC-EB5B-854D-B00E-2DAF8383CC22}" name="Column7512"/>
    <tableColumn id="7533" xr3:uid="{E52FFBD4-4653-384E-80C4-D6D04F201141}" name="Column7513"/>
    <tableColumn id="7534" xr3:uid="{9A64977E-2C78-7644-B7E5-982C1BEA99B0}" name="Column7514"/>
    <tableColumn id="7535" xr3:uid="{8D1C8C73-1016-FF4C-A02A-71714F86A223}" name="Column7515"/>
    <tableColumn id="7536" xr3:uid="{A7898F03-B1DC-B44C-B86C-2EE886EFBE2A}" name="Column7516"/>
    <tableColumn id="7537" xr3:uid="{90E697BB-DC6A-DD45-8783-7EEA89C0D943}" name="Column7517"/>
    <tableColumn id="7538" xr3:uid="{3C5DFE89-F054-4841-A194-A13D323342BF}" name="Column7518"/>
    <tableColumn id="7539" xr3:uid="{2D0FFEB5-66DE-1141-B157-AAF98FBDC798}" name="Column7519"/>
    <tableColumn id="7540" xr3:uid="{AE5F0C25-E981-3942-98EF-FC0F8FA20251}" name="Column7520"/>
    <tableColumn id="7541" xr3:uid="{821CE692-0570-E842-89F9-EE671BFDFE14}" name="Column7521"/>
    <tableColumn id="7542" xr3:uid="{66B50E22-9F37-B94C-B98C-2454F9927113}" name="Column7522"/>
    <tableColumn id="7543" xr3:uid="{7AFB6019-D5F2-4341-B4E5-4EA4EF3BA2CA}" name="Column7523"/>
    <tableColumn id="7544" xr3:uid="{7EE5022D-5CA2-4249-B120-4DEBD945D31E}" name="Column7524"/>
    <tableColumn id="7545" xr3:uid="{508C5597-5FDC-D24A-862F-2F97D20B1010}" name="Column7525"/>
    <tableColumn id="7546" xr3:uid="{F8C27EC7-D564-2F41-B04F-1FB3AFB9C365}" name="Column7526"/>
    <tableColumn id="7547" xr3:uid="{413D9C47-5515-3345-A368-09803C3A4FBC}" name="Column7527"/>
    <tableColumn id="7548" xr3:uid="{2EDDA2C6-0BFB-E546-BFA0-8DFF2EEB62CC}" name="Column7528"/>
    <tableColumn id="7549" xr3:uid="{FAD1FF5B-FD3A-5043-AD46-9936E2F8284E}" name="Column7529"/>
    <tableColumn id="7550" xr3:uid="{D4FDBFB1-E7BE-FD40-9889-23C654F0BAA5}" name="Column7530"/>
    <tableColumn id="7551" xr3:uid="{53299FDC-5E70-6F43-BAD5-BCD6C0670616}" name="Column7531"/>
    <tableColumn id="7552" xr3:uid="{934793A7-FDAB-BB48-892B-043C16C1E368}" name="Column7532"/>
    <tableColumn id="7553" xr3:uid="{D277246E-3E5F-B64B-8A80-345E662700D6}" name="Column7533"/>
    <tableColumn id="7554" xr3:uid="{2D8591EB-41AD-494A-B609-644C89C3EA82}" name="Column7534"/>
    <tableColumn id="7555" xr3:uid="{5EAA768B-DAC4-1E48-8826-B4F985DDBF74}" name="Column7535"/>
    <tableColumn id="7556" xr3:uid="{2585CE5C-47B4-A148-BC38-0120A259BC08}" name="Column7536"/>
    <tableColumn id="7557" xr3:uid="{13070705-E488-DB4B-87E4-4EF9A7A7BB05}" name="Column7537"/>
    <tableColumn id="7558" xr3:uid="{EA44725E-487D-3F4C-BC92-277098C3F157}" name="Column7538"/>
    <tableColumn id="7559" xr3:uid="{1FDF14D4-C064-CF42-AB9F-DBE4602D12CF}" name="Column7539"/>
    <tableColumn id="7560" xr3:uid="{58E68BC5-BAE7-3141-873B-EAA6D74FE4E3}" name="Column7540"/>
    <tableColumn id="7561" xr3:uid="{02FBE604-FCBC-9F48-BFFC-0D2F50F427AD}" name="Column7541"/>
    <tableColumn id="7562" xr3:uid="{B5AB2057-1626-7944-8E23-8C2C41DA07EB}" name="Column7542"/>
    <tableColumn id="7563" xr3:uid="{52E457B8-AA87-6A4A-A4CA-3BE0D61D5790}" name="Column7543"/>
    <tableColumn id="7564" xr3:uid="{E4175130-9EE9-8C4A-8857-1F0FF3A4626A}" name="Column7544"/>
    <tableColumn id="7565" xr3:uid="{A9629CB7-F034-2A40-83D1-2CC835468133}" name="Column7545"/>
    <tableColumn id="7566" xr3:uid="{F3368CC5-62C5-4845-8F76-A3C3FA871BC1}" name="Column7546"/>
    <tableColumn id="7567" xr3:uid="{FA996D62-0F17-AF46-A54B-0E50CCA1ACA6}" name="Column7547"/>
    <tableColumn id="7568" xr3:uid="{4D54F1DD-2593-0B47-84EC-536E226B1A9D}" name="Column7548"/>
    <tableColumn id="7569" xr3:uid="{3DE3E8E6-8429-8E43-ACAA-587D27084F52}" name="Column7549"/>
    <tableColumn id="7570" xr3:uid="{725DA908-BB74-A143-926D-727CB772C129}" name="Column7550"/>
    <tableColumn id="7571" xr3:uid="{8CF9EC59-B303-7945-BB5F-66031277BD9E}" name="Column7551"/>
    <tableColumn id="7572" xr3:uid="{B5D13FB9-9F1B-EF4A-B4BE-B6381CA1D06C}" name="Column7552"/>
    <tableColumn id="7573" xr3:uid="{B63EA11B-F382-9547-8E01-634F7D1697E2}" name="Column7553"/>
    <tableColumn id="7574" xr3:uid="{27409C81-91B8-A04C-B5B2-F755EEEFE0EE}" name="Column7554"/>
    <tableColumn id="7575" xr3:uid="{45E73DDF-8E21-084A-AAD9-804CF0EA9195}" name="Column7555"/>
    <tableColumn id="7576" xr3:uid="{4D874667-C5DD-C040-8A04-4AC225748141}" name="Column7556"/>
    <tableColumn id="7577" xr3:uid="{2E7E4569-1CA6-614C-B251-9B0C30C7F498}" name="Column7557"/>
    <tableColumn id="7578" xr3:uid="{A3253337-4401-2F41-8857-99180C07F41A}" name="Column7558"/>
    <tableColumn id="7579" xr3:uid="{DFE03B4D-E863-5240-9B05-E0AC23FEA975}" name="Column7559"/>
    <tableColumn id="7580" xr3:uid="{6C557C11-6B1D-3449-A6C8-0C0B60E5B2B8}" name="Column7560"/>
    <tableColumn id="7581" xr3:uid="{CCAE9D3F-5387-FC44-88D6-2460AF414D2E}" name="Column7561"/>
    <tableColumn id="7582" xr3:uid="{9BE9F1D9-20CF-034F-B630-F1997D2AB4EF}" name="Column7562"/>
    <tableColumn id="7583" xr3:uid="{52F54DBD-96B7-5947-876D-CD7B73F2E802}" name="Column7563"/>
    <tableColumn id="7584" xr3:uid="{3374B39B-FCEF-8244-84A1-314629B9B785}" name="Column7564"/>
    <tableColumn id="7585" xr3:uid="{2F563440-8F8B-2F4E-9610-32F2D4862746}" name="Column7565"/>
    <tableColumn id="7586" xr3:uid="{19565D07-D46E-8442-BBDB-44BC0E4AF7D3}" name="Column7566"/>
    <tableColumn id="7587" xr3:uid="{3D66D73F-FCD5-5347-BC4F-A880A717FEFE}" name="Column7567"/>
    <tableColumn id="7588" xr3:uid="{D192A6AF-7A0C-5247-A026-395928387BCA}" name="Column7568"/>
    <tableColumn id="7589" xr3:uid="{A89A2073-2ACF-6A4B-823E-C18C66DB78B8}" name="Column7569"/>
    <tableColumn id="7590" xr3:uid="{CBCAAA7E-124C-BB46-B8EE-20773D5DC64B}" name="Column7570"/>
    <tableColumn id="7591" xr3:uid="{811FEA8D-6216-B44A-867B-FACF1F82F8FD}" name="Column7571"/>
    <tableColumn id="7592" xr3:uid="{68ED0315-6251-B349-AE76-218A552C7B3E}" name="Column7572"/>
    <tableColumn id="7593" xr3:uid="{D102F85F-99C8-E549-85A2-6EC3E1E957F2}" name="Column7573"/>
    <tableColumn id="7594" xr3:uid="{F94E707C-8336-594E-A76B-00420F0900A4}" name="Column7574"/>
    <tableColumn id="7595" xr3:uid="{020E118F-8BC0-CD47-AA39-78142370034D}" name="Column7575"/>
    <tableColumn id="7596" xr3:uid="{F622BBF9-3B5A-F746-B31D-119E1C3FEC75}" name="Column7576"/>
    <tableColumn id="7597" xr3:uid="{00FC34DA-4222-6C48-840C-EB0398621659}" name="Column7577"/>
    <tableColumn id="7598" xr3:uid="{8C67437C-3D75-EC49-ADD8-484677E90294}" name="Column7578"/>
    <tableColumn id="7599" xr3:uid="{1408C0DE-D6DA-5F48-8DB7-57DC166B2DA2}" name="Column7579"/>
    <tableColumn id="7600" xr3:uid="{083637B1-FF0B-F541-9364-4B45B994E864}" name="Column7580"/>
    <tableColumn id="7601" xr3:uid="{5D46EA4C-5EAC-CF4F-9EFB-C4CE916F6CE2}" name="Column7581"/>
    <tableColumn id="7602" xr3:uid="{243FF3DB-D20D-FF45-BE24-074F8CA70852}" name="Column7582"/>
    <tableColumn id="7603" xr3:uid="{386FE022-76AF-7847-8933-B676D9DBE649}" name="Column7583"/>
    <tableColumn id="7604" xr3:uid="{3B090C28-BF48-DF46-9415-10AA99743C90}" name="Column7584"/>
    <tableColumn id="7605" xr3:uid="{0F85CFA9-DCF4-164B-AF6E-8C6CC954E5B6}" name="Column7585"/>
    <tableColumn id="7606" xr3:uid="{ADA9C79B-B5A7-724F-B91E-64B1F38ABC90}" name="Column7586"/>
    <tableColumn id="7607" xr3:uid="{6FB18CBA-887F-9049-9F07-BD9638F57256}" name="Column7587"/>
    <tableColumn id="7608" xr3:uid="{0CB64749-5B63-0244-AE38-5EB573EDA5D0}" name="Column7588"/>
    <tableColumn id="7609" xr3:uid="{B184143F-808D-7E49-AAE5-315B05CBE22B}" name="Column7589"/>
    <tableColumn id="7610" xr3:uid="{088172AD-A265-3049-AEBD-A85D2A3A1553}" name="Column7590"/>
    <tableColumn id="7611" xr3:uid="{09CC0755-0DFC-E74C-A851-A9A13570B87F}" name="Column7591"/>
    <tableColumn id="7612" xr3:uid="{1B3EA186-0B6E-A749-895A-EC94EC3D6885}" name="Column7592"/>
    <tableColumn id="7613" xr3:uid="{E3AE3140-7F78-F54F-BCF4-B5C63F385F7B}" name="Column7593"/>
    <tableColumn id="7614" xr3:uid="{4EDC1317-E607-294E-B801-008E84E7C67B}" name="Column7594"/>
    <tableColumn id="7615" xr3:uid="{3984D720-6988-694E-B1BF-74A9EEC065B6}" name="Column7595"/>
    <tableColumn id="7616" xr3:uid="{1ECD92AC-9DEA-A640-8874-A37732DDA453}" name="Column7596"/>
    <tableColumn id="7617" xr3:uid="{51C8644E-CA6E-F54E-861E-3385E337D944}" name="Column7597"/>
    <tableColumn id="7618" xr3:uid="{27746F08-8659-8048-94C5-F7E8369214E4}" name="Column7598"/>
    <tableColumn id="7619" xr3:uid="{7ECF969A-65C2-8D4D-A00A-53DA4CCC0B10}" name="Column7599"/>
    <tableColumn id="7620" xr3:uid="{17E682C1-7E47-F34B-B97A-61964495A8E7}" name="Column7600"/>
    <tableColumn id="7621" xr3:uid="{4E1EA828-ECBF-304B-B87E-1C490C5C3FCA}" name="Column7601"/>
    <tableColumn id="7622" xr3:uid="{59A246D0-C943-EF45-8322-31FB7A750E08}" name="Column7602"/>
    <tableColumn id="7623" xr3:uid="{3DA78DFB-A36E-804C-BBBF-D2B6D52AAF1B}" name="Column7603"/>
    <tableColumn id="7624" xr3:uid="{9E824A6A-5B18-F748-BF1C-A21DEBCF5698}" name="Column7604"/>
    <tableColumn id="7625" xr3:uid="{8545580F-7B83-9D45-804E-17317861B591}" name="Column7605"/>
    <tableColumn id="7626" xr3:uid="{B4CB3B19-044D-5048-AA06-AC595E430753}" name="Column7606"/>
    <tableColumn id="7627" xr3:uid="{20FFD444-0CC4-8048-9245-BBDA433E8A06}" name="Column7607"/>
    <tableColumn id="7628" xr3:uid="{F8895492-AD51-9140-89A8-32DC08444A5E}" name="Column7608"/>
    <tableColumn id="7629" xr3:uid="{4E3AC6B4-6F4C-A14E-B496-FADCB9636331}" name="Column7609"/>
    <tableColumn id="7630" xr3:uid="{BD76BFE1-D49B-FB43-8395-BA5CA394943A}" name="Column7610"/>
    <tableColumn id="7631" xr3:uid="{E9132624-546B-9443-82C2-C3BBDC05B651}" name="Column7611"/>
    <tableColumn id="7632" xr3:uid="{8DF06B65-6FEA-AC4C-A031-231ACCDA1A77}" name="Column7612"/>
    <tableColumn id="7633" xr3:uid="{341FDC73-8836-704A-9BBE-13DCBD0D84F7}" name="Column7613"/>
    <tableColumn id="7634" xr3:uid="{1F0FDF32-B108-CC42-9E89-276564751622}" name="Column7614"/>
    <tableColumn id="7635" xr3:uid="{A6B2331F-7C1D-064C-A325-0161700F4AD1}" name="Column7615"/>
    <tableColumn id="7636" xr3:uid="{21948EDA-A7DB-BF4A-B8A7-CC5A78695EBD}" name="Column7616"/>
    <tableColumn id="7637" xr3:uid="{ADCC95FF-5632-8A4C-9B92-91A04F190CE6}" name="Column7617"/>
    <tableColumn id="7638" xr3:uid="{D4CB6C88-DC64-AC4E-8D89-F1F6213B99AA}" name="Column7618"/>
    <tableColumn id="7639" xr3:uid="{433D973C-90A3-7841-9DD0-7B44D61D3B30}" name="Column7619"/>
    <tableColumn id="7640" xr3:uid="{5B9B9B81-22CA-E043-9A86-F0BACE7025B8}" name="Column7620"/>
    <tableColumn id="7641" xr3:uid="{F3F02484-F178-5E42-AAC5-6700AC8BCFDA}" name="Column7621"/>
    <tableColumn id="7642" xr3:uid="{33896A06-A2B6-0B49-BBBA-058D73DDD18D}" name="Column7622"/>
    <tableColumn id="7643" xr3:uid="{A24B74C9-2FD8-2648-95B8-7FE323BDEC17}" name="Column7623"/>
    <tableColumn id="7644" xr3:uid="{09DA79BA-1EF7-1F40-93BD-64C1DA2B9D57}" name="Column7624"/>
    <tableColumn id="7645" xr3:uid="{D9585303-6FB6-5E4F-8382-8C9AC84D818E}" name="Column7625"/>
    <tableColumn id="7646" xr3:uid="{2075E13E-1CF0-4B43-9A3D-7EDDB9344C05}" name="Column7626"/>
    <tableColumn id="7647" xr3:uid="{783B4EF3-03BB-7044-83F5-35092B3E7594}" name="Column7627"/>
    <tableColumn id="7648" xr3:uid="{C5128034-F6BC-6247-847F-31A7A206CD3E}" name="Column7628"/>
    <tableColumn id="7649" xr3:uid="{709F8B18-9B7C-F84F-80A1-CE7924B8D93F}" name="Column7629"/>
    <tableColumn id="7650" xr3:uid="{8AC7EE6C-8B3F-C549-9333-AE8AE0F6DA10}" name="Column7630"/>
    <tableColumn id="7651" xr3:uid="{7E708404-05E5-ED49-8A76-C8682488A7FF}" name="Column7631"/>
    <tableColumn id="7652" xr3:uid="{CC8E9941-D29A-9E4A-8482-3F2C12FC0004}" name="Column7632"/>
    <tableColumn id="7653" xr3:uid="{D4790CED-2585-EB49-B897-B0DB1745A016}" name="Column7633"/>
    <tableColumn id="7654" xr3:uid="{0F31D04C-BBA6-144B-93DA-12F935F8AC8E}" name="Column7634"/>
    <tableColumn id="7655" xr3:uid="{A9D56172-B005-AA4F-8484-C8E1996EBA7E}" name="Column7635"/>
    <tableColumn id="7656" xr3:uid="{260FD77E-2237-544E-BE15-170B8B67618B}" name="Column7636"/>
    <tableColumn id="7657" xr3:uid="{516B4203-92B3-DF4B-B754-9793CB0E880E}" name="Column7637"/>
    <tableColumn id="7658" xr3:uid="{B28EBA70-3582-9C49-BAB0-A6DFFDDB7090}" name="Column7638"/>
    <tableColumn id="7659" xr3:uid="{5B54ED4F-0C44-CB4D-9F3D-CA3270A85E52}" name="Column7639"/>
    <tableColumn id="7660" xr3:uid="{A8779475-C497-6045-A1BF-BC5DE6CB91A3}" name="Column7640"/>
    <tableColumn id="7661" xr3:uid="{7D71F526-94F1-B043-886B-768AF9C6EBA5}" name="Column7641"/>
    <tableColumn id="7662" xr3:uid="{731BD6DA-00AB-744D-B36B-5638C08B7829}" name="Column7642"/>
    <tableColumn id="7663" xr3:uid="{7AF42983-41B7-E74A-A894-58E7DBC4ECC7}" name="Column7643"/>
    <tableColumn id="7664" xr3:uid="{BE3AD0A8-2726-5C49-9448-848D4721184A}" name="Column7644"/>
    <tableColumn id="7665" xr3:uid="{3C40063E-A424-6C47-A916-8D6DFD6FAAAF}" name="Column7645"/>
    <tableColumn id="7666" xr3:uid="{523EEF5B-9C6B-1E4C-83BE-61555DCD0F62}" name="Column7646"/>
    <tableColumn id="7667" xr3:uid="{B78A91BC-4C1D-AF4A-9258-656CB13A79D1}" name="Column7647"/>
    <tableColumn id="7668" xr3:uid="{C26CD086-C238-9840-8FC3-717FD1044BB2}" name="Column7648"/>
    <tableColumn id="7669" xr3:uid="{5371A0C1-BBCF-A042-BBF3-3A35D71C57DB}" name="Column7649"/>
    <tableColumn id="7670" xr3:uid="{246364BD-909F-B345-9AF2-D89701C4D79A}" name="Column7650"/>
    <tableColumn id="7671" xr3:uid="{8EF21FE3-4D1B-0146-ACC6-59844CB2C92C}" name="Column7651"/>
    <tableColumn id="7672" xr3:uid="{75E58EFA-3519-3D46-A376-9B577A00131C}" name="Column7652"/>
    <tableColumn id="7673" xr3:uid="{35A9527C-C506-DD44-B0BD-58B886EC2C08}" name="Column7653"/>
    <tableColumn id="7674" xr3:uid="{F7A428D8-DF48-1D49-85A6-D4CFD79F010E}" name="Column7654"/>
    <tableColumn id="7675" xr3:uid="{D9360BC5-AEE0-804D-BD73-45E7DAA4D05E}" name="Column7655"/>
    <tableColumn id="7676" xr3:uid="{3FCC4D08-5A98-9C43-BFA1-F0BCC5DCE1C6}" name="Column7656"/>
    <tableColumn id="7677" xr3:uid="{FCC6274E-81FC-2348-845D-93E0E632A9F4}" name="Column7657"/>
    <tableColumn id="7678" xr3:uid="{ADEB4A63-845F-E64F-AADB-482BB1E95928}" name="Column7658"/>
    <tableColumn id="7679" xr3:uid="{22504BED-8E5A-7D4E-878E-E486801E5A5D}" name="Column7659"/>
    <tableColumn id="7680" xr3:uid="{E25902F6-906B-7C49-AE4B-7BCC6902755A}" name="Column7660"/>
    <tableColumn id="7681" xr3:uid="{9E7DDA43-9B80-8D49-B315-2962BADC417E}" name="Column7661"/>
    <tableColumn id="7682" xr3:uid="{4AAC1E1F-3FC6-C747-BE23-82888719260C}" name="Column7662"/>
    <tableColumn id="7683" xr3:uid="{EB05E76A-973D-A242-8E7B-3B1132B8EDA4}" name="Column7663"/>
    <tableColumn id="7684" xr3:uid="{750C0510-1CA5-5247-B133-9DF1B6CA537E}" name="Column7664"/>
    <tableColumn id="7685" xr3:uid="{B1AD53FC-30AD-BE41-9DA2-EE5194A82C45}" name="Column7665"/>
    <tableColumn id="7686" xr3:uid="{E9A551EC-5B35-E341-8801-7A45539B2DAF}" name="Column7666"/>
    <tableColumn id="7687" xr3:uid="{8F1ED7AC-21C2-7C4A-9300-13B182B0CBB9}" name="Column7667"/>
    <tableColumn id="7688" xr3:uid="{A8DDE5F3-A850-214D-8EFD-652F5997D022}" name="Column7668"/>
    <tableColumn id="7689" xr3:uid="{427D8BAA-DC41-964E-9653-71211134486A}" name="Column7669"/>
    <tableColumn id="7690" xr3:uid="{4D3CE7E8-5206-FF4C-9D9B-BDE86FD06DE7}" name="Column7670"/>
    <tableColumn id="7691" xr3:uid="{0D070441-14E2-F142-9ADC-E24CD5C154A5}" name="Column7671"/>
    <tableColumn id="7692" xr3:uid="{8B6F8B92-58A2-604F-8952-D6FA04BBCD4A}" name="Column7672"/>
    <tableColumn id="7693" xr3:uid="{9C20C28A-12B0-8B45-8416-B873528945C7}" name="Column7673"/>
    <tableColumn id="7694" xr3:uid="{B2FB6EC9-C8CA-FC4B-8E9C-EA95B60AF286}" name="Column7674"/>
    <tableColumn id="7695" xr3:uid="{33F42B3C-5928-1A41-9CC3-A9CAF8E12B2F}" name="Column7675"/>
    <tableColumn id="7696" xr3:uid="{06B78D66-EE25-1943-B792-9AFA72524FD6}" name="Column7676"/>
    <tableColumn id="7697" xr3:uid="{4A5224E0-5B88-E24E-8606-A812956A8B4D}" name="Column7677"/>
    <tableColumn id="7698" xr3:uid="{85D8A8BD-C3E4-5947-99BC-24805D12A150}" name="Column7678"/>
    <tableColumn id="7699" xr3:uid="{3CC2C5D5-675F-CC42-9B31-DAD79D414730}" name="Column7679"/>
    <tableColumn id="7700" xr3:uid="{B5450C67-9A7E-2547-90D5-E2BEC21522F7}" name="Column7680"/>
    <tableColumn id="7701" xr3:uid="{B2D5C5A2-03F6-7D44-99B8-268C6D76D062}" name="Column7681"/>
    <tableColumn id="7702" xr3:uid="{678EF326-FFA0-7042-8F0A-2C78789B126E}" name="Column7682"/>
    <tableColumn id="7703" xr3:uid="{0CBE05C6-8A71-0943-BF58-85D6D57D5696}" name="Column7683"/>
    <tableColumn id="7704" xr3:uid="{8DFA8E53-8D54-B94F-8E4E-A4A6A1FBADBA}" name="Column7684"/>
    <tableColumn id="7705" xr3:uid="{304BD75B-F646-B043-B199-8269549F1524}" name="Column7685"/>
    <tableColumn id="7706" xr3:uid="{D6501E82-6054-1345-9E32-A018B6230BB6}" name="Column7686"/>
    <tableColumn id="7707" xr3:uid="{992C5E1C-1B0F-204C-A8EB-AFA055CEA6BB}" name="Column7687"/>
    <tableColumn id="7708" xr3:uid="{51F5CDD9-8521-4E40-B7D6-B5396EB6BDA5}" name="Column7688"/>
    <tableColumn id="7709" xr3:uid="{BAC3FF2E-FE81-5341-87A1-0E7E5FEA1183}" name="Column7689"/>
    <tableColumn id="7710" xr3:uid="{270241F8-3C8B-7347-B2F9-ECEC5A60F90F}" name="Column7690"/>
    <tableColumn id="7711" xr3:uid="{2E393174-3776-8240-B8A1-D9EFF6EEA588}" name="Column7691"/>
    <tableColumn id="7712" xr3:uid="{3DC2EFE4-9E1D-B342-9CED-A30BBB8A8B20}" name="Column7692"/>
    <tableColumn id="7713" xr3:uid="{5EE7961A-D87C-BE4D-AEB8-E611BFE3C024}" name="Column7693"/>
    <tableColumn id="7714" xr3:uid="{7B50137A-F9A5-7A44-806C-F164650A4B82}" name="Column7694"/>
    <tableColumn id="7715" xr3:uid="{38DE5E2C-5AFB-4F45-B110-D7087AEB382B}" name="Column7695"/>
    <tableColumn id="7716" xr3:uid="{00E12A34-85C1-B546-9185-379A5ED62075}" name="Column7696"/>
    <tableColumn id="7717" xr3:uid="{83098F57-32D6-9246-9E01-A33EB7DA98FE}" name="Column7697"/>
    <tableColumn id="7718" xr3:uid="{A7ED6857-579E-DA45-A57F-4C081F175884}" name="Column7698"/>
    <tableColumn id="7719" xr3:uid="{9BFA0DCC-E580-A04C-8555-325BA95235D7}" name="Column7699"/>
    <tableColumn id="7720" xr3:uid="{B26B5E2D-FC51-914B-8163-3A02593C4832}" name="Column7700"/>
    <tableColumn id="7721" xr3:uid="{99207AC1-8C0F-7341-8C00-4E5A861176A1}" name="Column7701"/>
    <tableColumn id="7722" xr3:uid="{E8D19E9A-4789-2142-B69E-D71966B2200B}" name="Column7702"/>
    <tableColumn id="7723" xr3:uid="{671241E8-D863-F645-8DC2-BBE56BB15E1D}" name="Column7703"/>
    <tableColumn id="7724" xr3:uid="{E8B8EF66-FB08-6945-BD3B-FF3BD92200C2}" name="Column7704"/>
    <tableColumn id="7725" xr3:uid="{15CCACDD-2CB2-B64C-9EFF-998FAD0BBF8F}" name="Column7705"/>
    <tableColumn id="7726" xr3:uid="{C16BFD8D-997B-D14F-AA32-22257D438AC8}" name="Column7706"/>
    <tableColumn id="7727" xr3:uid="{E152F4F9-A3C2-F242-B12A-51ADCD3F31DD}" name="Column7707"/>
    <tableColumn id="7728" xr3:uid="{6E6862C4-7263-1D4E-8E6C-C93DF05D3C98}" name="Column7708"/>
    <tableColumn id="7729" xr3:uid="{FDB6DE92-E17B-E148-AD89-C1066D51DF16}" name="Column7709"/>
    <tableColumn id="7730" xr3:uid="{C059A748-0582-0C48-A094-0328631BC481}" name="Column7710"/>
    <tableColumn id="7731" xr3:uid="{7B51111E-C595-8F45-9F1F-5FA7DCA3C37C}" name="Column7711"/>
    <tableColumn id="7732" xr3:uid="{A645D1B8-8AE5-5C4B-9566-532C1C1DE282}" name="Column7712"/>
    <tableColumn id="7733" xr3:uid="{74AB75AE-A6B2-FD45-90B6-A8EC8CDC28C3}" name="Column7713"/>
    <tableColumn id="7734" xr3:uid="{2A196C6D-CE2C-DF44-875F-9D020C178D3F}" name="Column7714"/>
    <tableColumn id="7735" xr3:uid="{60D89076-8688-144E-8DE1-B2FC1C34BD69}" name="Column7715"/>
    <tableColumn id="7736" xr3:uid="{CF45CD76-A3B1-8549-AF09-C8534C1986C7}" name="Column7716"/>
    <tableColumn id="7737" xr3:uid="{AEFDFF26-63BF-8A40-9E2C-1189D73F52C2}" name="Column7717"/>
    <tableColumn id="7738" xr3:uid="{FC078466-FCFE-1740-B4F0-CF236684BAF0}" name="Column7718"/>
    <tableColumn id="7739" xr3:uid="{42FF8AF6-169D-6F46-891A-D1D4179770DA}" name="Column7719"/>
    <tableColumn id="7740" xr3:uid="{D4948E2E-EEF2-994F-A36C-B220446D7D64}" name="Column7720"/>
    <tableColumn id="7741" xr3:uid="{EA901CC5-501B-2F45-B196-E6920B4D093D}" name="Column7721"/>
    <tableColumn id="7742" xr3:uid="{BE87C8DB-2278-9245-AFEE-C1D6109F4F3E}" name="Column7722"/>
    <tableColumn id="7743" xr3:uid="{8F31B05E-D320-F54C-A6C4-61FC00592F35}" name="Column7723"/>
    <tableColumn id="7744" xr3:uid="{274B6ECB-F1F6-5242-A2A0-8C73AF4D765A}" name="Column7724"/>
    <tableColumn id="7745" xr3:uid="{E7F3AAC5-F6D5-D441-A2A1-8EA5D0368A93}" name="Column7725"/>
    <tableColumn id="7746" xr3:uid="{E6061624-EA34-FF47-9C47-13FC86BC9E20}" name="Column7726"/>
    <tableColumn id="7747" xr3:uid="{3F6CAFC9-BC2F-E347-B3C3-011CC0662AA2}" name="Column7727"/>
    <tableColumn id="7748" xr3:uid="{31DD9FC1-737E-D441-982A-FB130ABA5B09}" name="Column7728"/>
    <tableColumn id="7749" xr3:uid="{72DE178D-FC31-634D-A700-649881625677}" name="Column7729"/>
    <tableColumn id="7750" xr3:uid="{9A3B354D-F55C-0A4A-9597-05D753EA8DF0}" name="Column7730"/>
    <tableColumn id="7751" xr3:uid="{E6D42F1E-35C2-954F-8BCE-07760E7A6246}" name="Column7731"/>
    <tableColumn id="7752" xr3:uid="{610573CD-17C9-014B-BE9B-3DDFB03E5C81}" name="Column7732"/>
    <tableColumn id="7753" xr3:uid="{84058B5D-62FF-7B4E-A5B5-44B7070EB922}" name="Column7733"/>
    <tableColumn id="7754" xr3:uid="{005D1EA4-3F40-4F43-B340-8F1C5C89D875}" name="Column7734"/>
    <tableColumn id="7755" xr3:uid="{E68DA1CF-A819-D64D-8093-4646AEF51BD2}" name="Column7735"/>
    <tableColumn id="7756" xr3:uid="{3F5E3D5F-E1DB-524F-B9D7-8910EA46CE62}" name="Column7736"/>
    <tableColumn id="7757" xr3:uid="{20BEA9ED-60A5-E546-B3D5-196D950BCE6D}" name="Column7737"/>
    <tableColumn id="7758" xr3:uid="{E64831F8-EA5E-4A49-A211-D431C7E1E2ED}" name="Column7738"/>
    <tableColumn id="7759" xr3:uid="{17337FD8-E1CB-8F48-9F2E-E47446F83794}" name="Column7739"/>
    <tableColumn id="7760" xr3:uid="{A01F7E2D-DD05-6943-8169-8F51E1FEADBA}" name="Column7740"/>
    <tableColumn id="7761" xr3:uid="{5916A0C4-31E6-1A43-BADE-22D39299C7B4}" name="Column7741"/>
    <tableColumn id="7762" xr3:uid="{2D3D39D2-3E64-A445-9AD5-CEDEFFEAB040}" name="Column7742"/>
    <tableColumn id="7763" xr3:uid="{10E175DB-4A24-A544-9F70-F64826B1A823}" name="Column7743"/>
    <tableColumn id="7764" xr3:uid="{04AE644D-9091-1C41-97B3-A3A22FC0889C}" name="Column7744"/>
    <tableColumn id="7765" xr3:uid="{8794B735-3EDA-0447-AD14-D4624A5A0289}" name="Column7745"/>
    <tableColumn id="7766" xr3:uid="{468AEC84-2AEE-8542-AC17-FCA629291F78}" name="Column7746"/>
    <tableColumn id="7767" xr3:uid="{D6766236-8E2C-BF45-92EB-740B8DDCE742}" name="Column7747"/>
    <tableColumn id="7768" xr3:uid="{94897C10-4E67-734B-94FE-316D8A50D786}" name="Column7748"/>
    <tableColumn id="7769" xr3:uid="{EE71662B-E7A5-7047-BF26-DD759E8EDD49}" name="Column7749"/>
    <tableColumn id="7770" xr3:uid="{FE1F4209-BA42-F94A-A046-F557B94738A0}" name="Column7750"/>
    <tableColumn id="7771" xr3:uid="{33935CEC-4811-044B-B184-6BFEEA004D54}" name="Column7751"/>
    <tableColumn id="7772" xr3:uid="{227A52FD-DFFB-8948-9353-A03FD5E3CC78}" name="Column7752"/>
    <tableColumn id="7773" xr3:uid="{4DD74B74-250D-454F-BE8A-78307E32DB35}" name="Column7753"/>
    <tableColumn id="7774" xr3:uid="{3F235BEC-1A17-8F4B-B773-FA77BC317033}" name="Column7754"/>
    <tableColumn id="7775" xr3:uid="{F4331F32-261A-C845-AC60-8CFE16E2F3CF}" name="Column7755"/>
    <tableColumn id="7776" xr3:uid="{144EFE5D-79D3-A749-86AB-4055078C0CBF}" name="Column7756"/>
    <tableColumn id="7777" xr3:uid="{D27B9D12-9DB3-9146-BA71-80B391AB1BB0}" name="Column7757"/>
    <tableColumn id="7778" xr3:uid="{89E48115-B751-4147-A766-754E4F335CB7}" name="Column7758"/>
    <tableColumn id="7779" xr3:uid="{6A5AD0A7-4F5E-7543-9A57-5B8537EB04B8}" name="Column7759"/>
    <tableColumn id="7780" xr3:uid="{D853418F-4F0F-CD41-906E-74D47E7A7107}" name="Column7760"/>
    <tableColumn id="7781" xr3:uid="{6500FE6C-0822-C943-9AFA-6AE51DE86469}" name="Column7761"/>
    <tableColumn id="7782" xr3:uid="{53283A8C-E4C1-C243-ACAA-F5E94E1940BC}" name="Column7762"/>
    <tableColumn id="7783" xr3:uid="{888F3B92-B1BD-6649-BF0D-A34BCCB6711D}" name="Column7763"/>
    <tableColumn id="7784" xr3:uid="{F40D531D-7104-C34C-86FA-4DE488626552}" name="Column7764"/>
    <tableColumn id="7785" xr3:uid="{8E587FA9-9F46-F14E-8FC3-65EB5E6A20BE}" name="Column7765"/>
    <tableColumn id="7786" xr3:uid="{3029B12F-9380-934B-8F3F-EFFA4DD2AC16}" name="Column7766"/>
    <tableColumn id="7787" xr3:uid="{4036686E-4C6F-FA46-85C8-C724799C3FEA}" name="Column7767"/>
    <tableColumn id="7788" xr3:uid="{3CF3F57F-35AE-7245-86EF-82B933FD707A}" name="Column7768"/>
    <tableColumn id="7789" xr3:uid="{967E820F-D597-DC4A-9303-3C2B36E3F68C}" name="Column7769"/>
    <tableColumn id="7790" xr3:uid="{BA7C5032-52BC-FC49-B077-B2B662E85FAC}" name="Column7770"/>
    <tableColumn id="7791" xr3:uid="{30D6E085-2C24-C446-9E62-F37D81DF9B79}" name="Column7771"/>
    <tableColumn id="7792" xr3:uid="{329E1A6F-5AD2-354A-AF22-0FD85BE7F99C}" name="Column7772"/>
    <tableColumn id="7793" xr3:uid="{5A38C8E9-BE88-4140-93FA-7F329E5FF3DE}" name="Column7773"/>
    <tableColumn id="7794" xr3:uid="{BD982504-01E7-2D43-820A-4828D7E10CFF}" name="Column7774"/>
    <tableColumn id="7795" xr3:uid="{96753AC0-43E0-5543-A75C-97A15C62C9DD}" name="Column7775"/>
    <tableColumn id="7796" xr3:uid="{7D026F36-502D-3542-8BE8-DE96F10FA1C1}" name="Column7776"/>
    <tableColumn id="7797" xr3:uid="{A7CBB5FC-1A6F-FC4B-8FAB-CE41435A3B40}" name="Column7777"/>
    <tableColumn id="7798" xr3:uid="{B605E7BD-EC0D-1F4E-B4AE-C33B81E6582E}" name="Column7778"/>
    <tableColumn id="7799" xr3:uid="{4F9C092D-70D9-244B-B7B5-938A9C54CF35}" name="Column7779"/>
    <tableColumn id="7800" xr3:uid="{AFD2EF9F-CBC1-DA41-861A-5C1DE92A9D13}" name="Column7780"/>
    <tableColumn id="7801" xr3:uid="{88F2718C-16C6-7D41-9326-FC675C8A7BE8}" name="Column7781"/>
    <tableColumn id="7802" xr3:uid="{80EC8994-2F7E-9649-84D0-1CC16FA70443}" name="Column7782"/>
    <tableColumn id="7803" xr3:uid="{32F88784-06A6-8A43-BD90-93DB563F20BC}" name="Column7783"/>
    <tableColumn id="7804" xr3:uid="{EC649D56-F01C-E44B-B85E-97974D3B32A6}" name="Column7784"/>
    <tableColumn id="7805" xr3:uid="{0AE9DAF3-EF0B-4D47-AAC1-C9826614AC3A}" name="Column7785"/>
    <tableColumn id="7806" xr3:uid="{FB654672-DEB8-4E4A-BCA8-8DD5167C9FB4}" name="Column7786"/>
    <tableColumn id="7807" xr3:uid="{D8C5C024-9876-BF42-B82F-17CCDF8CA63E}" name="Column7787"/>
    <tableColumn id="7808" xr3:uid="{DE5BBB80-E356-F046-8511-D0525C2F54B7}" name="Column7788"/>
    <tableColumn id="7809" xr3:uid="{186130A9-05F0-FE4C-B170-1C61F9F79744}" name="Column7789"/>
    <tableColumn id="7810" xr3:uid="{7D212049-B36F-BA4A-A494-1B0BD6EEFDDE}" name="Column7790"/>
    <tableColumn id="7811" xr3:uid="{10610AD8-A041-CF48-86A5-C74AE9AA50A5}" name="Column7791"/>
    <tableColumn id="7812" xr3:uid="{EBD3F420-7224-E14E-A0E9-2912894A9C92}" name="Column7792"/>
    <tableColumn id="7813" xr3:uid="{D228B3C9-2C37-4641-B902-4B6379D56A10}" name="Column7793"/>
    <tableColumn id="7814" xr3:uid="{50340CCD-234E-A141-B9C9-D5D17215135B}" name="Column7794"/>
    <tableColumn id="7815" xr3:uid="{17DC9CAD-74F6-B441-9B57-B51CA30D1F6C}" name="Column7795"/>
    <tableColumn id="7816" xr3:uid="{9115DE29-C067-8143-93CC-D71055A12D15}" name="Column7796"/>
    <tableColumn id="7817" xr3:uid="{A09EB685-AA57-5E49-AD96-B9003824AECA}" name="Column7797"/>
    <tableColumn id="7818" xr3:uid="{6497B429-FF25-1940-A112-067F8C20ED7A}" name="Column7798"/>
    <tableColumn id="7819" xr3:uid="{3BA1DF0A-8B9C-5F42-9ED8-653146AF67CA}" name="Column7799"/>
    <tableColumn id="7820" xr3:uid="{F1833552-B9A5-B642-8E18-6163FF700DA3}" name="Column7800"/>
    <tableColumn id="7821" xr3:uid="{19EE946E-9C9D-ED4E-BE29-6A967370F09C}" name="Column7801"/>
    <tableColumn id="7822" xr3:uid="{D82BE446-D8F0-994D-AB95-961CE93A0C9F}" name="Column7802"/>
    <tableColumn id="7823" xr3:uid="{92505339-FA89-1A4D-9789-BFE4894ADFC2}" name="Column7803"/>
    <tableColumn id="7824" xr3:uid="{EE6A9D02-0715-7D49-9CF3-39A33571A009}" name="Column7804"/>
    <tableColumn id="7825" xr3:uid="{F000EA42-6EF6-A948-9B6D-E95B5EDFA1F3}" name="Column7805"/>
    <tableColumn id="7826" xr3:uid="{99F2DA2E-FE4B-4B4B-99CD-D42D69157A82}" name="Column7806"/>
    <tableColumn id="7827" xr3:uid="{FCABC926-9206-274B-A9DE-10C455CCA7ED}" name="Column7807"/>
    <tableColumn id="7828" xr3:uid="{2B2AA142-CE0B-E84D-86A4-BBEA2DCB47E1}" name="Column7808"/>
    <tableColumn id="7829" xr3:uid="{093999F9-0CEA-C54B-92F8-185C70033E7A}" name="Column7809"/>
    <tableColumn id="7830" xr3:uid="{28E9A674-D26F-2A43-B5FC-883C972E62D0}" name="Column7810"/>
    <tableColumn id="7831" xr3:uid="{F8FD44F7-A9A4-134F-98A8-1FC86AAEA443}" name="Column7811"/>
    <tableColumn id="7832" xr3:uid="{34879522-F690-0F45-A9AB-4999824278E7}" name="Column7812"/>
    <tableColumn id="7833" xr3:uid="{BD56FD8F-EB87-BC42-94CA-3ED2C2C761D6}" name="Column7813"/>
    <tableColumn id="7834" xr3:uid="{86E21D8F-1BE4-014C-B574-B6938E4A86C3}" name="Column7814"/>
    <tableColumn id="7835" xr3:uid="{0BE89AAB-F517-F249-B33F-5DE5AABACAA5}" name="Column7815"/>
    <tableColumn id="7836" xr3:uid="{6A82A791-69EB-9B46-9667-9E335F4D7AB1}" name="Column7816"/>
    <tableColumn id="7837" xr3:uid="{DE0DB708-C810-D24F-A256-B880186D347B}" name="Column7817"/>
    <tableColumn id="7838" xr3:uid="{35D2EFDE-1259-8F4B-8196-CCB0F19C4832}" name="Column7818"/>
    <tableColumn id="7839" xr3:uid="{46744491-E128-CF4C-BE6F-C2638F2BAA25}" name="Column7819"/>
    <tableColumn id="7840" xr3:uid="{05D92C5C-6B95-2149-A1E2-DBBABE047504}" name="Column7820"/>
    <tableColumn id="7841" xr3:uid="{52F44C13-E94B-B548-BF4E-90B324761887}" name="Column7821"/>
    <tableColumn id="7842" xr3:uid="{1D6ECB4C-1910-434D-966C-3C64D5E55AB1}" name="Column7822"/>
    <tableColumn id="7843" xr3:uid="{39CB1073-2970-CA4F-A61A-448468DB00CE}" name="Column7823"/>
    <tableColumn id="7844" xr3:uid="{7DBF136D-10A5-2241-B004-95D2A9719A01}" name="Column7824"/>
    <tableColumn id="7845" xr3:uid="{281CBF64-B884-AA4E-9F75-39DCE889BCDE}" name="Column7825"/>
    <tableColumn id="7846" xr3:uid="{2EA1E64F-DB25-204D-A91C-68522189142A}" name="Column7826"/>
    <tableColumn id="7847" xr3:uid="{75AACA89-8412-9F4F-B01B-A1D6406EFEE7}" name="Column7827"/>
    <tableColumn id="7848" xr3:uid="{B2E18143-2813-2D47-BCE5-D3BBC8314FAE}" name="Column7828"/>
    <tableColumn id="7849" xr3:uid="{844E2A96-7BEA-7E41-A64C-E59BA92706EF}" name="Column7829"/>
    <tableColumn id="7850" xr3:uid="{ADBED90F-DF23-8349-9C28-2BB4938E893D}" name="Column7830"/>
    <tableColumn id="7851" xr3:uid="{5609E36F-91DC-B140-945A-056403AAC995}" name="Column7831"/>
    <tableColumn id="7852" xr3:uid="{7D16FAF5-0F7A-9941-B81F-42EAC1ED39A2}" name="Column7832"/>
    <tableColumn id="7853" xr3:uid="{B6782F65-EA3A-8A40-8926-6D9604FAD13D}" name="Column7833"/>
    <tableColumn id="7854" xr3:uid="{9B842836-2485-E143-AB59-25FFA17D98C9}" name="Column7834"/>
    <tableColumn id="7855" xr3:uid="{B1680DA1-F2AC-2245-A11A-FDC8D3C3ADC6}" name="Column7835"/>
    <tableColumn id="7856" xr3:uid="{6634698E-2363-8244-9D42-A0262FE74DC3}" name="Column7836"/>
    <tableColumn id="7857" xr3:uid="{5113ACB4-7865-804B-AACC-A80ED88E9BB6}" name="Column7837"/>
    <tableColumn id="7858" xr3:uid="{B1A11776-B9AF-9742-BB5D-07920CF36C30}" name="Column7838"/>
    <tableColumn id="7859" xr3:uid="{495FE7B9-7C10-0B41-9974-E4862BA4933D}" name="Column7839"/>
    <tableColumn id="7860" xr3:uid="{556CA40E-ACCE-B043-A2B2-1ACDC574F116}" name="Column7840"/>
    <tableColumn id="7861" xr3:uid="{DDCFE97C-0BF6-A347-83AD-5EB7FB8B44CF}" name="Column7841"/>
    <tableColumn id="7862" xr3:uid="{F100AC36-3FC0-DA40-992F-A0BF136FBDA4}" name="Column7842"/>
    <tableColumn id="7863" xr3:uid="{45233113-11DE-2E4E-A616-207835AD50EF}" name="Column7843"/>
    <tableColumn id="7864" xr3:uid="{7F2938A1-EE20-454D-8C2F-8C8B64D55D73}" name="Column7844"/>
    <tableColumn id="7865" xr3:uid="{DA9DB4E2-2ED9-0B49-ACA2-047B1C06B278}" name="Column7845"/>
    <tableColumn id="7866" xr3:uid="{50AC2F14-BDFA-614C-8D1B-B732238BF93A}" name="Column7846"/>
    <tableColumn id="7867" xr3:uid="{1D32CB4B-D8C3-9448-876B-AA9B4EA72C91}" name="Column7847"/>
    <tableColumn id="7868" xr3:uid="{C5029534-15B9-6F4C-AE58-CFBE342A4F59}" name="Column7848"/>
    <tableColumn id="7869" xr3:uid="{66634C86-F715-6C4D-9801-0F326E1256E6}" name="Column7849"/>
    <tableColumn id="7870" xr3:uid="{87BF00AE-AE70-3548-8791-1F376A1CE5C8}" name="Column7850"/>
    <tableColumn id="7871" xr3:uid="{A35F4102-AD70-A149-8E03-52273A4D4E46}" name="Column7851"/>
    <tableColumn id="7872" xr3:uid="{53FEA902-3E40-1548-9E9F-A32BAD5D1618}" name="Column7852"/>
    <tableColumn id="7873" xr3:uid="{4769B526-AFAD-0842-99F3-F0115C7FB876}" name="Column7853"/>
    <tableColumn id="7874" xr3:uid="{64A627DD-B232-E648-9707-C0286EB7B557}" name="Column7854"/>
    <tableColumn id="7875" xr3:uid="{0A6771AF-6C06-DE4C-B2E4-923F2A1505A4}" name="Column7855"/>
    <tableColumn id="7876" xr3:uid="{C0F4CB5A-B542-834D-898A-16B23E51FA6B}" name="Column7856"/>
    <tableColumn id="7877" xr3:uid="{8ADF1CA6-91C7-C441-A21D-9013539C4E41}" name="Column7857"/>
    <tableColumn id="7878" xr3:uid="{00B58365-0176-1B43-910A-664D1E36D7E5}" name="Column7858"/>
    <tableColumn id="7879" xr3:uid="{43DE8FA9-DD06-874C-B6C1-3D22216558EE}" name="Column7859"/>
    <tableColumn id="7880" xr3:uid="{7D8777EA-DCF7-3A46-A558-091559CB0CA4}" name="Column7860"/>
    <tableColumn id="7881" xr3:uid="{969D4732-E1E0-6D4F-9059-170793803F54}" name="Column7861"/>
    <tableColumn id="7882" xr3:uid="{11EBB758-76AD-3146-B8A7-8412FF1E75A0}" name="Column7862"/>
    <tableColumn id="7883" xr3:uid="{2E72D049-5525-214E-A66F-0CAC60A14A4B}" name="Column7863"/>
    <tableColumn id="7884" xr3:uid="{81C3B64A-8C06-574B-9E2D-2E94E4250322}" name="Column7864"/>
    <tableColumn id="7885" xr3:uid="{90B08AF8-AAAA-5848-B18E-F9A62B4644EB}" name="Column7865"/>
    <tableColumn id="7886" xr3:uid="{C590BB66-41D7-5B46-8D35-2E08E45F79E2}" name="Column7866"/>
    <tableColumn id="7887" xr3:uid="{76E1914B-8ECF-5546-9901-159FF2A77E67}" name="Column7867"/>
    <tableColumn id="7888" xr3:uid="{BFEBC877-2355-7040-941D-66FCE59155F9}" name="Column7868"/>
    <tableColumn id="7889" xr3:uid="{0CB6BA40-8E49-E34F-8C14-E9C5B1CBDB39}" name="Column7869"/>
    <tableColumn id="7890" xr3:uid="{3A377C4A-3E6B-A040-973C-EDB0FD6DBA3E}" name="Column7870"/>
    <tableColumn id="7891" xr3:uid="{C10B1F2D-BDFF-9043-A0AF-36EF6CC02B7F}" name="Column7871"/>
    <tableColumn id="7892" xr3:uid="{0EA57D24-3D48-AA42-B0D5-79E4A7452E72}" name="Column7872"/>
    <tableColumn id="7893" xr3:uid="{7BCF9714-A8BC-4846-AADA-3DE5F0AE92A0}" name="Column7873"/>
    <tableColumn id="7894" xr3:uid="{EF2232B0-F44F-F84E-9FBB-657BAC03E90C}" name="Column7874"/>
    <tableColumn id="7895" xr3:uid="{D4DBBD25-AA82-CB46-99F8-FF8AE89ADDEC}" name="Column7875"/>
    <tableColumn id="7896" xr3:uid="{CF0068E3-0FB5-FB4C-9BC6-166604E57A4E}" name="Column7876"/>
    <tableColumn id="7897" xr3:uid="{5821DC0A-0C4A-1E4D-970A-0C2D16B9D7AB}" name="Column7877"/>
    <tableColumn id="7898" xr3:uid="{DC69D23F-47F2-7940-A4CC-DBA6483F8E09}" name="Column7878"/>
    <tableColumn id="7899" xr3:uid="{6F5B5BAF-7A07-8C46-9CE3-4AC707E69E9F}" name="Column7879"/>
    <tableColumn id="7900" xr3:uid="{7FB44DFC-CCBD-0743-AF46-01F469A27044}" name="Column7880"/>
    <tableColumn id="7901" xr3:uid="{DF58C611-CD60-3941-9D4C-58FBADF5ED8B}" name="Column7881"/>
    <tableColumn id="7902" xr3:uid="{1EDEE70F-FEC8-0240-A4FD-48D4EC243292}" name="Column7882"/>
    <tableColumn id="7903" xr3:uid="{BFA812F0-AB7B-A848-A602-875E4AE88C95}" name="Column7883"/>
    <tableColumn id="7904" xr3:uid="{4960BC9D-C846-C94B-94A4-590EC0F1E406}" name="Column7884"/>
    <tableColumn id="7905" xr3:uid="{FB9F14B2-D2FD-F54B-BFFE-7C588FD836B4}" name="Column7885"/>
    <tableColumn id="7906" xr3:uid="{498AA3E8-3453-4442-8172-BE5883EC192A}" name="Column7886"/>
    <tableColumn id="7907" xr3:uid="{D19BB737-0A19-1D48-AB72-FE62E634C6D4}" name="Column7887"/>
    <tableColumn id="7908" xr3:uid="{6C848D46-E985-7848-8816-C4EF7870E937}" name="Column7888"/>
    <tableColumn id="7909" xr3:uid="{B3A07ACB-97F0-1C43-AAF0-77D9A0194C9C}" name="Column7889"/>
    <tableColumn id="7910" xr3:uid="{53C7D364-A455-144D-BA4A-60D8ACE34D67}" name="Column7890"/>
    <tableColumn id="7911" xr3:uid="{597520CB-8B52-1745-86E9-4B6DEDC69820}" name="Column7891"/>
    <tableColumn id="7912" xr3:uid="{21B4FF87-B2F0-AF4E-A07C-C6B3AD379A51}" name="Column7892"/>
    <tableColumn id="7913" xr3:uid="{4142ED7A-5DE6-9E49-AF2F-CD71BFF73356}" name="Column7893"/>
    <tableColumn id="7914" xr3:uid="{777F0E69-7B4D-9E4D-96A3-4594C2622582}" name="Column7894"/>
    <tableColumn id="7915" xr3:uid="{7E6A0944-325C-7947-BEEA-D6D10C1CE42D}" name="Column7895"/>
    <tableColumn id="7916" xr3:uid="{7D2AA067-35E5-0D42-920C-B52600FE2CD3}" name="Column7896"/>
    <tableColumn id="7917" xr3:uid="{0FB15842-DE19-9C4A-906B-5E198F13482B}" name="Column7897"/>
    <tableColumn id="7918" xr3:uid="{CA85C55D-DDAC-2C46-AA81-109D497EA3E0}" name="Column7898"/>
    <tableColumn id="7919" xr3:uid="{3C468D46-416C-A343-BB44-4AC7325CE879}" name="Column7899"/>
    <tableColumn id="7920" xr3:uid="{0B1450EB-BD3D-FF40-B81A-893BA4C869CA}" name="Column7900"/>
    <tableColumn id="7921" xr3:uid="{09DD59FC-85D7-E04D-A7D5-BAE03D7ECB98}" name="Column7901"/>
    <tableColumn id="7922" xr3:uid="{C715FD6C-DAC6-D945-A445-4DC9BA999204}" name="Column7902"/>
    <tableColumn id="7923" xr3:uid="{B88236C1-8AF6-E54A-AFC0-F1971623D595}" name="Column7903"/>
    <tableColumn id="7924" xr3:uid="{80DF25FE-E843-3046-8D04-6584433FF245}" name="Column7904"/>
    <tableColumn id="7925" xr3:uid="{7C76F92B-13C3-274E-B939-464682F9DE86}" name="Column7905"/>
    <tableColumn id="7926" xr3:uid="{7EB65641-BD6B-B84B-A9D4-93F7C7F7157C}" name="Column7906"/>
    <tableColumn id="7927" xr3:uid="{600F1549-F53A-564F-8B0E-FFFBE354B263}" name="Column7907"/>
    <tableColumn id="7928" xr3:uid="{40BB60E3-5901-7344-AD36-6B14EC37DAF3}" name="Column7908"/>
    <tableColumn id="7929" xr3:uid="{09C01358-4BA6-1341-B0DD-151F7824262E}" name="Column7909"/>
    <tableColumn id="7930" xr3:uid="{92771BED-A827-B046-80A8-B540F4D6D155}" name="Column7910"/>
    <tableColumn id="7931" xr3:uid="{A49CA43F-3AF6-214A-BAD0-E022DA37BD8C}" name="Column7911"/>
    <tableColumn id="7932" xr3:uid="{9CD3D6F2-475F-2D42-BE1B-D5BD9E670347}" name="Column7912"/>
    <tableColumn id="7933" xr3:uid="{56AEF051-4C92-E046-BCE1-ADE0ACDC2BD7}" name="Column7913"/>
    <tableColumn id="7934" xr3:uid="{A2C3917C-88FA-A14E-B54F-0087A659BEF1}" name="Column7914"/>
    <tableColumn id="7935" xr3:uid="{CA0C3CAC-A594-2246-99AB-A2583FDCCBB5}" name="Column7915"/>
    <tableColumn id="7936" xr3:uid="{326D5500-E620-5B4C-8471-CCC9893C7A6B}" name="Column7916"/>
    <tableColumn id="7937" xr3:uid="{9E666FE0-B344-8C44-A547-77CDD4C4D743}" name="Column7917"/>
    <tableColumn id="7938" xr3:uid="{A4603868-5C20-D642-8264-AFA525639F9C}" name="Column7918"/>
    <tableColumn id="7939" xr3:uid="{427E278B-1283-1C46-A113-53A62FAF3FA4}" name="Column7919"/>
    <tableColumn id="7940" xr3:uid="{EF2E7B7F-0AD7-824C-85F0-E769C6A0D169}" name="Column7920"/>
    <tableColumn id="7941" xr3:uid="{74E31075-66AE-DF4E-AD28-BB9BFAE70019}" name="Column7921"/>
    <tableColumn id="7942" xr3:uid="{1599B8CD-3EAA-A948-8966-1ED2ED408EC6}" name="Column7922"/>
    <tableColumn id="7943" xr3:uid="{928968DA-1C44-AB43-8B97-1FE322DC5279}" name="Column7923"/>
    <tableColumn id="7944" xr3:uid="{F79440A7-B686-6543-BE4B-38172124C588}" name="Column7924"/>
    <tableColumn id="7945" xr3:uid="{02CBF6FE-B47E-E24B-B326-662DB0774E49}" name="Column7925"/>
    <tableColumn id="7946" xr3:uid="{7B2DEBC3-A546-C44E-B48B-93DFD9768226}" name="Column7926"/>
    <tableColumn id="7947" xr3:uid="{F72DABC9-81A2-334E-A43C-A4A170750727}" name="Column7927"/>
    <tableColumn id="7948" xr3:uid="{1FBB6B70-3A0E-D04D-8AD9-C3DCC97183F8}" name="Column7928"/>
    <tableColumn id="7949" xr3:uid="{65E143CC-85A6-1E40-AA61-B262333B27DB}" name="Column7929"/>
    <tableColumn id="7950" xr3:uid="{E987305E-AFBA-084D-9A59-9F7C31A457F8}" name="Column7930"/>
    <tableColumn id="7951" xr3:uid="{36CE73E0-EAF4-B74C-B823-DA7B7DB7D30B}" name="Column7931"/>
    <tableColumn id="7952" xr3:uid="{922DEFC9-FB10-C444-B8CD-086D019E3240}" name="Column7932"/>
    <tableColumn id="7953" xr3:uid="{6A27DC51-60A0-9947-9FF2-6BDEE7ECC703}" name="Column7933"/>
    <tableColumn id="7954" xr3:uid="{FFBC6C7E-5B2E-E04F-A881-8115A45D7F25}" name="Column7934"/>
    <tableColumn id="7955" xr3:uid="{E949E782-53CF-BE45-A028-312E27D28D4D}" name="Column7935"/>
    <tableColumn id="7956" xr3:uid="{FC9B1F95-C947-CF41-990B-1115AA8E21E4}" name="Column7936"/>
    <tableColumn id="7957" xr3:uid="{DB8FC4DF-C0BD-5444-A641-5D943E285EE5}" name="Column7937"/>
    <tableColumn id="7958" xr3:uid="{B60A0C37-EE75-3C41-88DF-326A70CFEABD}" name="Column7938"/>
    <tableColumn id="7959" xr3:uid="{9BCCB023-1C83-7E45-8FD3-78FD399ED375}" name="Column7939"/>
    <tableColumn id="7960" xr3:uid="{FD57E4D4-E5EC-C146-93D6-8DE794C2BE33}" name="Column7940"/>
    <tableColumn id="7961" xr3:uid="{ABCDE6B5-8B96-3F47-8FAE-C6ED240A5A80}" name="Column7941"/>
    <tableColumn id="7962" xr3:uid="{4BB2DDF7-1B89-AB45-B88E-4AF0C04224FE}" name="Column7942"/>
    <tableColumn id="7963" xr3:uid="{5C9BBD28-D6DA-DB46-8890-EB434DCABC77}" name="Column7943"/>
    <tableColumn id="7964" xr3:uid="{4F6069BD-4FA1-5845-A78C-0AF0A52681FE}" name="Column7944"/>
    <tableColumn id="7965" xr3:uid="{D4190F16-2019-2843-9A5A-DF961205CD8D}" name="Column7945"/>
    <tableColumn id="7966" xr3:uid="{DFA2AA29-C376-B946-A7FF-8BBE4D8762F9}" name="Column7946"/>
    <tableColumn id="7967" xr3:uid="{309BB55A-C661-254A-95D1-62691FB97792}" name="Column7947"/>
    <tableColumn id="7968" xr3:uid="{31BA0A07-4280-C342-988D-CFC60126E28C}" name="Column7948"/>
    <tableColumn id="7969" xr3:uid="{12268D1F-161A-A842-B4C6-B6B1F40D8CA4}" name="Column7949"/>
    <tableColumn id="7970" xr3:uid="{35C6C618-3607-EF4B-B547-7FF5D7CDEF96}" name="Column7950"/>
    <tableColumn id="7971" xr3:uid="{BEA6928D-CC1A-BB47-809F-935B22E883A6}" name="Column7951"/>
    <tableColumn id="7972" xr3:uid="{2C679777-B6CB-8940-A125-3BE09650FEFD}" name="Column7952"/>
    <tableColumn id="7973" xr3:uid="{DDAE86D9-65D9-E74F-B553-786C22F53EE9}" name="Column7953"/>
    <tableColumn id="7974" xr3:uid="{6507BB9B-D229-6341-885E-F61B148C34A5}" name="Column7954"/>
    <tableColumn id="7975" xr3:uid="{EFEA626A-A9E1-8442-8E8F-D8A67B4CA411}" name="Column7955"/>
    <tableColumn id="7976" xr3:uid="{9CBD6CD1-7D00-3D42-B24C-931D9C6C7288}" name="Column7956"/>
    <tableColumn id="7977" xr3:uid="{DC809EE7-5018-4C47-8106-B5F3F80C2402}" name="Column7957"/>
    <tableColumn id="7978" xr3:uid="{A588DAF5-118A-8246-B35D-CA7D885E7A7E}" name="Column7958"/>
    <tableColumn id="7979" xr3:uid="{EDD5F4A4-E36C-D545-8CF6-9DC5460383F3}" name="Column7959"/>
    <tableColumn id="7980" xr3:uid="{D3E87878-8CB6-5A41-8F0D-7145D03681B2}" name="Column7960"/>
    <tableColumn id="7981" xr3:uid="{7F99F085-7F0A-664A-81F2-78A488E925CB}" name="Column7961"/>
    <tableColumn id="7982" xr3:uid="{940EC8E5-0704-E04B-812A-E0F2400C036F}" name="Column7962"/>
    <tableColumn id="7983" xr3:uid="{2F74B899-9826-F845-BEF1-EB5AF997901B}" name="Column7963"/>
    <tableColumn id="7984" xr3:uid="{6AA3D26A-3335-4246-B260-C7F32B677356}" name="Column7964"/>
    <tableColumn id="7985" xr3:uid="{7E2D87D4-E44C-8745-B8CB-18BE4B6382DC}" name="Column7965"/>
    <tableColumn id="7986" xr3:uid="{EE37821E-D5B9-684B-9759-6F018CA66B64}" name="Column7966"/>
    <tableColumn id="7987" xr3:uid="{9263D4F4-AD11-DE44-9881-AEA656B6B23F}" name="Column7967"/>
    <tableColumn id="7988" xr3:uid="{3FE3CEDB-90B0-FF43-A66D-A43497C6AC2E}" name="Column7968"/>
    <tableColumn id="7989" xr3:uid="{FB126786-EC54-674A-BD2A-6EBE024965C4}" name="Column7969"/>
    <tableColumn id="7990" xr3:uid="{20C52463-0594-304E-92F9-66595966C517}" name="Column7970"/>
    <tableColumn id="7991" xr3:uid="{DEC6A2FF-6846-6A4E-81F3-32113F15BB38}" name="Column7971"/>
    <tableColumn id="7992" xr3:uid="{71E4F8B0-9795-E24F-BA31-FC3129B3CD3C}" name="Column7972"/>
    <tableColumn id="7993" xr3:uid="{0B704978-1014-BA44-BD57-77F6C8C485FB}" name="Column7973"/>
    <tableColumn id="7994" xr3:uid="{B7C6F905-383D-1643-9330-98DE4BEC76BE}" name="Column7974"/>
    <tableColumn id="7995" xr3:uid="{95F5B2CB-1804-2547-A7C7-4BE192FBABC7}" name="Column7975"/>
    <tableColumn id="7996" xr3:uid="{070B6757-DAAF-4541-8E4A-74DEC42D3FA8}" name="Column7976"/>
    <tableColumn id="7997" xr3:uid="{84B20BE1-C0B9-5544-A867-3FE6B6FBF2D8}" name="Column7977"/>
    <tableColumn id="7998" xr3:uid="{4300D470-3E51-C04B-B8CC-27E5291DAE5D}" name="Column7978"/>
    <tableColumn id="7999" xr3:uid="{3C589EA8-FE88-494B-93C3-69EA3CBBD1CA}" name="Column7979"/>
    <tableColumn id="8000" xr3:uid="{01A85CA3-EE13-0F46-B781-EE6EB141C77F}" name="Column7980"/>
    <tableColumn id="8001" xr3:uid="{855AACEA-E3EA-2F42-B012-19F1C3F3D1B3}" name="Column7981"/>
    <tableColumn id="8002" xr3:uid="{BFB94162-464B-C648-B5A9-5991C46347FB}" name="Column7982"/>
    <tableColumn id="8003" xr3:uid="{D07B5B87-4D68-C948-AAA7-351EFC14CFB9}" name="Column7983"/>
    <tableColumn id="8004" xr3:uid="{9C11126E-FA35-364E-9BB3-A514B022180E}" name="Column7984"/>
    <tableColumn id="8005" xr3:uid="{2C751EAF-C1FC-E248-A900-E870A3EFE556}" name="Column7985"/>
    <tableColumn id="8006" xr3:uid="{68B78BFE-729C-244E-B1FC-A4718D9D0F61}" name="Column7986"/>
    <tableColumn id="8007" xr3:uid="{5DB6A072-D365-3A42-A1B9-308EAA836BBC}" name="Column7987"/>
    <tableColumn id="8008" xr3:uid="{6E047127-BE01-9043-8775-E2E80770C812}" name="Column7988"/>
    <tableColumn id="8009" xr3:uid="{F34FB701-225A-D244-BC4A-CF7574D70B92}" name="Column7989"/>
    <tableColumn id="8010" xr3:uid="{FE0E6ADB-1E39-414A-B901-0D66515B1333}" name="Column7990"/>
    <tableColumn id="8011" xr3:uid="{25AEED0B-483B-CF41-BD95-50B9E236993E}" name="Column7991"/>
    <tableColumn id="8012" xr3:uid="{DF64B9AD-047D-6941-A5BC-FB860CEEFAD9}" name="Column7992"/>
    <tableColumn id="8013" xr3:uid="{3D2845AE-CE79-064C-9DFE-39DEDBCC22BD}" name="Column7993"/>
    <tableColumn id="8014" xr3:uid="{6D1D3CBA-FBCE-1B4D-A668-2729661636DC}" name="Column7994"/>
    <tableColumn id="8015" xr3:uid="{A6D272AE-B212-1F40-A2D1-ECDFF4E4EE0E}" name="Column7995"/>
    <tableColumn id="8016" xr3:uid="{D645A494-6BCA-114B-94F4-38BF71152520}" name="Column7996"/>
    <tableColumn id="8017" xr3:uid="{ACF8ABAE-C557-9440-A20F-8FD9EA959FF4}" name="Column7997"/>
    <tableColumn id="8018" xr3:uid="{89D302AF-AB0F-FB45-B3B1-B36566CA16FF}" name="Column7998"/>
    <tableColumn id="8019" xr3:uid="{90C963DB-05CA-2E46-ADEB-ED900696EC58}" name="Column7999"/>
    <tableColumn id="8020" xr3:uid="{D0629874-CAC1-A043-BEE9-7A0C04F646E1}" name="Column8000"/>
    <tableColumn id="8021" xr3:uid="{C3B01C78-C7FD-854A-ACC6-C092E181D396}" name="Column8001"/>
    <tableColumn id="8022" xr3:uid="{D2EAE57C-7E43-F545-9CBF-62FFB0692E56}" name="Column8002"/>
    <tableColumn id="8023" xr3:uid="{BB4CBB77-FCE0-1446-8251-5D858BA4FCB5}" name="Column8003"/>
    <tableColumn id="8024" xr3:uid="{E9C1B04B-3AC5-E848-84A0-AE8448556B95}" name="Column8004"/>
    <tableColumn id="8025" xr3:uid="{F439DD4A-FA69-E34E-81B4-C1CDF3E936A0}" name="Column8005"/>
    <tableColumn id="8026" xr3:uid="{98AF9EFA-B6B1-D448-AA3C-88CA7971186A}" name="Column8006"/>
    <tableColumn id="8027" xr3:uid="{580064DE-3E4C-DD4A-B9ED-95E71BBE1E15}" name="Column8007"/>
    <tableColumn id="8028" xr3:uid="{9BAADB0B-1CBE-0942-A77B-ED8C2A1E4BD6}" name="Column8008"/>
    <tableColumn id="8029" xr3:uid="{B9B7F178-3D80-F142-91E7-35E13CF8D88D}" name="Column8009"/>
    <tableColumn id="8030" xr3:uid="{43D10CC5-909C-3C4C-A219-81AF0D7A52A2}" name="Column8010"/>
    <tableColumn id="8031" xr3:uid="{E67882A3-0BE8-B543-9E00-D8CC31F06553}" name="Column8011"/>
    <tableColumn id="8032" xr3:uid="{B9126CCE-42C1-2D4B-9457-9E93AF1A32FA}" name="Column8012"/>
    <tableColumn id="8033" xr3:uid="{F91C486C-677D-8340-BC46-D451FA816E3D}" name="Column8013"/>
    <tableColumn id="8034" xr3:uid="{1C45495A-E4FC-BC48-B01B-A3DC96D48672}" name="Column8014"/>
    <tableColumn id="8035" xr3:uid="{E386192C-E4A6-864B-9951-D04604E2E85A}" name="Column8015"/>
    <tableColumn id="8036" xr3:uid="{DA1A8247-8C36-4648-A4DF-7DC3308E45B6}" name="Column8016"/>
    <tableColumn id="8037" xr3:uid="{97DE8CBA-9BDA-6246-824B-95046674D0B1}" name="Column8017"/>
    <tableColumn id="8038" xr3:uid="{2064EF2F-9374-CF4B-926E-8E163635939B}" name="Column8018"/>
    <tableColumn id="8039" xr3:uid="{10CE82B1-1C96-4349-84C4-A29FA1AA4055}" name="Column8019"/>
    <tableColumn id="8040" xr3:uid="{76C7D0DF-28B2-0143-A3C8-8FEAB841564F}" name="Column8020"/>
    <tableColumn id="8041" xr3:uid="{63F00675-19BD-5249-BA23-E8922CAD683A}" name="Column8021"/>
    <tableColumn id="8042" xr3:uid="{1158860B-9005-CE40-BA23-D646516AD7DB}" name="Column8022"/>
    <tableColumn id="8043" xr3:uid="{093C5A40-40F7-214A-A8D5-0803B8E035B8}" name="Column8023"/>
    <tableColumn id="8044" xr3:uid="{E8A3C762-ADDF-E849-8D92-184741325F21}" name="Column8024"/>
    <tableColumn id="8045" xr3:uid="{AC303C33-1F07-9B47-A798-2BB545E6F49D}" name="Column8025"/>
    <tableColumn id="8046" xr3:uid="{E026495F-5056-7242-97B4-E861F535BF5D}" name="Column8026"/>
    <tableColumn id="8047" xr3:uid="{50B47642-248F-C44A-A0B9-2705D9AC2904}" name="Column8027"/>
    <tableColumn id="8048" xr3:uid="{E6607696-6764-9A40-84B6-1CF3CBE628BD}" name="Column8028"/>
    <tableColumn id="8049" xr3:uid="{36F7E754-E19D-524C-8D80-4D6FF9D97438}" name="Column8029"/>
    <tableColumn id="8050" xr3:uid="{F932E7B2-A27D-6045-8A85-5C8A66A92867}" name="Column8030"/>
    <tableColumn id="8051" xr3:uid="{5D6B0614-F8B9-9147-89FC-95BD29FCB4ED}" name="Column8031"/>
    <tableColumn id="8052" xr3:uid="{0C3D8252-A4A5-CC4F-81D9-1BB0885EDB36}" name="Column8032"/>
    <tableColumn id="8053" xr3:uid="{B24D663D-7679-134C-A576-3CFF639BD62A}" name="Column8033"/>
    <tableColumn id="8054" xr3:uid="{A580ABC8-8FBD-5B43-9901-462D2ADB674E}" name="Column8034"/>
    <tableColumn id="8055" xr3:uid="{E4FAA8F5-D538-4A45-8F83-C76EF67FDF57}" name="Column8035"/>
    <tableColumn id="8056" xr3:uid="{057E9F19-7D7D-3E45-B0AB-DA6B7C7F6511}" name="Column8036"/>
    <tableColumn id="8057" xr3:uid="{76B69A5C-D040-724F-BEA4-E5DAC8C68CE2}" name="Column8037"/>
    <tableColumn id="8058" xr3:uid="{0FB4C05F-91FA-7748-8BAC-869797036378}" name="Column8038"/>
    <tableColumn id="8059" xr3:uid="{7323E378-47E1-A240-AEED-73DC87EC5920}" name="Column8039"/>
    <tableColumn id="8060" xr3:uid="{1691260F-A8BD-DB4A-B69D-60F816BA116D}" name="Column8040"/>
    <tableColumn id="8061" xr3:uid="{57B46782-6177-5744-B776-14CE8CBAB7F8}" name="Column8041"/>
    <tableColumn id="8062" xr3:uid="{73B28F94-E512-1C44-B44C-C31AE57C32A1}" name="Column8042"/>
    <tableColumn id="8063" xr3:uid="{86FDD98E-4FDD-314E-89AE-8CDDF187EC16}" name="Column8043"/>
    <tableColumn id="8064" xr3:uid="{1DEB5EB5-A5C1-AD42-A91A-B28870C5285F}" name="Column8044"/>
    <tableColumn id="8065" xr3:uid="{D8F319AA-C319-6F41-9C9B-290CFCB6CDDC}" name="Column8045"/>
    <tableColumn id="8066" xr3:uid="{11973A6A-CE76-7C48-B8CF-5D8396D777A2}" name="Column8046"/>
    <tableColumn id="8067" xr3:uid="{91975E7E-D058-5D4D-9B89-A8488CE85C9B}" name="Column8047"/>
    <tableColumn id="8068" xr3:uid="{040B4FDA-F719-2346-B19A-4AF5AF5FCE64}" name="Column8048"/>
    <tableColumn id="8069" xr3:uid="{8E9FA17F-8B64-AD45-9FA9-EAD6FF52F033}" name="Column8049"/>
    <tableColumn id="8070" xr3:uid="{91DEDF23-1732-F340-88BD-457ED1675636}" name="Column8050"/>
    <tableColumn id="8071" xr3:uid="{D504C8AF-B4B7-5241-BB80-043CDB3E9ED5}" name="Column8051"/>
    <tableColumn id="8072" xr3:uid="{6C16E79E-AFB6-4D49-857C-65A694417790}" name="Column8052"/>
    <tableColumn id="8073" xr3:uid="{EDC008ED-7028-5345-955F-C0364F40EC6A}" name="Column8053"/>
    <tableColumn id="8074" xr3:uid="{9A5072D7-D95B-EE4A-B52E-5C8466EAB08D}" name="Column8054"/>
    <tableColumn id="8075" xr3:uid="{8294F5DF-C149-E546-ACAC-DFC22E8DEC46}" name="Column8055"/>
    <tableColumn id="8076" xr3:uid="{DA11976A-E05D-BE46-A125-0D5AAA5A8EE1}" name="Column8056"/>
    <tableColumn id="8077" xr3:uid="{72468B42-D72E-3D46-B184-DC6AA902205F}" name="Column8057"/>
    <tableColumn id="8078" xr3:uid="{3A7BD29F-1116-BB47-AD11-7434907A7307}" name="Column8058"/>
    <tableColumn id="8079" xr3:uid="{A7F8B0FE-DCCA-634D-9C66-884EB51C8CB0}" name="Column8059"/>
    <tableColumn id="8080" xr3:uid="{423C24D7-C469-C147-A5CE-23F0D5FA57E1}" name="Column8060"/>
    <tableColumn id="8081" xr3:uid="{B316BC82-352E-9941-A8D2-32639318FE3A}" name="Column8061"/>
    <tableColumn id="8082" xr3:uid="{4DA258B1-59D3-254F-A096-75DD9754EEAB}" name="Column8062"/>
    <tableColumn id="8083" xr3:uid="{25F93D3D-489F-B041-BFEC-F460B6E333A7}" name="Column8063"/>
    <tableColumn id="8084" xr3:uid="{1B9658A0-59E5-4D45-8E72-94AA754959F9}" name="Column8064"/>
    <tableColumn id="8085" xr3:uid="{86DB622B-4DC5-EC44-935E-EBFB17FBD637}" name="Column8065"/>
    <tableColumn id="8086" xr3:uid="{3F38359C-12DD-4740-A9E3-743B45A19191}" name="Column8066"/>
    <tableColumn id="8087" xr3:uid="{9B1B99C7-F913-8F4B-A46F-0F52DC0F6081}" name="Column8067"/>
    <tableColumn id="8088" xr3:uid="{B9E1E275-6723-7A4E-B061-F71A98C466C0}" name="Column8068"/>
    <tableColumn id="8089" xr3:uid="{4DA82091-8C01-E74D-B241-B76231CF75EC}" name="Column8069"/>
    <tableColumn id="8090" xr3:uid="{64D25523-BB6E-8A41-8D26-076079D8B6D8}" name="Column8070"/>
    <tableColumn id="8091" xr3:uid="{AEE756D0-14DD-FD48-ADAB-F6063EC7C1B0}" name="Column8071"/>
    <tableColumn id="8092" xr3:uid="{FBA4613A-6D87-724F-B0E8-AA7237B6C051}" name="Column8072"/>
    <tableColumn id="8093" xr3:uid="{7DCE46AF-9AE9-314C-B6F7-7F2766D29EF9}" name="Column8073"/>
    <tableColumn id="8094" xr3:uid="{2515D803-5CA1-6B4B-8F39-FE1BC8E8225B}" name="Column8074"/>
    <tableColumn id="8095" xr3:uid="{1FECBCF8-E56E-6842-9ADA-A54B0F24B499}" name="Column8075"/>
    <tableColumn id="8096" xr3:uid="{63CD3B92-1240-634A-AB80-D7C463A7C92A}" name="Column8076"/>
    <tableColumn id="8097" xr3:uid="{F890A7F3-A5E3-7A4F-B056-BD4E47F8FAD8}" name="Column8077"/>
    <tableColumn id="8098" xr3:uid="{7B0E25B1-0464-EE47-94DE-84B6BE7259E4}" name="Column8078"/>
    <tableColumn id="8099" xr3:uid="{67FFE05E-F6FD-C942-AA46-88E505FB1432}" name="Column8079"/>
    <tableColumn id="8100" xr3:uid="{9473F6B1-C8FC-CC40-8C70-F4FABBB15F15}" name="Column8080"/>
    <tableColumn id="8101" xr3:uid="{E13E5B7A-0291-6243-824F-A01D2C905853}" name="Column8081"/>
    <tableColumn id="8102" xr3:uid="{6A074BDA-FCED-C542-8EA7-92BFCE486639}" name="Column8082"/>
    <tableColumn id="8103" xr3:uid="{DCC01076-0073-7C4E-A045-197E7ACFCCF8}" name="Column8083"/>
    <tableColumn id="8104" xr3:uid="{8A87564A-E3A5-C143-8BAE-8E45753141AF}" name="Column8084"/>
    <tableColumn id="8105" xr3:uid="{0F413464-8A21-2A4A-8E5B-5504334B9EAC}" name="Column8085"/>
    <tableColumn id="8106" xr3:uid="{FAA8D434-CD09-3D47-962B-CF855969DC1E}" name="Column8086"/>
    <tableColumn id="8107" xr3:uid="{4C43F6EE-80DC-BC4C-B3EC-03E6FFF91F0A}" name="Column8087"/>
    <tableColumn id="8108" xr3:uid="{DA5EE9D1-5453-EF4F-886C-174660A377F5}" name="Column8088"/>
    <tableColumn id="8109" xr3:uid="{94DDE2A2-C6C4-AF41-8F15-C0DC8DB483A9}" name="Column8089"/>
    <tableColumn id="8110" xr3:uid="{4975613F-3422-E04F-A587-3387F0F03D8B}" name="Column8090"/>
    <tableColumn id="8111" xr3:uid="{E9799BC0-40AD-B04E-A887-682F7BBE88BB}" name="Column8091"/>
    <tableColumn id="8112" xr3:uid="{A4FC3BA3-9F63-144A-A0C8-05A9861FB7BF}" name="Column8092"/>
    <tableColumn id="8113" xr3:uid="{01EDB7C5-7596-2F4A-87AC-F5CFC73EB5E6}" name="Column8093"/>
    <tableColumn id="8114" xr3:uid="{39CBF775-6B53-804D-996A-8E88EF703F4F}" name="Column8094"/>
    <tableColumn id="8115" xr3:uid="{F90C9679-98C8-574B-A41B-11F0DD3CDF33}" name="Column8095"/>
    <tableColumn id="8116" xr3:uid="{B9715FD9-6EF0-DC44-873A-201D8DF57057}" name="Column8096"/>
    <tableColumn id="8117" xr3:uid="{B02016F6-4D06-864B-93DB-FA79F2C4E6E1}" name="Column8097"/>
    <tableColumn id="8118" xr3:uid="{34438DE1-CB2B-DC46-B751-08073A54814F}" name="Column8098"/>
    <tableColumn id="8119" xr3:uid="{20BE3AC3-DE8F-9042-BC7C-36AD46AE70AA}" name="Column8099"/>
    <tableColumn id="8120" xr3:uid="{2071227A-F035-354F-9B05-B553D08538CA}" name="Column8100"/>
    <tableColumn id="8121" xr3:uid="{178193FE-CB69-3146-90A9-78738792370A}" name="Column8101"/>
    <tableColumn id="8122" xr3:uid="{E26D1F9F-1730-D340-AA66-85569FD8C6C7}" name="Column8102"/>
    <tableColumn id="8123" xr3:uid="{78777A7E-88AE-7B41-9380-90837677680E}" name="Column8103"/>
    <tableColumn id="8124" xr3:uid="{D606889D-C077-514B-91A9-64808566574B}" name="Column8104"/>
    <tableColumn id="8125" xr3:uid="{2434F8A7-94C6-CE49-9927-377EEA86F619}" name="Column8105"/>
    <tableColumn id="8126" xr3:uid="{9B9D012A-5361-EB4C-B347-4EA485DEDB85}" name="Column8106"/>
    <tableColumn id="8127" xr3:uid="{07C3AF89-F5C0-484E-ABF1-446DF844FA99}" name="Column8107"/>
    <tableColumn id="8128" xr3:uid="{519FCDF9-2056-0C4A-931D-098BC1C5A612}" name="Column8108"/>
    <tableColumn id="8129" xr3:uid="{EFB22797-04D1-EC46-A9AD-25EC8A9B8352}" name="Column8109"/>
    <tableColumn id="8130" xr3:uid="{B53B3D79-F15D-7740-92A8-33199B762132}" name="Column8110"/>
    <tableColumn id="8131" xr3:uid="{5B482185-1911-834B-8544-86EAC5CEBBC8}" name="Column8111"/>
    <tableColumn id="8132" xr3:uid="{F52216AE-C2E0-C848-AE6B-9FD89A893B48}" name="Column8112"/>
    <tableColumn id="8133" xr3:uid="{FD7243F3-2DC6-7A4E-B8E7-418E2162E97C}" name="Column8113"/>
    <tableColumn id="8134" xr3:uid="{937D81B1-1D3E-974D-AC90-2FA182D2FB11}" name="Column8114"/>
    <tableColumn id="8135" xr3:uid="{0599E5E1-936D-6545-A922-D188DEFC4A33}" name="Column8115"/>
    <tableColumn id="8136" xr3:uid="{BB3B0A15-ACDA-9946-98D4-E78B966255ED}" name="Column8116"/>
    <tableColumn id="8137" xr3:uid="{25F5948E-D89E-C84A-BF69-F2B8037145E3}" name="Column8117"/>
    <tableColumn id="8138" xr3:uid="{DD2DD575-284C-9F41-9A3B-546EFAF14C91}" name="Column8118"/>
    <tableColumn id="8139" xr3:uid="{54DF4DB4-1ACC-B24F-97EC-B9A1EF068E55}" name="Column8119"/>
    <tableColumn id="8140" xr3:uid="{8D009AEC-B2E0-6E43-B91D-A0BA2B5EC983}" name="Column8120"/>
    <tableColumn id="8141" xr3:uid="{FCCFF3F3-6F54-F24B-8D1E-306B283E24D0}" name="Column8121"/>
    <tableColumn id="8142" xr3:uid="{A9474E97-1895-514C-9915-A9012C86B342}" name="Column8122"/>
    <tableColumn id="8143" xr3:uid="{D8F05220-1246-DB46-973E-7A0920394C60}" name="Column8123"/>
    <tableColumn id="8144" xr3:uid="{F335A7E0-56D2-DD40-9B83-7D054BC15299}" name="Column8124"/>
    <tableColumn id="8145" xr3:uid="{630BAF63-EACF-9845-8E13-27AADFAE34E7}" name="Column8125"/>
    <tableColumn id="8146" xr3:uid="{5540B334-3D52-5749-BE43-C29BB53FA419}" name="Column8126"/>
    <tableColumn id="8147" xr3:uid="{1A043A4F-A061-BD45-A8E7-7C172028B12E}" name="Column8127"/>
    <tableColumn id="8148" xr3:uid="{B977D9A7-8B7D-D443-A6BD-0EB8CC540B50}" name="Column8128"/>
    <tableColumn id="8149" xr3:uid="{52688394-311E-B942-997D-0E61E5399BEB}" name="Column8129"/>
    <tableColumn id="8150" xr3:uid="{9B64190B-139F-F142-A1D6-9148B74DE970}" name="Column8130"/>
    <tableColumn id="8151" xr3:uid="{873FB5B4-2E38-6B4B-ABE2-6FD0BC94E8A0}" name="Column8131"/>
    <tableColumn id="8152" xr3:uid="{5452CC94-2712-B242-8683-55DFDF2852EE}" name="Column8132"/>
    <tableColumn id="8153" xr3:uid="{661BDFC2-2BF1-D148-BE97-7F46718A96D8}" name="Column8133"/>
    <tableColumn id="8154" xr3:uid="{2D357A69-B38D-184A-8CF8-E6A721AF42E9}" name="Column8134"/>
    <tableColumn id="8155" xr3:uid="{CD829DBD-50E2-8A44-BC0B-956FE352BD6E}" name="Column8135"/>
    <tableColumn id="8156" xr3:uid="{8C125567-913A-B34A-9713-179420F41893}" name="Column8136"/>
    <tableColumn id="8157" xr3:uid="{D6AA74ED-5EF5-A14E-9D90-5EFA899582ED}" name="Column8137"/>
    <tableColumn id="8158" xr3:uid="{22F5A117-6678-544B-A34C-AB4D69FA7158}" name="Column8138"/>
    <tableColumn id="8159" xr3:uid="{43781D09-6AEB-5149-864C-DE6EAFDF18E2}" name="Column8139"/>
    <tableColumn id="8160" xr3:uid="{0F71A0EC-E8A7-B64D-8B9F-0ACCAD0B81BC}" name="Column8140"/>
    <tableColumn id="8161" xr3:uid="{0388C6E8-72BF-0D46-A2D6-E6F7DDF0FA8C}" name="Column8141"/>
    <tableColumn id="8162" xr3:uid="{60AC2442-F4B8-F640-A254-48E91771AFC0}" name="Column8142"/>
    <tableColumn id="8163" xr3:uid="{1D30E4E4-A8AC-1147-9440-6EF2625C8EAF}" name="Column8143"/>
    <tableColumn id="8164" xr3:uid="{CBF0643B-C962-5C4F-871F-93CB195FFE1F}" name="Column8144"/>
    <tableColumn id="8165" xr3:uid="{CF55CB06-3398-3C45-9641-D21D0E2EDB0D}" name="Column8145"/>
    <tableColumn id="8166" xr3:uid="{814AC73F-77D9-D44C-8D45-913BB91E9F64}" name="Column8146"/>
    <tableColumn id="8167" xr3:uid="{B085B99E-C864-9D44-9310-1984AD111C71}" name="Column8147"/>
    <tableColumn id="8168" xr3:uid="{57A06465-BD3A-AB47-AF12-43509CC17A3F}" name="Column8148"/>
    <tableColumn id="8169" xr3:uid="{A59188A5-0963-B540-8F5A-4CE7F72ABE1B}" name="Column8149"/>
    <tableColumn id="8170" xr3:uid="{D67E9E2B-6F61-8C49-932D-84E48CB63B49}" name="Column8150"/>
    <tableColumn id="8171" xr3:uid="{B4A3EB03-1B3A-4147-A28A-1DB303E613F4}" name="Column8151"/>
    <tableColumn id="8172" xr3:uid="{80CCE3F7-51AF-0E4A-AC76-5FC298809F34}" name="Column8152"/>
    <tableColumn id="8173" xr3:uid="{54EBB892-19E9-9F45-81A7-D573D2A699C6}" name="Column8153"/>
    <tableColumn id="8174" xr3:uid="{D216B34C-9408-F24F-A9E0-7C2C19CBAA77}" name="Column8154"/>
    <tableColumn id="8175" xr3:uid="{F8F74E02-3180-E344-B854-78A40C6F345C}" name="Column8155"/>
    <tableColumn id="8176" xr3:uid="{D710F668-981D-E640-A56F-F7A30DF4DFB9}" name="Column8156"/>
    <tableColumn id="8177" xr3:uid="{FD427652-7FB6-5B44-90A2-DEA821E00C11}" name="Column8157"/>
    <tableColumn id="8178" xr3:uid="{067CEBCC-5AAA-9249-A560-9A3F22C38032}" name="Column8158"/>
    <tableColumn id="8179" xr3:uid="{775B372D-4E44-3B4D-BB78-C83732172761}" name="Column8159"/>
    <tableColumn id="8180" xr3:uid="{96433A4F-15DB-854E-9A81-31B1693B4515}" name="Column8160"/>
    <tableColumn id="8181" xr3:uid="{9576C4D6-5C82-1841-AFDA-2B0AE0DA608F}" name="Column8161"/>
    <tableColumn id="8182" xr3:uid="{0DE764A2-91D2-C147-AAF9-4937F991D6DC}" name="Column8162"/>
    <tableColumn id="8183" xr3:uid="{12011B06-7E3C-4045-AD16-7868D94A45D2}" name="Column8163"/>
    <tableColumn id="8184" xr3:uid="{EC7642C9-BD3C-BF4D-9743-43AD377554AD}" name="Column8164"/>
    <tableColumn id="8185" xr3:uid="{BAAAC6EB-05A5-5849-91AB-E5ACB2B13689}" name="Column8165"/>
    <tableColumn id="8186" xr3:uid="{A52F8D58-23A9-8349-AD09-33A35BA8A319}" name="Column8166"/>
    <tableColumn id="8187" xr3:uid="{1B6FD9AB-E73A-6540-86E0-E4A995C7C2EE}" name="Column8167"/>
    <tableColumn id="8188" xr3:uid="{D5ED3D91-F179-B545-BC84-C79022F8BDE8}" name="Column8168"/>
    <tableColumn id="8189" xr3:uid="{E6B7A0C5-EAEF-8240-89ED-090B3579B35D}" name="Column8169"/>
    <tableColumn id="8190" xr3:uid="{1D3C2958-F960-4645-9E2C-AE3CE8222C2F}" name="Column8170"/>
    <tableColumn id="8191" xr3:uid="{398E1733-9C19-C249-9BCF-98A35701D81D}" name="Column8171"/>
    <tableColumn id="8192" xr3:uid="{544D473B-C8C9-4D45-A49C-0CF4925DF92C}" name="Column8172"/>
    <tableColumn id="8193" xr3:uid="{C2639886-8921-4949-8433-D37D0AD6F803}" name="Column8173"/>
    <tableColumn id="8194" xr3:uid="{A0291D6A-86E4-3240-8761-4E76D0653079}" name="Column8174"/>
    <tableColumn id="8195" xr3:uid="{C51AC10C-F3CD-D74A-B9FD-F3D829C862CF}" name="Column8175"/>
    <tableColumn id="8196" xr3:uid="{8C17D552-0B66-CF47-B732-313C0D389131}" name="Column8176"/>
    <tableColumn id="8197" xr3:uid="{B7BFC19D-4076-9C47-B2E8-EAC35B556E05}" name="Column8177"/>
    <tableColumn id="8198" xr3:uid="{1FF218A0-22D8-CF41-A712-F2EA2B45BE9C}" name="Column8178"/>
    <tableColumn id="8199" xr3:uid="{4B34949A-1E07-5D46-8C15-23F5C3AC113C}" name="Column8179"/>
    <tableColumn id="8200" xr3:uid="{8A9828ED-C1C4-054B-B9DF-BC267DF169CC}" name="Column8180"/>
    <tableColumn id="8201" xr3:uid="{E07A82EC-66B3-2243-ADD8-20CDB2BF81EF}" name="Column8181"/>
    <tableColumn id="8202" xr3:uid="{B2A71781-5DC3-9645-80FD-94C8F2FE40A9}" name="Column8182"/>
    <tableColumn id="8203" xr3:uid="{0D0C0DCC-3BD2-144B-B020-4B64D37AD210}" name="Column8183"/>
    <tableColumn id="8204" xr3:uid="{0128E356-E578-4640-9F61-5F3DB3662E52}" name="Column8184"/>
    <tableColumn id="8205" xr3:uid="{D56041D6-24B2-ED46-928F-E407F9F15F73}" name="Column8185"/>
    <tableColumn id="8206" xr3:uid="{35965A78-A304-0E49-B001-B168379FDD9D}" name="Column8186"/>
    <tableColumn id="8207" xr3:uid="{3E2E5D04-933E-2F40-BFA8-41CB3820C2F4}" name="Column8187"/>
    <tableColumn id="8208" xr3:uid="{B9B896FD-A399-8748-B536-77B903CCDE59}" name="Column8188"/>
    <tableColumn id="8209" xr3:uid="{D27323F1-CAB0-7A4C-9FC7-C32F9027804D}" name="Column8189"/>
    <tableColumn id="8210" xr3:uid="{28916811-9420-EC47-9E7E-ED77DF962A52}" name="Column8190"/>
    <tableColumn id="8211" xr3:uid="{47BEF9BB-2B35-4449-8B93-CEB8B3DAA3C4}" name="Column8191"/>
    <tableColumn id="8212" xr3:uid="{E2E0F7D6-0B5F-CF4B-87F6-0553CC7F4FB3}" name="Column8192"/>
    <tableColumn id="8213" xr3:uid="{78F343A9-AB86-B34D-B126-B38E2DF7DA18}" name="Column8193"/>
    <tableColumn id="8214" xr3:uid="{E934724D-9025-BD49-8E76-EC58ECA803B0}" name="Column8194"/>
    <tableColumn id="8215" xr3:uid="{F0AFD147-E183-924B-9172-06DE21F2096E}" name="Column8195"/>
    <tableColumn id="8216" xr3:uid="{9A29AE21-EB43-7748-AA0A-8C99E529E1BB}" name="Column8196"/>
    <tableColumn id="8217" xr3:uid="{D74FC835-3EEA-0447-A02D-2C05530052E6}" name="Column8197"/>
    <tableColumn id="8218" xr3:uid="{4BDE880C-92FB-AB46-BAA9-E71A9B3057FA}" name="Column8198"/>
    <tableColumn id="8219" xr3:uid="{D99231A0-B9DA-8B47-945E-FFA8EE0AD286}" name="Column8199"/>
    <tableColumn id="8220" xr3:uid="{EA559885-2BA1-DC40-92D6-8A992BD00F9E}" name="Column8200"/>
    <tableColumn id="8221" xr3:uid="{541786AB-52B4-8045-B2A0-4BB217222BB2}" name="Column8201"/>
    <tableColumn id="8222" xr3:uid="{B2D164F3-A0B0-5C44-8C21-2DBEC7474C3D}" name="Column8202"/>
    <tableColumn id="8223" xr3:uid="{FC468A94-5A35-6342-A8DC-B8C6E183CE3F}" name="Column8203"/>
    <tableColumn id="8224" xr3:uid="{583947CA-7700-D147-9CA2-2176B4835E01}" name="Column8204"/>
    <tableColumn id="8225" xr3:uid="{EADFB3C0-D7F9-2E4C-9C45-36C49415837C}" name="Column8205"/>
    <tableColumn id="8226" xr3:uid="{BB11ED54-01B1-EE4D-89D1-E1033E032126}" name="Column8206"/>
    <tableColumn id="8227" xr3:uid="{D97EA331-5D7D-E946-BFF5-C27129F4F465}" name="Column8207"/>
    <tableColumn id="8228" xr3:uid="{DDE54730-47A9-434B-B929-3BFB76FD5457}" name="Column8208"/>
    <tableColumn id="8229" xr3:uid="{3CF73076-1960-8F4F-89CA-28CE253CE866}" name="Column8209"/>
    <tableColumn id="8230" xr3:uid="{0DFAF360-75ED-164A-A8BF-34A4ABB3E7F4}" name="Column8210"/>
    <tableColumn id="8231" xr3:uid="{2F8D5140-9AEA-064F-8AB9-EA15FF698CB3}" name="Column8211"/>
    <tableColumn id="8232" xr3:uid="{C276D5E2-51CC-AA4B-B266-51CBF7C032F9}" name="Column8212"/>
    <tableColumn id="8233" xr3:uid="{D2199B9B-1F72-3146-BAD0-DD8385BBD5C0}" name="Column8213"/>
    <tableColumn id="8234" xr3:uid="{E56CF2BE-940C-9B46-B94A-4304DDEE1741}" name="Column8214"/>
    <tableColumn id="8235" xr3:uid="{07FE4D40-493E-5D4B-91AB-2E70B6299BF1}" name="Column8215"/>
    <tableColumn id="8236" xr3:uid="{410C88AE-D019-C642-8EDB-95CABAFADF61}" name="Column8216"/>
    <tableColumn id="8237" xr3:uid="{15D8C396-AD46-BF48-AA9B-6C52ED73241F}" name="Column8217"/>
    <tableColumn id="8238" xr3:uid="{A35EADB2-B58F-5C46-A897-14209CA6AAC0}" name="Column8218"/>
    <tableColumn id="8239" xr3:uid="{18A03CCC-85F8-E940-AEFC-4E3369264C50}" name="Column8219"/>
    <tableColumn id="8240" xr3:uid="{5DBF3AD7-D985-EE4D-9B42-4AD1E4771AC0}" name="Column8220"/>
    <tableColumn id="8241" xr3:uid="{93E07D49-8BCD-0340-8C4D-E40F147F2E38}" name="Column8221"/>
    <tableColumn id="8242" xr3:uid="{16D9D814-5816-AE4E-A49B-F4FEC6282267}" name="Column8222"/>
    <tableColumn id="8243" xr3:uid="{5DE96E32-F4EB-8D44-9F06-93A3B236802A}" name="Column8223"/>
    <tableColumn id="8244" xr3:uid="{23BADB3A-4029-794E-B354-41414F2B2691}" name="Column8224"/>
    <tableColumn id="8245" xr3:uid="{4223B8CC-163F-D749-B4F7-91AC53341F46}" name="Column8225"/>
    <tableColumn id="8246" xr3:uid="{008DC6E6-216B-7C43-A855-2307C2EC8C4D}" name="Column8226"/>
    <tableColumn id="8247" xr3:uid="{26389D04-9ADC-6B43-989D-6CA2468D6F1E}" name="Column8227"/>
    <tableColumn id="8248" xr3:uid="{C49C2623-9254-404C-945C-F0D31674031C}" name="Column8228"/>
    <tableColumn id="8249" xr3:uid="{F4F06EF5-ECD4-594D-8C9A-4BACC7012033}" name="Column8229"/>
    <tableColumn id="8250" xr3:uid="{5681116B-7FAE-494F-B7E7-680743737CAE}" name="Column8230"/>
    <tableColumn id="8251" xr3:uid="{3F7C133B-D4AF-2746-8F3A-318C249020B5}" name="Column8231"/>
    <tableColumn id="8252" xr3:uid="{DF05249D-82CF-E942-AD2F-87FE5E9A3179}" name="Column8232"/>
    <tableColumn id="8253" xr3:uid="{3AEA68D0-7916-7940-AD67-152BF62D10E3}" name="Column8233"/>
    <tableColumn id="8254" xr3:uid="{61B08326-CEE2-8746-9849-CD267AA69096}" name="Column8234"/>
    <tableColumn id="8255" xr3:uid="{2D45656D-9F0C-5E4C-9E6B-05ED25FC9B1E}" name="Column8235"/>
    <tableColumn id="8256" xr3:uid="{679AAF51-F145-D34A-AD70-0BF1E1A00253}" name="Column8236"/>
    <tableColumn id="8257" xr3:uid="{8489184C-1F42-CB4E-938D-712345194D37}" name="Column8237"/>
    <tableColumn id="8258" xr3:uid="{32E0F793-D765-E34F-BBF9-DDC3E8DAB43F}" name="Column8238"/>
    <tableColumn id="8259" xr3:uid="{7EA8A350-566E-F940-B4EE-3655A6ADDC6B}" name="Column8239"/>
    <tableColumn id="8260" xr3:uid="{314667D5-0D46-2043-A11D-F1EF10C168BC}" name="Column8240"/>
    <tableColumn id="8261" xr3:uid="{366645EB-C34D-9B42-850D-CCA01516CB1C}" name="Column8241"/>
    <tableColumn id="8262" xr3:uid="{4EC07686-C18F-DB4D-AC34-2764280234F0}" name="Column8242"/>
    <tableColumn id="8263" xr3:uid="{0F34B5E1-4E86-AB45-B4E9-F8AA3DE6AD4B}" name="Column8243"/>
    <tableColumn id="8264" xr3:uid="{B4F57017-C7B1-F94F-A349-243DA74C52C0}" name="Column8244"/>
    <tableColumn id="8265" xr3:uid="{39E43945-40D1-DC44-BBE4-0418976F9B85}" name="Column8245"/>
    <tableColumn id="8266" xr3:uid="{0438D79E-CCBE-B641-9351-D4763DCF6287}" name="Column8246"/>
    <tableColumn id="8267" xr3:uid="{6468D17A-4CF2-8D46-8FA1-B76839D73FB9}" name="Column8247"/>
    <tableColumn id="8268" xr3:uid="{5A6784D2-7A89-5847-9E1F-7B7D2D9CA670}" name="Column8248"/>
    <tableColumn id="8269" xr3:uid="{B5D23D63-5EF4-C044-B01D-D2C17CF51250}" name="Column8249"/>
    <tableColumn id="8270" xr3:uid="{25591113-738C-DF42-9170-D0056E7D8A55}" name="Column8250"/>
    <tableColumn id="8271" xr3:uid="{8D2D89B4-8DF2-9240-A9BA-2765ED45C9F8}" name="Column8251"/>
    <tableColumn id="8272" xr3:uid="{E96B6CA1-95D6-2D4F-874A-3F2FADB169F8}" name="Column8252"/>
    <tableColumn id="8273" xr3:uid="{E0235DA4-115E-9A47-ABE2-4D08121D99C9}" name="Column8253"/>
    <tableColumn id="8274" xr3:uid="{9E85AE20-92B2-CD48-9B57-4AA9F0A6520F}" name="Column8254"/>
    <tableColumn id="8275" xr3:uid="{81594E3B-D45D-DC41-A47F-04B0BE6772ED}" name="Column8255"/>
    <tableColumn id="8276" xr3:uid="{9ED274BC-44C9-774A-96D2-C57C8D0903A1}" name="Column8256"/>
    <tableColumn id="8277" xr3:uid="{54931FBC-C0E4-3B4C-B0B4-509845B4AF63}" name="Column8257"/>
    <tableColumn id="8278" xr3:uid="{CD9BD6DA-55F4-2F41-BC3D-F45A569EC318}" name="Column8258"/>
    <tableColumn id="8279" xr3:uid="{176AC7EE-F4FD-B945-9BAC-D537F5866B39}" name="Column8259"/>
    <tableColumn id="8280" xr3:uid="{B3ABBEC2-8EA3-C64C-9DCC-08273CB33323}" name="Column8260"/>
    <tableColumn id="8281" xr3:uid="{8B1B9589-4B28-1A49-9A99-1C163AAA2CB8}" name="Column8261"/>
    <tableColumn id="8282" xr3:uid="{50A98B7D-590A-A14C-8863-2944299EC19B}" name="Column8262"/>
    <tableColumn id="8283" xr3:uid="{410FEB8D-3057-764F-B9A6-4A0623B889A2}" name="Column8263"/>
    <tableColumn id="8284" xr3:uid="{95D4AE07-F438-8A4B-90F9-2062C5C735B8}" name="Column8264"/>
    <tableColumn id="8285" xr3:uid="{C21BAC51-FEFA-F244-B63D-470D52733AC1}" name="Column8265"/>
    <tableColumn id="8286" xr3:uid="{6A2D401F-26BA-DF40-B687-5220DD7F2E35}" name="Column8266"/>
    <tableColumn id="8287" xr3:uid="{5D79CAD4-83F1-7145-8A61-9936FA3F1B29}" name="Column8267"/>
    <tableColumn id="8288" xr3:uid="{F4F82BCB-E0C8-5E45-BD47-F577FA63E509}" name="Column8268"/>
    <tableColumn id="8289" xr3:uid="{91EDE966-9D67-0843-8EF6-C81DA037BB93}" name="Column8269"/>
    <tableColumn id="8290" xr3:uid="{5DE6C641-5909-0840-A10B-A9812D023E97}" name="Column8270"/>
    <tableColumn id="8291" xr3:uid="{7BA45F78-8A7B-0940-AD70-A3882073709D}" name="Column8271"/>
    <tableColumn id="8292" xr3:uid="{4BAB3A5B-B6CD-A648-89E7-E867AFFBBB43}" name="Column8272"/>
    <tableColumn id="8293" xr3:uid="{C7B505C1-1202-724A-A641-BAFA83C0E04A}" name="Column8273"/>
    <tableColumn id="8294" xr3:uid="{72EC1154-9868-3A4F-BAC2-DB732087CE5F}" name="Column8274"/>
    <tableColumn id="8295" xr3:uid="{D4FBC91A-284A-CB4E-B046-C48F24A62AB5}" name="Column8275"/>
    <tableColumn id="8296" xr3:uid="{AFAB6547-3E56-E940-A47D-2151E2A613C4}" name="Column8276"/>
    <tableColumn id="8297" xr3:uid="{D18BDB21-318F-7A43-9386-AF939A2504D1}" name="Column8277"/>
    <tableColumn id="8298" xr3:uid="{4BCBA71F-9D5B-2746-9C69-A06706D2796F}" name="Column8278"/>
    <tableColumn id="8299" xr3:uid="{7E2FDA36-32F6-F946-90B9-1DA1B88F86C5}" name="Column8279"/>
    <tableColumn id="8300" xr3:uid="{6752E0AD-C54F-5048-8C4C-3D57C2B1BE07}" name="Column8280"/>
    <tableColumn id="8301" xr3:uid="{F28D9E02-1417-9744-9BE7-2680EE60E99C}" name="Column8281"/>
    <tableColumn id="8302" xr3:uid="{A04EEBC1-2CC2-684D-B507-A053EA9AB4C6}" name="Column8282"/>
    <tableColumn id="8303" xr3:uid="{F7138121-D9F0-9F4B-AB33-EA9CEC4127C5}" name="Column8283"/>
    <tableColumn id="8304" xr3:uid="{5725F441-0AFC-4946-BE9E-1620F479906A}" name="Column8284"/>
    <tableColumn id="8305" xr3:uid="{8122D51D-0118-9747-9813-39FC3CB12527}" name="Column8285"/>
    <tableColumn id="8306" xr3:uid="{2B5178A4-EE49-5E42-A949-34CC9F353852}" name="Column8286"/>
    <tableColumn id="8307" xr3:uid="{9D7401B2-E60D-B44D-A46A-D3F7B91EEC2C}" name="Column8287"/>
    <tableColumn id="8308" xr3:uid="{97C8773C-E34A-5740-A406-4781F308B9BF}" name="Column8288"/>
    <tableColumn id="8309" xr3:uid="{91408402-E562-8845-81AC-CC08D82F71FB}" name="Column8289"/>
    <tableColumn id="8310" xr3:uid="{17EA8B16-0F1B-C248-83D1-4E65A11022B3}" name="Column8290"/>
    <tableColumn id="8311" xr3:uid="{B51CEEF8-D548-E44D-9637-B971C87016B3}" name="Column8291"/>
    <tableColumn id="8312" xr3:uid="{52CC0BF2-0178-0144-B3E2-E10D5D9C739E}" name="Column8292"/>
    <tableColumn id="8313" xr3:uid="{CAE8B0A6-4B75-AF41-AA68-C4BB850FD847}" name="Column8293"/>
    <tableColumn id="8314" xr3:uid="{7E922E12-A597-2342-8CD3-247EDF2529E1}" name="Column8294"/>
    <tableColumn id="8315" xr3:uid="{0E143405-63C1-0E47-B027-C18314395818}" name="Column8295"/>
    <tableColumn id="8316" xr3:uid="{D1EDFBF6-EF79-9C46-BF73-881E7C696013}" name="Column8296"/>
    <tableColumn id="8317" xr3:uid="{0D826D1F-D6CC-EC49-BEDF-130496B55A89}" name="Column8297"/>
    <tableColumn id="8318" xr3:uid="{56FD44CD-D706-9A49-9B66-C5284A6759AE}" name="Column8298"/>
    <tableColumn id="8319" xr3:uid="{D8296555-3ED6-0041-B534-261ADD77A28B}" name="Column8299"/>
    <tableColumn id="8320" xr3:uid="{75A8B944-0D71-F449-8D5F-47CCF0D3E07E}" name="Column8300"/>
    <tableColumn id="8321" xr3:uid="{F65F17BC-1A54-3849-A11E-DB106B8CC456}" name="Column8301"/>
    <tableColumn id="8322" xr3:uid="{C3348183-134A-0F43-960F-B60E3876A44E}" name="Column8302"/>
    <tableColumn id="8323" xr3:uid="{3C001649-3207-F04E-BE4C-EB220CE8892E}" name="Column8303"/>
    <tableColumn id="8324" xr3:uid="{ADA11352-1DE2-BD4E-91E5-148CA3A019D2}" name="Column8304"/>
    <tableColumn id="8325" xr3:uid="{8F09143F-CE63-4C41-B2F0-6877AFB5464F}" name="Column8305"/>
    <tableColumn id="8326" xr3:uid="{659F9320-76C3-CD4B-A75B-1595596B9C6D}" name="Column8306"/>
    <tableColumn id="8327" xr3:uid="{FC7CBA2E-DBB0-CD4E-8B9A-2CC5E94D8145}" name="Column8307"/>
    <tableColumn id="8328" xr3:uid="{129CB625-9B9C-3D41-A551-267D68C1D324}" name="Column8308"/>
    <tableColumn id="8329" xr3:uid="{C2DAF89B-D6D4-D940-923C-D0D7F4A292DC}" name="Column8309"/>
    <tableColumn id="8330" xr3:uid="{E5FCD3C5-51C8-ED47-984E-DC61F8C68098}" name="Column8310"/>
    <tableColumn id="8331" xr3:uid="{9C06939A-3D18-5A43-838B-BDC38D77031C}" name="Column8311"/>
    <tableColumn id="8332" xr3:uid="{5DF3B7B0-1E65-AB44-9F7B-401B3E681884}" name="Column8312"/>
    <tableColumn id="8333" xr3:uid="{D8C03D9F-3D80-F44A-9FE0-5D1A0369074F}" name="Column8313"/>
    <tableColumn id="8334" xr3:uid="{622E86A3-D861-A641-9989-02D5A7ABAE9C}" name="Column8314"/>
    <tableColumn id="8335" xr3:uid="{702CC31C-C0B9-A746-8653-A106FCF3616A}" name="Column8315"/>
    <tableColumn id="8336" xr3:uid="{A0D86A9B-7551-BB40-915D-AD99F1849B4C}" name="Column8316"/>
    <tableColumn id="8337" xr3:uid="{0710F510-523A-8B4F-9644-CEE0C9BAED55}" name="Column8317"/>
    <tableColumn id="8338" xr3:uid="{7E695AED-B9BA-5347-A276-CF8DDB9A3B60}" name="Column8318"/>
    <tableColumn id="8339" xr3:uid="{B5C5886C-4C15-3B44-9268-97ACFA98B7EB}" name="Column8319"/>
    <tableColumn id="8340" xr3:uid="{A999475E-E2CC-B543-8EA2-464F75C2DA8D}" name="Column8320"/>
    <tableColumn id="8341" xr3:uid="{5DC02C1A-FB07-A841-9E69-8AE707CDE769}" name="Column8321"/>
    <tableColumn id="8342" xr3:uid="{4B4333B8-B921-7E47-8132-EE236C989F64}" name="Column8322"/>
    <tableColumn id="8343" xr3:uid="{69ABF1B9-3BC0-5743-8FF9-5F3828F27BDC}" name="Column8323"/>
    <tableColumn id="8344" xr3:uid="{EEE04AF5-88D0-344F-A594-BE7ADD3582C0}" name="Column8324"/>
    <tableColumn id="8345" xr3:uid="{77B25251-74E9-C148-B413-1A8117639B60}" name="Column8325"/>
    <tableColumn id="8346" xr3:uid="{27EBD846-148D-F44F-BFB6-8448FF9460ED}" name="Column8326"/>
    <tableColumn id="8347" xr3:uid="{1C9623CF-C1EB-FD4C-AE1F-4B41C8D0ADEE}" name="Column8327"/>
    <tableColumn id="8348" xr3:uid="{39EDCE9D-ACCC-7145-A790-83760230C20B}" name="Column8328"/>
    <tableColumn id="8349" xr3:uid="{9F0169A7-CADA-1240-AA90-4A0606B89D5D}" name="Column8329"/>
    <tableColumn id="8350" xr3:uid="{D85B4C12-0356-6A48-92CF-68E468935875}" name="Column8330"/>
    <tableColumn id="8351" xr3:uid="{873FF0CF-2209-2546-B40D-C320207984BC}" name="Column8331"/>
    <tableColumn id="8352" xr3:uid="{573ACC6B-7ACE-574C-8D23-320E42D18A98}" name="Column8332"/>
    <tableColumn id="8353" xr3:uid="{9A0FBB14-6FCE-C043-B4CA-498EC8EB9EA9}" name="Column8333"/>
    <tableColumn id="8354" xr3:uid="{C2470D6E-CEB3-6A41-932C-A189ED14C6B7}" name="Column8334"/>
    <tableColumn id="8355" xr3:uid="{46199B00-BB25-964C-A98B-AAD7C509DE82}" name="Column8335"/>
    <tableColumn id="8356" xr3:uid="{0CF35C67-9BA2-8949-A3AE-950FFD3FFFA1}" name="Column8336"/>
    <tableColumn id="8357" xr3:uid="{F343D2B0-0BB5-8143-A46A-7F5756BEC9B6}" name="Column8337"/>
    <tableColumn id="8358" xr3:uid="{0D9B3A1E-C1F9-D843-9FCD-7D9B4037546E}" name="Column8338"/>
    <tableColumn id="8359" xr3:uid="{7FDCECE3-67D6-B94F-9FAB-67CDEE013A20}" name="Column8339"/>
    <tableColumn id="8360" xr3:uid="{5C2FEC0B-D4BB-5945-87DD-019774484DC5}" name="Column8340"/>
    <tableColumn id="8361" xr3:uid="{6FF0A072-C43F-BF40-B4B8-F35709869E65}" name="Column8341"/>
    <tableColumn id="8362" xr3:uid="{6C0FE160-93E6-1C44-BB6D-36110F854E85}" name="Column8342"/>
    <tableColumn id="8363" xr3:uid="{232EC393-E5FB-B64F-BC7F-A73AA488C6AE}" name="Column8343"/>
    <tableColumn id="8364" xr3:uid="{808B6605-499F-2C42-A038-E1C6B94E2C5E}" name="Column8344"/>
    <tableColumn id="8365" xr3:uid="{235F47BE-5713-544F-832D-B18CC8DB4061}" name="Column8345"/>
    <tableColumn id="8366" xr3:uid="{F4ADBE5D-53EC-CB43-832A-B54916A583FC}" name="Column8346"/>
    <tableColumn id="8367" xr3:uid="{ABAB0861-48B4-5D40-8EA1-BF65D11C4DD4}" name="Column8347"/>
    <tableColumn id="8368" xr3:uid="{1E3F6FD9-02EE-6949-8DE5-873FF884EB88}" name="Column8348"/>
    <tableColumn id="8369" xr3:uid="{FDC0A2FD-604C-544E-AFD7-A8D28811C56E}" name="Column8349"/>
    <tableColumn id="8370" xr3:uid="{C262C91D-C2BE-E14D-87EE-BE282A611E9D}" name="Column8350"/>
    <tableColumn id="8371" xr3:uid="{376FCFA1-E97F-534D-BC30-ECD29644DAA5}" name="Column8351"/>
    <tableColumn id="8372" xr3:uid="{E12034E5-CCEE-B141-872D-E7C9DC48222C}" name="Column8352"/>
    <tableColumn id="8373" xr3:uid="{66AB3559-5B79-5140-A04A-23C1F2C45BB2}" name="Column8353"/>
    <tableColumn id="8374" xr3:uid="{9D1980D6-B24F-0548-A57D-060E64629873}" name="Column8354"/>
    <tableColumn id="8375" xr3:uid="{2C330095-5D75-7440-9F79-ECB24D6964C1}" name="Column8355"/>
    <tableColumn id="8376" xr3:uid="{15FA7CFF-2263-D64C-B692-2E408033AE4D}" name="Column8356"/>
    <tableColumn id="8377" xr3:uid="{31EC3F1A-2E10-7E4D-904A-FB669A6DBE8A}" name="Column8357"/>
    <tableColumn id="8378" xr3:uid="{9DC165E5-E69E-7E41-A46F-B3EC16541649}" name="Column8358"/>
    <tableColumn id="8379" xr3:uid="{36C18F3A-BCFA-6E4C-AFEE-B82C21BDCE87}" name="Column8359"/>
    <tableColumn id="8380" xr3:uid="{DDB92F14-B3DE-F84F-834B-83454A2BEFBD}" name="Column8360"/>
    <tableColumn id="8381" xr3:uid="{3B4120BC-E363-A940-A636-397094CCEF9D}" name="Column8361"/>
    <tableColumn id="8382" xr3:uid="{24EFC37A-B1E2-CC42-AC46-A0F03146FD7E}" name="Column8362"/>
    <tableColumn id="8383" xr3:uid="{022D6FB7-2698-944C-8858-C3D5A4034789}" name="Column8363"/>
    <tableColumn id="8384" xr3:uid="{35E682ED-7881-4048-8843-F121873F7B44}" name="Column8364"/>
    <tableColumn id="8385" xr3:uid="{35B95BD2-B10A-5442-A9F2-9CA3EC28A376}" name="Column8365"/>
    <tableColumn id="8386" xr3:uid="{3C22B59B-D683-414F-B746-4A82FFFE476B}" name="Column8366"/>
    <tableColumn id="8387" xr3:uid="{18EAB285-F22E-AA4E-9A2F-34FF83C1B0CF}" name="Column8367"/>
    <tableColumn id="8388" xr3:uid="{5AED6D8E-7B27-3142-8BC2-21FD9D502022}" name="Column8368"/>
    <tableColumn id="8389" xr3:uid="{65CF81B4-71CE-244C-89CB-F16650AB97C9}" name="Column8369"/>
    <tableColumn id="8390" xr3:uid="{6DECABA6-64AE-584D-90C6-C29202EBF529}" name="Column8370"/>
    <tableColumn id="8391" xr3:uid="{DC060286-190F-6940-8B8F-EE221597DD46}" name="Column8371"/>
    <tableColumn id="8392" xr3:uid="{305D466B-C28F-D746-9087-7C78E8C2C162}" name="Column8372"/>
    <tableColumn id="8393" xr3:uid="{2F4357BF-A2E1-2645-AA29-42603C62A8FA}" name="Column8373"/>
    <tableColumn id="8394" xr3:uid="{6EA10CF6-4C39-624F-AA8F-1B8095EBE6A0}" name="Column8374"/>
    <tableColumn id="8395" xr3:uid="{7AFE6FEA-3044-604A-8E68-9642DAB50FFA}" name="Column8375"/>
    <tableColumn id="8396" xr3:uid="{E78B244F-890D-894C-BF29-55D9B8AF3757}" name="Column8376"/>
    <tableColumn id="8397" xr3:uid="{35113034-7038-8243-94C0-D4DB1F61FB4C}" name="Column8377"/>
    <tableColumn id="8398" xr3:uid="{2C51CEED-C72E-DF48-B860-4BE984D9074C}" name="Column8378"/>
    <tableColumn id="8399" xr3:uid="{3812B220-3BFD-F449-B2DC-5160E8A80606}" name="Column8379"/>
    <tableColumn id="8400" xr3:uid="{4CF5FCA4-237D-4244-8943-999DFCE0FBE7}" name="Column8380"/>
    <tableColumn id="8401" xr3:uid="{E7472DB4-C103-1949-A44D-4ECE0BDD5FDE}" name="Column8381"/>
    <tableColumn id="8402" xr3:uid="{EA77579F-E370-4448-B75E-2898AB8560E5}" name="Column8382"/>
    <tableColumn id="8403" xr3:uid="{7A10802C-D9CE-7C4A-99C4-EE4D979A58C1}" name="Column8383"/>
    <tableColumn id="8404" xr3:uid="{653B1760-CC3F-C94E-8CBA-7B01EBA5D4DE}" name="Column8384"/>
    <tableColumn id="8405" xr3:uid="{1A308F83-6CCD-B64F-96A0-CC3AD51679BC}" name="Column8385"/>
    <tableColumn id="8406" xr3:uid="{51284F23-A3CB-1D4C-8290-302832AE1CB1}" name="Column8386"/>
    <tableColumn id="8407" xr3:uid="{E2B0FDB2-F5F3-D44C-8B68-6BAEAE3F7D4B}" name="Column8387"/>
    <tableColumn id="8408" xr3:uid="{9B332B8D-13D8-7849-9D06-70BD1719D8ED}" name="Column8388"/>
    <tableColumn id="8409" xr3:uid="{D64AC070-3EDB-4348-B43D-40E31A531EAA}" name="Column8389"/>
    <tableColumn id="8410" xr3:uid="{6910BF73-1FF2-F54A-AB7C-39C8722C1968}" name="Column8390"/>
    <tableColumn id="8411" xr3:uid="{231DCB87-3280-344B-8461-D97CBE5A4D8A}" name="Column8391"/>
    <tableColumn id="8412" xr3:uid="{5372A767-8F0B-8742-AE5A-B2FF09500844}" name="Column8392"/>
    <tableColumn id="8413" xr3:uid="{A4B96FD9-32CE-6B49-A47F-224BE3FE4EA3}" name="Column8393"/>
    <tableColumn id="8414" xr3:uid="{2AD97395-2872-9B43-9EE4-DED6C9F0DDB7}" name="Column8394"/>
    <tableColumn id="8415" xr3:uid="{8D263F53-9A8F-3E44-8B9B-CB854D32CD52}" name="Column8395"/>
    <tableColumn id="8416" xr3:uid="{C13881E5-B2B9-744E-A9D7-13F5B290E1CD}" name="Column8396"/>
    <tableColumn id="8417" xr3:uid="{72BE5DF8-E824-E643-A5E3-910273D5B5F6}" name="Column8397"/>
    <tableColumn id="8418" xr3:uid="{53C3F2F7-24C7-3047-B345-137E7F0631EC}" name="Column8398"/>
    <tableColumn id="8419" xr3:uid="{4A3444D5-2728-5D43-A29E-6880DBC17A62}" name="Column8399"/>
    <tableColumn id="8420" xr3:uid="{3BE6E1EB-B050-8C45-8835-8E1C6DA55BAE}" name="Column8400"/>
    <tableColumn id="8421" xr3:uid="{6F3977D7-37F3-024B-BAD8-B45D2986A3FA}" name="Column8401"/>
    <tableColumn id="8422" xr3:uid="{5364E2E0-297B-DF40-B7F0-2F9DE0C06BDD}" name="Column8402"/>
    <tableColumn id="8423" xr3:uid="{674DD420-7894-A940-945E-7CB49A8265E5}" name="Column8403"/>
    <tableColumn id="8424" xr3:uid="{537013F1-739F-1440-925C-0CB57F103A12}" name="Column8404"/>
    <tableColumn id="8425" xr3:uid="{6E08260D-2C15-7B40-BF2F-48E2634A8F15}" name="Column8405"/>
    <tableColumn id="8426" xr3:uid="{0C96BC5C-D999-B648-A8DD-460FB6F99047}" name="Column8406"/>
    <tableColumn id="8427" xr3:uid="{7D19B6C8-D02E-5943-8B70-D6FCB3450C9A}" name="Column8407"/>
    <tableColumn id="8428" xr3:uid="{F297864B-9040-F549-9177-1724DA4FCD9A}" name="Column8408"/>
    <tableColumn id="8429" xr3:uid="{35F66C80-25A2-714F-AAE3-853690962680}" name="Column8409"/>
    <tableColumn id="8430" xr3:uid="{4989283F-2D33-D246-AE3E-62CE2B7797D2}" name="Column8410"/>
    <tableColumn id="8431" xr3:uid="{110DD84E-D971-EB48-B13E-D930CE267D10}" name="Column8411"/>
    <tableColumn id="8432" xr3:uid="{54776DB2-4121-3241-802C-EC1F41384434}" name="Column8412"/>
    <tableColumn id="8433" xr3:uid="{44DC3C94-431E-704A-8058-38A4A951711A}" name="Column8413"/>
    <tableColumn id="8434" xr3:uid="{E53FFD92-5F81-4241-AA42-50AFAD2010A5}" name="Column8414"/>
    <tableColumn id="8435" xr3:uid="{06ABB7AA-59E4-334A-84BD-7D86854BA7C0}" name="Column8415"/>
    <tableColumn id="8436" xr3:uid="{982D7330-D2C0-9540-A5AA-A37C6C0373A5}" name="Column8416"/>
    <tableColumn id="8437" xr3:uid="{79E235C3-71FF-774F-8919-9E997B2BE4D8}" name="Column8417"/>
    <tableColumn id="8438" xr3:uid="{F65D096C-9FFD-F941-9EA1-4CB84656779E}" name="Column8418"/>
    <tableColumn id="8439" xr3:uid="{AF4C5D40-4508-9E44-A5F3-C0C915B70A40}" name="Column8419"/>
    <tableColumn id="8440" xr3:uid="{53EBF271-357D-4148-9B30-453AC799DB82}" name="Column8420"/>
    <tableColumn id="8441" xr3:uid="{D3DF4283-7E6A-5C4A-BAA8-F5431493683D}" name="Column8421"/>
    <tableColumn id="8442" xr3:uid="{D711EB56-6752-3C48-9809-82C34F6E4E1D}" name="Column8422"/>
    <tableColumn id="8443" xr3:uid="{737C3D3B-B94D-FE4B-9843-5389B2660E5C}" name="Column8423"/>
    <tableColumn id="8444" xr3:uid="{BE08F881-F20E-0541-AD61-96BDD4C501BB}" name="Column8424"/>
    <tableColumn id="8445" xr3:uid="{38791D59-4B53-064C-B4B7-6AA0AB643419}" name="Column8425"/>
    <tableColumn id="8446" xr3:uid="{78F3D3AD-BC42-EF4E-9ADF-F111A2701DB4}" name="Column8426"/>
    <tableColumn id="8447" xr3:uid="{9A9BD1C3-1031-CB41-9BC6-C48062A8B852}" name="Column8427"/>
    <tableColumn id="8448" xr3:uid="{1F0C4B8F-698C-214A-8906-30D39530CA3E}" name="Column8428"/>
    <tableColumn id="8449" xr3:uid="{D75BAAC5-484A-9E49-BF6C-B1336A51F651}" name="Column8429"/>
    <tableColumn id="8450" xr3:uid="{EE37854F-03CF-5444-A99A-C3F0A0C971C8}" name="Column8430"/>
    <tableColumn id="8451" xr3:uid="{9C7B5D88-F916-464E-AB3A-A79AE1A9CE12}" name="Column8431"/>
    <tableColumn id="8452" xr3:uid="{D84E850D-6B12-6C4B-91D4-90070027FADE}" name="Column8432"/>
    <tableColumn id="8453" xr3:uid="{20B2B099-01FA-4F44-9DB9-75BC9B47F591}" name="Column8433"/>
    <tableColumn id="8454" xr3:uid="{51300466-370F-624E-9D52-D79E06A7D207}" name="Column8434"/>
    <tableColumn id="8455" xr3:uid="{3519B794-2A9C-A24E-9650-44F9D2878811}" name="Column8435"/>
    <tableColumn id="8456" xr3:uid="{D3081D66-CD19-834D-B217-4D19D286D816}" name="Column8436"/>
    <tableColumn id="8457" xr3:uid="{710309AB-53EA-F44A-813A-64751B339AE9}" name="Column8437"/>
    <tableColumn id="8458" xr3:uid="{5750E25D-B760-2C43-9FEF-3B04D328B88B}" name="Column8438"/>
    <tableColumn id="8459" xr3:uid="{69D7604B-B5F6-9549-9CC7-291D92ACB3E5}" name="Column8439"/>
    <tableColumn id="8460" xr3:uid="{B6F61884-454B-B146-825B-0D8BB33BED05}" name="Column8440"/>
    <tableColumn id="8461" xr3:uid="{22CE8C5D-320F-6041-A842-15F28252204A}" name="Column8441"/>
    <tableColumn id="8462" xr3:uid="{6663CF92-EB1A-4246-892C-EA3D65642161}" name="Column8442"/>
    <tableColumn id="8463" xr3:uid="{53791CDA-0D6C-C444-ACFA-9090196D6148}" name="Column8443"/>
    <tableColumn id="8464" xr3:uid="{2190DF88-9AB0-E149-B7FF-3E5EB56C7BCB}" name="Column8444"/>
    <tableColumn id="8465" xr3:uid="{4C1E5205-DAD1-9346-9A7B-17C8DC0000F9}" name="Column8445"/>
    <tableColumn id="8466" xr3:uid="{146E3595-7769-864A-A2E7-5B04D9AF84BB}" name="Column8446"/>
    <tableColumn id="8467" xr3:uid="{7AE01D01-BCD9-D54C-A5F7-F352FF5F2A53}" name="Column8447"/>
    <tableColumn id="8468" xr3:uid="{EFA1ED8D-4AF3-C941-B494-5C1176D72B73}" name="Column8448"/>
    <tableColumn id="8469" xr3:uid="{D01C219E-1082-EC4E-BA69-B99311F4CF6F}" name="Column8449"/>
    <tableColumn id="8470" xr3:uid="{81517452-0F3F-F64D-A3A0-5C83AD24D392}" name="Column8450"/>
    <tableColumn id="8471" xr3:uid="{047875EF-D2C1-F84F-8BF7-12AE30A7CB6D}" name="Column8451"/>
    <tableColumn id="8472" xr3:uid="{32FAEABF-DD25-1343-BC0D-7B5F2311701E}" name="Column8452"/>
    <tableColumn id="8473" xr3:uid="{7BAF1BB7-263C-EB46-A29B-C2E936909FA6}" name="Column8453"/>
    <tableColumn id="8474" xr3:uid="{6DC4F49C-26FC-E346-9611-795E80B3B481}" name="Column8454"/>
    <tableColumn id="8475" xr3:uid="{37FAFF50-1434-2041-A4BB-287AFCE438DC}" name="Column8455"/>
    <tableColumn id="8476" xr3:uid="{753F5934-FD61-214C-B60B-71E59AA71AE6}" name="Column8456"/>
    <tableColumn id="8477" xr3:uid="{21461C51-39D3-CE4B-9456-3BC0FD206061}" name="Column8457"/>
    <tableColumn id="8478" xr3:uid="{A4761B12-11E5-004B-A084-2BEA3271C1DE}" name="Column8458"/>
    <tableColumn id="8479" xr3:uid="{81827B32-7A8A-B944-A46A-B40AB2D5CE21}" name="Column8459"/>
    <tableColumn id="8480" xr3:uid="{2753E42D-9852-9843-B332-1C4EE337E460}" name="Column8460"/>
    <tableColumn id="8481" xr3:uid="{3F5D6C70-B760-BC4F-9B2B-A5D4248EBFBE}" name="Column8461"/>
    <tableColumn id="8482" xr3:uid="{8F20A10E-624C-AF4C-BEDC-A2DE649873E5}" name="Column8462"/>
    <tableColumn id="8483" xr3:uid="{DBA77578-6D9C-4D4F-AC26-BC638AACA9ED}" name="Column8463"/>
    <tableColumn id="8484" xr3:uid="{C0C3D47E-FE73-D648-BA5E-0E0762751E33}" name="Column8464"/>
    <tableColumn id="8485" xr3:uid="{0D2AFFCD-F276-6444-80E2-7B52FD74D5A3}" name="Column8465"/>
    <tableColumn id="8486" xr3:uid="{38D9BC09-3409-7246-8574-6EB7A0B06C5C}" name="Column8466"/>
    <tableColumn id="8487" xr3:uid="{4EE601A1-0547-CB40-B6C1-951524576574}" name="Column8467"/>
    <tableColumn id="8488" xr3:uid="{023D0257-415E-2143-8929-447864C15E86}" name="Column8468"/>
    <tableColumn id="8489" xr3:uid="{B93EB94F-DF5E-9548-AF0B-6CA75267124B}" name="Column8469"/>
    <tableColumn id="8490" xr3:uid="{736A8235-DF82-F84B-9422-0A63DA3B2DD6}" name="Column8470"/>
    <tableColumn id="8491" xr3:uid="{956EA659-6637-184E-9CD0-B21AD87C4D68}" name="Column8471"/>
    <tableColumn id="8492" xr3:uid="{B3F7590C-6D77-2341-998F-00B22949CE22}" name="Column8472"/>
    <tableColumn id="8493" xr3:uid="{F188DF08-F50B-FC4A-BA30-4AAEFBA7CF9E}" name="Column8473"/>
    <tableColumn id="8494" xr3:uid="{F1AEF90E-B71B-F141-B8C2-0206438C1380}" name="Column8474"/>
    <tableColumn id="8495" xr3:uid="{E91D3DCC-9868-D946-A343-645575A6D68C}" name="Column8475"/>
    <tableColumn id="8496" xr3:uid="{C8D7A437-8619-4B49-B25F-535CFBE0C923}" name="Column8476"/>
    <tableColumn id="8497" xr3:uid="{2AC6E8F6-3DEB-9B45-A8CC-C0649D56E21A}" name="Column8477"/>
    <tableColumn id="8498" xr3:uid="{81560EC0-A23D-4D46-B874-419381049BC4}" name="Column8478"/>
    <tableColumn id="8499" xr3:uid="{AB049F4A-773A-FC48-AD28-C52891BF1E87}" name="Column8479"/>
    <tableColumn id="8500" xr3:uid="{96E6EE23-A57E-EC47-8E4C-E314C41CCF92}" name="Column8480"/>
    <tableColumn id="8501" xr3:uid="{A2FFE18B-A2BF-9247-8A0B-2949A031A234}" name="Column8481"/>
    <tableColumn id="8502" xr3:uid="{9C530653-F408-9A4F-ABBF-149669A63988}" name="Column8482"/>
    <tableColumn id="8503" xr3:uid="{794581B6-894D-A649-9796-AEA347975DD3}" name="Column8483"/>
    <tableColumn id="8504" xr3:uid="{1E175EBA-0870-3243-A3EB-13B9127CFEB0}" name="Column8484"/>
    <tableColumn id="8505" xr3:uid="{2EEC98A7-60A7-5E44-95BE-8E0E6ED563FB}" name="Column8485"/>
    <tableColumn id="8506" xr3:uid="{7E5FB749-8068-5342-9E8B-A1F6A52E7E77}" name="Column8486"/>
    <tableColumn id="8507" xr3:uid="{0A795FA5-55D7-DD4F-951A-B72AC93462ED}" name="Column8487"/>
    <tableColumn id="8508" xr3:uid="{F6A78A01-8EF9-DC4A-8F7E-C48CC0A9BFEF}" name="Column8488"/>
    <tableColumn id="8509" xr3:uid="{E124AB28-3294-4644-9F99-40122AD11DB2}" name="Column8489"/>
    <tableColumn id="8510" xr3:uid="{6324640F-E1F4-3941-BFF7-4ECB11E3B451}" name="Column8490"/>
    <tableColumn id="8511" xr3:uid="{8AA59152-E75B-0641-B1C8-B17E250A104C}" name="Column8491"/>
    <tableColumn id="8512" xr3:uid="{FD62A923-2FA2-E548-AA68-A6CA4A287464}" name="Column8492"/>
    <tableColumn id="8513" xr3:uid="{03FE8A15-1CA5-B849-BACB-10D06B035A3A}" name="Column8493"/>
    <tableColumn id="8514" xr3:uid="{DA0B2E67-6772-814B-8E96-724847EE3D29}" name="Column8494"/>
    <tableColumn id="8515" xr3:uid="{AED96BEC-B984-504C-934F-EB90AB3B1060}" name="Column8495"/>
    <tableColumn id="8516" xr3:uid="{EA52E0E0-E560-3147-A167-A7132C1617C6}" name="Column8496"/>
    <tableColumn id="8517" xr3:uid="{9AFA3FAD-A5AE-E540-8E8D-3179ADD1E3DA}" name="Column8497"/>
    <tableColumn id="8518" xr3:uid="{67399FC7-E4EB-5345-9D00-9228B7A6B838}" name="Column8498"/>
    <tableColumn id="8519" xr3:uid="{D57DEAAE-8984-9645-8300-B35EF39EACE6}" name="Column8499"/>
    <tableColumn id="8520" xr3:uid="{892BBA3D-E335-3C4E-87BA-1F31F9EC23D6}" name="Column8500"/>
    <tableColumn id="8521" xr3:uid="{BC4E0674-5BB4-9640-A3CB-5E110EE5F0FA}" name="Column8501"/>
    <tableColumn id="8522" xr3:uid="{7B72E294-6FAE-E848-85FA-FA9DD0205C0E}" name="Column8502"/>
    <tableColumn id="8523" xr3:uid="{88BA7E92-2F1B-3B4F-A70D-F6374CC2F014}" name="Column8503"/>
    <tableColumn id="8524" xr3:uid="{FC545BE1-B3F1-E142-8804-7D64FF9F7378}" name="Column8504"/>
    <tableColumn id="8525" xr3:uid="{1A40465A-199B-B148-A117-0D4B6BAD02DC}" name="Column8505"/>
    <tableColumn id="8526" xr3:uid="{D211F3A1-93BC-D048-A5ED-9391ECB38A52}" name="Column8506"/>
    <tableColumn id="8527" xr3:uid="{8953C5A2-E6D4-3740-92C5-97F492A1EC0E}" name="Column8507"/>
    <tableColumn id="8528" xr3:uid="{3B88C841-757B-4242-B423-CBEDA82AF6D7}" name="Column8508"/>
    <tableColumn id="8529" xr3:uid="{B5832C53-7462-FB4F-80A1-F66655C5BF96}" name="Column8509"/>
    <tableColumn id="8530" xr3:uid="{CAA26EBC-F7B1-6E44-B6D8-67E93B45B74B}" name="Column8510"/>
    <tableColumn id="8531" xr3:uid="{801AE494-4EAB-F24B-B7F7-A073B27D0867}" name="Column8511"/>
    <tableColumn id="8532" xr3:uid="{3B78A24D-085C-A747-AABA-768AF2DE0C4D}" name="Column8512"/>
    <tableColumn id="8533" xr3:uid="{B62E74B0-0D90-BF4F-8ED8-2B94BB5A5298}" name="Column8513"/>
    <tableColumn id="8534" xr3:uid="{7718096C-7EE9-6944-98CF-40CF36B2F92E}" name="Column8514"/>
    <tableColumn id="8535" xr3:uid="{2592E940-8516-5C48-A77F-7887A0FAD3F6}" name="Column8515"/>
    <tableColumn id="8536" xr3:uid="{8ADD7428-58EB-AA43-871B-D1C38E13FA61}" name="Column8516"/>
    <tableColumn id="8537" xr3:uid="{90353E8C-520A-9B49-8C6C-A285A96BC3ED}" name="Column8517"/>
    <tableColumn id="8538" xr3:uid="{B119105F-6F74-6D46-9EF6-1D67C812A617}" name="Column8518"/>
    <tableColumn id="8539" xr3:uid="{C77E2B93-9D61-E546-A4C9-FD9A03B3F368}" name="Column8519"/>
    <tableColumn id="8540" xr3:uid="{7DDC6084-0A63-F744-9AD5-3FCDD3EE2241}" name="Column8520"/>
    <tableColumn id="8541" xr3:uid="{93516658-ED1D-864D-AF51-9C24C1513C53}" name="Column8521"/>
    <tableColumn id="8542" xr3:uid="{D8AE796E-D2B8-3F41-90E9-EA535184C951}" name="Column8522"/>
    <tableColumn id="8543" xr3:uid="{A10A0C5B-3C8C-B849-A4EA-F80E11BE8185}" name="Column8523"/>
    <tableColumn id="8544" xr3:uid="{802546AE-C63C-0545-B93A-620B5C4B4F07}" name="Column8524"/>
    <tableColumn id="8545" xr3:uid="{808DF937-98EA-344F-BC11-2A4338C03A37}" name="Column8525"/>
    <tableColumn id="8546" xr3:uid="{AF097898-11D3-2749-9013-FC57D26345CC}" name="Column8526"/>
    <tableColumn id="8547" xr3:uid="{7B0E0034-B25C-C643-A6B1-FE79CCA93BCC}" name="Column8527"/>
    <tableColumn id="8548" xr3:uid="{53BBB5F4-F47A-BB4C-8AA9-8F4D64C0FFD2}" name="Column8528"/>
    <tableColumn id="8549" xr3:uid="{6FC5D3CE-F3F9-A149-AC40-AE2C2C4AD914}" name="Column8529"/>
    <tableColumn id="8550" xr3:uid="{E9020BC6-5607-854B-9BFA-ACF48CAEADC8}" name="Column8530"/>
    <tableColumn id="8551" xr3:uid="{914603AC-7414-E94F-A3B1-C2DAAE2ACBB2}" name="Column8531"/>
    <tableColumn id="8552" xr3:uid="{16BA30FE-909E-9B44-962E-CA93F1ACDEE9}" name="Column8532"/>
    <tableColumn id="8553" xr3:uid="{3A61C9AB-B437-B74F-BE98-C85399F84BBA}" name="Column8533"/>
    <tableColumn id="8554" xr3:uid="{19CB6EA1-EDC6-8744-9CC6-4FC959EC88EA}" name="Column8534"/>
    <tableColumn id="8555" xr3:uid="{FAA3CFCA-4C2D-144A-B426-162B1EEB0D64}" name="Column8535"/>
    <tableColumn id="8556" xr3:uid="{10663616-6C1F-AA46-8F3B-A21E36F25EE3}" name="Column8536"/>
    <tableColumn id="8557" xr3:uid="{9B875FAA-BE1E-D645-9802-F58FEDAD9153}" name="Column8537"/>
    <tableColumn id="8558" xr3:uid="{12FE906A-3A01-2E45-916F-C840ACCA8BC7}" name="Column8538"/>
    <tableColumn id="8559" xr3:uid="{8CBE255B-893E-8E46-9149-5364AD50C311}" name="Column8539"/>
    <tableColumn id="8560" xr3:uid="{0818028A-E6FE-A442-A5EA-B985292D53CF}" name="Column8540"/>
    <tableColumn id="8561" xr3:uid="{C5691A3D-6A95-B540-97C7-2B1F25CB02DA}" name="Column8541"/>
    <tableColumn id="8562" xr3:uid="{6D8536CC-3FA5-8845-9E26-9CC21CAECDBA}" name="Column8542"/>
    <tableColumn id="8563" xr3:uid="{572CB7E7-BA44-9346-8A83-01163C257DDD}" name="Column8543"/>
    <tableColumn id="8564" xr3:uid="{AB3DC61E-0561-EA43-8905-1BFC38CC4495}" name="Column8544"/>
    <tableColumn id="8565" xr3:uid="{0FAEE127-3071-C748-8761-29185BE5C9B4}" name="Column8545"/>
    <tableColumn id="8566" xr3:uid="{DB6FA68A-83D0-4345-AF12-0F0D5B4E10BB}" name="Column8546"/>
    <tableColumn id="8567" xr3:uid="{D6CF3D5E-3CAC-3E4C-BD66-F7594F71C041}" name="Column8547"/>
    <tableColumn id="8568" xr3:uid="{64CB1172-55E3-914C-B744-2DADBA7CB795}" name="Column8548"/>
    <tableColumn id="8569" xr3:uid="{F9F1E0FD-F35A-0947-BFE4-CD9A6A0E53ED}" name="Column8549"/>
    <tableColumn id="8570" xr3:uid="{A8CDC158-4010-4E41-8C49-01CC5D83F685}" name="Column8550"/>
    <tableColumn id="8571" xr3:uid="{09E52BAC-8105-AD48-B069-04E16EAAA3B3}" name="Column8551"/>
    <tableColumn id="8572" xr3:uid="{65293C82-8592-564E-8CA5-1AE7C436658C}" name="Column8552"/>
    <tableColumn id="8573" xr3:uid="{D2E0F48F-712B-A344-80D3-FEB3981F1383}" name="Column8553"/>
    <tableColumn id="8574" xr3:uid="{13A1E171-43CF-2A4A-B2A4-88CDD7D7C6C2}" name="Column8554"/>
    <tableColumn id="8575" xr3:uid="{727CF53A-0E61-324F-97FB-9F89FE3F3055}" name="Column8555"/>
    <tableColumn id="8576" xr3:uid="{2DFA6DFA-3B09-284B-884B-E22F32CA0D8C}" name="Column8556"/>
    <tableColumn id="8577" xr3:uid="{10ED6F8F-8755-8C46-A33E-8FEFC6D3DED7}" name="Column8557"/>
    <tableColumn id="8578" xr3:uid="{4F54E0F8-69C1-BB48-8DB7-05CBB61ED7A6}" name="Column8558"/>
    <tableColumn id="8579" xr3:uid="{170D7663-FA28-D24A-8066-35B5247F9E9D}" name="Column8559"/>
    <tableColumn id="8580" xr3:uid="{FCBEB31E-E950-BF4E-B506-39FA42F094CC}" name="Column8560"/>
    <tableColumn id="8581" xr3:uid="{EC625AB1-5B71-214E-B709-46D487420715}" name="Column8561"/>
    <tableColumn id="8582" xr3:uid="{98C1572D-6831-6F49-A910-FF636D692302}" name="Column8562"/>
    <tableColumn id="8583" xr3:uid="{61B47733-1566-2449-9EFE-43B6E1706F68}" name="Column8563"/>
    <tableColumn id="8584" xr3:uid="{9554C2E1-FFCB-B843-8651-5E901BC09A6B}" name="Column8564"/>
    <tableColumn id="8585" xr3:uid="{99537C7F-CCFF-E045-976E-07AED2329757}" name="Column8565"/>
    <tableColumn id="8586" xr3:uid="{954D90E4-FC4D-9542-A8BC-38ACC0C8EB43}" name="Column8566"/>
    <tableColumn id="8587" xr3:uid="{5DC4B7A6-E259-5245-B668-F693B561406E}" name="Column8567"/>
    <tableColumn id="8588" xr3:uid="{7F1D9456-8990-1749-9F84-508B1548BECB}" name="Column8568"/>
    <tableColumn id="8589" xr3:uid="{9B8DD291-9AEF-B946-98A4-BA1808CFB0DB}" name="Column8569"/>
    <tableColumn id="8590" xr3:uid="{0B700E6E-CA77-4345-A964-B85E93207230}" name="Column8570"/>
    <tableColumn id="8591" xr3:uid="{D372F901-07C3-AF49-BAA8-9CF608B287D4}" name="Column8571"/>
    <tableColumn id="8592" xr3:uid="{D08CCB8A-57DC-3745-BF4C-0C6D2B824EE5}" name="Column8572"/>
    <tableColumn id="8593" xr3:uid="{76910FD9-347F-6843-8C24-3081A01C7768}" name="Column8573"/>
    <tableColumn id="8594" xr3:uid="{6CE31D6F-2B7D-9C49-9A4D-91C4F7F64C92}" name="Column8574"/>
    <tableColumn id="8595" xr3:uid="{9ADE94EE-59EF-8346-B6A7-300B3DC3FB87}" name="Column8575"/>
    <tableColumn id="8596" xr3:uid="{4F896496-129C-4F43-B76A-67100C219ADA}" name="Column8576"/>
    <tableColumn id="8597" xr3:uid="{21E846BD-4126-874F-BD30-0D34B2FB035E}" name="Column8577"/>
    <tableColumn id="8598" xr3:uid="{D1A8D816-E8DD-ED4F-89D2-16407E6F5D12}" name="Column8578"/>
    <tableColumn id="8599" xr3:uid="{65AEE16C-B44E-4D4F-8165-BC86801B3953}" name="Column8579"/>
    <tableColumn id="8600" xr3:uid="{3FE5BCF1-9B36-AD47-B251-CFEBA40EF245}" name="Column8580"/>
    <tableColumn id="8601" xr3:uid="{A7F590FD-0D93-FD41-BA62-F703FE24C547}" name="Column8581"/>
    <tableColumn id="8602" xr3:uid="{0553C0BC-8ED2-DD40-8C9D-14D4ADEA7D9F}" name="Column8582"/>
    <tableColumn id="8603" xr3:uid="{854AB095-9938-ED41-AD20-7B927C398F18}" name="Column8583"/>
    <tableColumn id="8604" xr3:uid="{96B70E1E-A559-D548-AA94-50970FCE4EBF}" name="Column8584"/>
    <tableColumn id="8605" xr3:uid="{4A8FADFE-5D38-5548-8DB2-1465B86C4C59}" name="Column8585"/>
    <tableColumn id="8606" xr3:uid="{6C70CD4B-ED14-8B42-96A6-BCCFD77568B6}" name="Column8586"/>
    <tableColumn id="8607" xr3:uid="{9F71E1BF-AA96-8C4C-AC37-D95F8BA2E152}" name="Column8587"/>
    <tableColumn id="8608" xr3:uid="{EF3DD724-5512-4342-A3FD-19C3FF976E15}" name="Column8588"/>
    <tableColumn id="8609" xr3:uid="{05504811-F270-A64D-A502-224AF2606D3A}" name="Column8589"/>
    <tableColumn id="8610" xr3:uid="{5D5BCDF3-B6FC-4B42-B7B0-1EBBFC0CD0A1}" name="Column8590"/>
    <tableColumn id="8611" xr3:uid="{B13BA8C6-BB6E-7D4A-992F-9B61C762EC30}" name="Column8591"/>
    <tableColumn id="8612" xr3:uid="{C230BF0E-E9DE-7646-B6BF-21995FF99C6A}" name="Column8592"/>
    <tableColumn id="8613" xr3:uid="{6FAD5E34-9619-9E40-97E6-0E39DA79463F}" name="Column8593"/>
    <tableColumn id="8614" xr3:uid="{89A893F4-CB92-9240-A9F7-EC8A8B000FAA}" name="Column8594"/>
    <tableColumn id="8615" xr3:uid="{DA952EC2-6920-B94F-9EA5-814A86EFCBB9}" name="Column8595"/>
    <tableColumn id="8616" xr3:uid="{C860FD37-BCD5-6C4D-803A-8B4EC600C440}" name="Column8596"/>
    <tableColumn id="8617" xr3:uid="{2C2D4700-6205-D94E-8440-29C2948CC3B2}" name="Column8597"/>
    <tableColumn id="8618" xr3:uid="{A5903A94-6D0C-0A45-9840-16C5FDCAD0F8}" name="Column8598"/>
    <tableColumn id="8619" xr3:uid="{E9B8B81A-1453-4C4F-BBE7-55717BD0BFAF}" name="Column8599"/>
    <tableColumn id="8620" xr3:uid="{F6EB5A40-A8F8-0847-9722-81FBD809092D}" name="Column8600"/>
    <tableColumn id="8621" xr3:uid="{A67C74E6-04FA-754B-819B-DD04D8A0CAF0}" name="Column8601"/>
    <tableColumn id="8622" xr3:uid="{A08671EB-51FC-E94F-9B87-838932A967AB}" name="Column8602"/>
    <tableColumn id="8623" xr3:uid="{F0F141BF-1414-D142-8A9E-76482F37EB4C}" name="Column8603"/>
    <tableColumn id="8624" xr3:uid="{51A47FED-60B3-8946-812A-0A92FAC49986}" name="Column8604"/>
    <tableColumn id="8625" xr3:uid="{21750BC3-8DB9-7549-B13E-3CD897B6FD03}" name="Column8605"/>
    <tableColumn id="8626" xr3:uid="{3A62175D-9C5D-1E47-B034-58E21D3AFE64}" name="Column8606"/>
    <tableColumn id="8627" xr3:uid="{20EAA9A5-7578-374A-81B5-296F1ACA7DE7}" name="Column8607"/>
    <tableColumn id="8628" xr3:uid="{A9195743-404F-F34F-A7E5-93067DE238E7}" name="Column8608"/>
    <tableColumn id="8629" xr3:uid="{D67CC70E-6000-5241-A0FF-2412EFDD8CD1}" name="Column8609"/>
    <tableColumn id="8630" xr3:uid="{839E4414-AF68-E84A-A678-A1CEEBFC2EFC}" name="Column8610"/>
    <tableColumn id="8631" xr3:uid="{02C39E79-7DF5-EB49-82E5-7F49208AC46D}" name="Column8611"/>
    <tableColumn id="8632" xr3:uid="{BF9B4272-73E8-5045-B372-75BD12CEA6FB}" name="Column8612"/>
    <tableColumn id="8633" xr3:uid="{FFC4F97A-5A8F-A144-945B-12A03A7534A3}" name="Column8613"/>
    <tableColumn id="8634" xr3:uid="{3D0BE8D4-62A9-754D-967A-0469E292C62F}" name="Column8614"/>
    <tableColumn id="8635" xr3:uid="{8A1EE522-41EE-F849-AA25-B571FEA347EC}" name="Column8615"/>
    <tableColumn id="8636" xr3:uid="{B8A0D655-A878-EA41-83EA-0E9D62FEEED0}" name="Column8616"/>
    <tableColumn id="8637" xr3:uid="{815E099B-6213-634A-A75C-24803E61A17C}" name="Column8617"/>
    <tableColumn id="8638" xr3:uid="{4B8702F8-2EA4-8449-A979-9A8BCFA85080}" name="Column8618"/>
    <tableColumn id="8639" xr3:uid="{F1C1145A-CF64-9345-A3B9-5296F2E833C4}" name="Column8619"/>
    <tableColumn id="8640" xr3:uid="{6827E7C3-7EFE-0547-B7E6-A614CD26C6F6}" name="Column8620"/>
    <tableColumn id="8641" xr3:uid="{8545A77B-E546-B043-8ABB-DF3901674DBA}" name="Column8621"/>
    <tableColumn id="8642" xr3:uid="{9A90CE18-72A7-4148-903A-AB0CED1D0374}" name="Column8622"/>
    <tableColumn id="8643" xr3:uid="{BD020E84-7FBF-5749-8A62-789B8D0C29F1}" name="Column8623"/>
    <tableColumn id="8644" xr3:uid="{EAF96129-D03A-E841-A6E5-7A0163586662}" name="Column8624"/>
    <tableColumn id="8645" xr3:uid="{8437B0D9-C2CE-494C-BA45-D7BE41B708A1}" name="Column8625"/>
    <tableColumn id="8646" xr3:uid="{B24BD793-9038-6447-8D75-7929F311597D}" name="Column8626"/>
    <tableColumn id="8647" xr3:uid="{DD814FB6-EE44-CA4C-8138-07E29E6898F1}" name="Column8627"/>
    <tableColumn id="8648" xr3:uid="{5F239C35-D1A9-C847-9160-7E007A00ACDC}" name="Column8628"/>
    <tableColumn id="8649" xr3:uid="{4F934732-96C2-3842-9690-8FD6FA798789}" name="Column8629"/>
    <tableColumn id="8650" xr3:uid="{36608F58-FEEB-8D41-879A-C4D3A39DD76A}" name="Column8630"/>
    <tableColumn id="8651" xr3:uid="{4110538C-26BC-634F-A467-9366707B99EC}" name="Column8631"/>
    <tableColumn id="8652" xr3:uid="{753E7333-160B-144D-B3B7-7928AF06684A}" name="Column8632"/>
    <tableColumn id="8653" xr3:uid="{D1ECE562-3613-D74D-B263-D5454026A48E}" name="Column8633"/>
    <tableColumn id="8654" xr3:uid="{3DE66518-52A2-584D-92AE-3054F20F28A2}" name="Column8634"/>
    <tableColumn id="8655" xr3:uid="{8C4474BF-48F4-6C40-A96F-758975C9CC6F}" name="Column8635"/>
    <tableColumn id="8656" xr3:uid="{9960D214-9CBB-7045-8CB1-16069E57CF0B}" name="Column8636"/>
    <tableColumn id="8657" xr3:uid="{4D739DAD-5F77-3945-9206-F5B2CA82E5A0}" name="Column8637"/>
    <tableColumn id="8658" xr3:uid="{415A9C83-3562-994E-8BEA-CA1F2306C606}" name="Column8638"/>
    <tableColumn id="8659" xr3:uid="{366E0BA0-F631-F14F-AC09-30017AF8BDD1}" name="Column8639"/>
    <tableColumn id="8660" xr3:uid="{C14FA009-C6A1-9244-8FAC-0D784ABE48B3}" name="Column8640"/>
    <tableColumn id="8661" xr3:uid="{041AF301-F746-CD40-AA3C-621C3A966A33}" name="Column8641"/>
    <tableColumn id="8662" xr3:uid="{3B520275-94EC-084F-B8D6-0E644172E178}" name="Column8642"/>
    <tableColumn id="8663" xr3:uid="{FC6B0C13-5BC8-B74B-81A4-9C2B2DF7377A}" name="Column8643"/>
    <tableColumn id="8664" xr3:uid="{F525826A-62A5-5349-BC67-B7228812DCFB}" name="Column8644"/>
    <tableColumn id="8665" xr3:uid="{9EFCEC80-0461-784B-9F05-4FE8B8B531A7}" name="Column8645"/>
    <tableColumn id="8666" xr3:uid="{509CAADA-D951-1F4F-BF2B-2FD0FFCDE172}" name="Column8646"/>
    <tableColumn id="8667" xr3:uid="{DCAD8F15-A4DD-2747-AA35-08F69E51F1D9}" name="Column8647"/>
    <tableColumn id="8668" xr3:uid="{54519763-1238-DA4D-8D1F-95B374547EBA}" name="Column8648"/>
    <tableColumn id="8669" xr3:uid="{F0924F01-55EE-BA4F-9D37-D7B9D2637FBF}" name="Column8649"/>
    <tableColumn id="8670" xr3:uid="{B1E4F1CA-2505-5148-BC91-539774CC2F7E}" name="Column8650"/>
    <tableColumn id="8671" xr3:uid="{47E3C958-057E-E049-AF54-9F86B50436F8}" name="Column8651"/>
    <tableColumn id="8672" xr3:uid="{09C6C16B-4832-8949-BF2E-B1E0853E453A}" name="Column8652"/>
    <tableColumn id="8673" xr3:uid="{688A1947-EE77-A14C-AE3F-F84ABAA51387}" name="Column8653"/>
    <tableColumn id="8674" xr3:uid="{0E118833-D1BC-E949-AA84-8FB3E938E9C6}" name="Column8654"/>
    <tableColumn id="8675" xr3:uid="{7088A77E-C799-BF40-ADFA-8404ABECEF13}" name="Column8655"/>
    <tableColumn id="8676" xr3:uid="{FFA700B1-7039-544B-B0F8-76888BCB180A}" name="Column8656"/>
    <tableColumn id="8677" xr3:uid="{AAA919BE-EA34-834E-8DAF-CDFB840C6B68}" name="Column8657"/>
    <tableColumn id="8678" xr3:uid="{55E7C7A7-AD59-1847-B20E-3AF3FDF26485}" name="Column8658"/>
    <tableColumn id="8679" xr3:uid="{51548BE8-465F-3641-AFC0-C343152F5184}" name="Column8659"/>
    <tableColumn id="8680" xr3:uid="{51FC4CDE-3D63-4945-B3BF-C6E12C654827}" name="Column8660"/>
    <tableColumn id="8681" xr3:uid="{7FD8B570-F854-3148-BB88-72228AEA7F43}" name="Column8661"/>
    <tableColumn id="8682" xr3:uid="{094A99DF-0C58-F947-8AB7-40A39D53B951}" name="Column8662"/>
    <tableColumn id="8683" xr3:uid="{90D8E6E0-E572-AA43-91DB-A58CA99CD1F3}" name="Column8663"/>
    <tableColumn id="8684" xr3:uid="{F0FB7FC3-E684-F040-B166-36586A77B66C}" name="Column8664"/>
    <tableColumn id="8685" xr3:uid="{01D65226-C320-B74A-B1BD-24DA4144A409}" name="Column8665"/>
    <tableColumn id="8686" xr3:uid="{1339452B-12EF-2C4A-8383-E9F55483D859}" name="Column8666"/>
    <tableColumn id="8687" xr3:uid="{1E231581-F678-014F-BB8B-A49DD80C1A00}" name="Column8667"/>
    <tableColumn id="8688" xr3:uid="{A913A613-5477-A64F-AEC6-330F27EF56D7}" name="Column8668"/>
    <tableColumn id="8689" xr3:uid="{B11A601B-37FF-F545-9E77-DAEB5D2AF2E9}" name="Column8669"/>
    <tableColumn id="8690" xr3:uid="{DD7BF359-A050-8D42-8721-86917C7C883B}" name="Column8670"/>
    <tableColumn id="8691" xr3:uid="{73E7BB7F-06D0-DD4B-8D10-6E74AC5D7B3D}" name="Column8671"/>
    <tableColumn id="8692" xr3:uid="{773FB651-4C0E-5E46-A335-BC6B4CDD723E}" name="Column8672"/>
    <tableColumn id="8693" xr3:uid="{0FFEE216-A556-7848-834E-91140271B3F6}" name="Column8673"/>
    <tableColumn id="8694" xr3:uid="{F9C0CC9C-E8B8-A14E-96A6-0A731C39F07E}" name="Column8674"/>
    <tableColumn id="8695" xr3:uid="{5D787653-2D80-2142-8243-BB28D848AD76}" name="Column8675"/>
    <tableColumn id="8696" xr3:uid="{7EB05189-6B72-0E45-80FA-063BBAB6954B}" name="Column8676"/>
    <tableColumn id="8697" xr3:uid="{F9CC094C-5EE6-A14E-BE43-6D33C831A240}" name="Column8677"/>
    <tableColumn id="8698" xr3:uid="{C2D5B6CD-5586-554C-A3F0-2CE0744377C8}" name="Column8678"/>
    <tableColumn id="8699" xr3:uid="{BD02B4B5-9138-0F41-B422-A6131262C786}" name="Column8679"/>
    <tableColumn id="8700" xr3:uid="{C9723B17-C375-7343-AA4E-3238EDF85BDE}" name="Column8680"/>
    <tableColumn id="8701" xr3:uid="{7633A744-83CB-A540-964C-013AA38ED9EA}" name="Column8681"/>
    <tableColumn id="8702" xr3:uid="{5E890B12-64AF-3948-A28F-169BFDDE85C0}" name="Column8682"/>
    <tableColumn id="8703" xr3:uid="{37224926-0581-E24B-AC99-F78F38787D05}" name="Column8683"/>
    <tableColumn id="8704" xr3:uid="{937D2B24-8FD4-DE4A-8222-BFC8DEBE59CD}" name="Column8684"/>
    <tableColumn id="8705" xr3:uid="{5E97D2E7-07DC-214F-B816-D79779B5C964}" name="Column8685"/>
    <tableColumn id="8706" xr3:uid="{8C8A7A58-FA61-0B47-9A26-6E58255C1AE7}" name="Column8686"/>
    <tableColumn id="8707" xr3:uid="{CCAC9F87-4C36-F54F-AB92-B50FF8FB2AF8}" name="Column8687"/>
    <tableColumn id="8708" xr3:uid="{509BB412-BC6D-AB47-82D6-EE0C27E6437A}" name="Column8688"/>
    <tableColumn id="8709" xr3:uid="{DD2C29FD-B905-A34B-9A95-3D40F022FA09}" name="Column8689"/>
    <tableColumn id="8710" xr3:uid="{D78C59D6-7B76-F849-BDCF-6200F64D2AB3}" name="Column8690"/>
    <tableColumn id="8711" xr3:uid="{17895E59-7289-4446-87F9-6C70E75D6B2C}" name="Column8691"/>
    <tableColumn id="8712" xr3:uid="{77DF777F-F034-284F-AA22-F23FE36E5E3B}" name="Column8692"/>
    <tableColumn id="8713" xr3:uid="{C8BB5FE2-BF19-0E40-955F-368187DA91FC}" name="Column8693"/>
    <tableColumn id="8714" xr3:uid="{5104A408-AA58-6E47-9163-354F263DB299}" name="Column8694"/>
    <tableColumn id="8715" xr3:uid="{2F47C233-86C3-C64D-BE49-2F65CFECC040}" name="Column8695"/>
    <tableColumn id="8716" xr3:uid="{AFD8BD69-4130-C84C-9B94-E0B76E394DEC}" name="Column8696"/>
    <tableColumn id="8717" xr3:uid="{F1300C56-B899-664A-BCCE-804E20082B72}" name="Column8697"/>
    <tableColumn id="8718" xr3:uid="{B6BCB61B-1A14-D24D-81B5-6FC99916A858}" name="Column8698"/>
    <tableColumn id="8719" xr3:uid="{9C9EE950-6932-0041-8500-6E493B6A4992}" name="Column8699"/>
    <tableColumn id="8720" xr3:uid="{80571C01-DBA8-3949-84D4-529FD0739E84}" name="Column8700"/>
    <tableColumn id="8721" xr3:uid="{5D0731C0-3C33-4D47-AB5D-5DFC5DF397FD}" name="Column8701"/>
    <tableColumn id="8722" xr3:uid="{6CBE566A-8732-5948-A2D6-E3C38764FCAE}" name="Column8702"/>
    <tableColumn id="8723" xr3:uid="{198D03AD-C933-6F4B-87C3-7849FEA3EC0F}" name="Column8703"/>
    <tableColumn id="8724" xr3:uid="{831C2172-6663-8E4D-B09D-1B3AD11AC3B6}" name="Column8704"/>
    <tableColumn id="8725" xr3:uid="{854ECD8C-70C1-4641-983A-B7DE509F7F54}" name="Column8705"/>
    <tableColumn id="8726" xr3:uid="{9FB7905B-90B1-3643-8C8F-A893A902844B}" name="Column8706"/>
    <tableColumn id="8727" xr3:uid="{3ED6A09C-BC05-4745-989F-9F19367E3C5D}" name="Column8707"/>
    <tableColumn id="8728" xr3:uid="{307589BD-E181-F845-926A-D41B33234773}" name="Column8708"/>
    <tableColumn id="8729" xr3:uid="{A0777C29-7E5B-6F40-89BE-D9A001312261}" name="Column8709"/>
    <tableColumn id="8730" xr3:uid="{9CD69D4A-3026-564E-8869-BFA3BED4BA75}" name="Column8710"/>
    <tableColumn id="8731" xr3:uid="{23987E23-4F20-2C46-AF5F-49863F3426EA}" name="Column8711"/>
    <tableColumn id="8732" xr3:uid="{A22F08F8-8B8D-F240-812D-B4B0AF72A1E7}" name="Column8712"/>
    <tableColumn id="8733" xr3:uid="{D2309AF9-DB66-6C4C-90D9-9148EEB09F80}" name="Column8713"/>
    <tableColumn id="8734" xr3:uid="{B6D65561-239C-D249-82CD-679EADB9533C}" name="Column8714"/>
    <tableColumn id="8735" xr3:uid="{1C06989D-BE76-FB42-AD09-916606483FB1}" name="Column8715"/>
    <tableColumn id="8736" xr3:uid="{7B143FFE-8D1B-1248-A03E-D5B04B7399A6}" name="Column8716"/>
    <tableColumn id="8737" xr3:uid="{CCAE602A-81E2-EB4A-864D-1223BCC867E6}" name="Column8717"/>
    <tableColumn id="8738" xr3:uid="{9C65BE26-5F97-644B-B421-FD8765FB6A0C}" name="Column8718"/>
    <tableColumn id="8739" xr3:uid="{0D25CE83-E06D-C24C-8F48-555842E770E9}" name="Column8719"/>
    <tableColumn id="8740" xr3:uid="{221C5B01-4AA3-EA4D-BDAF-BB39D985E7F2}" name="Column8720"/>
    <tableColumn id="8741" xr3:uid="{E11EF8E2-4A5B-5649-A99D-A59D9C9B3420}" name="Column8721"/>
    <tableColumn id="8742" xr3:uid="{ABCC37FD-6781-0B45-AA07-5B50DB7162BF}" name="Column8722"/>
    <tableColumn id="8743" xr3:uid="{4D29F878-C3B3-E34A-B7A4-4E12D88362C1}" name="Column8723"/>
    <tableColumn id="8744" xr3:uid="{1C9DCB6C-8C6C-9F49-BE61-B6C4131B00F4}" name="Column8724"/>
    <tableColumn id="8745" xr3:uid="{9248190E-7D02-8B43-98A4-43625E433E26}" name="Column8725"/>
    <tableColumn id="8746" xr3:uid="{B8443F50-7517-B64C-B7A7-11692B5A564E}" name="Column8726"/>
    <tableColumn id="8747" xr3:uid="{F32BC37E-30F5-874A-8950-EBBEB1035FC9}" name="Column8727"/>
    <tableColumn id="8748" xr3:uid="{ED3A6C47-B7B9-4549-AD6C-BEDD5A7F37D2}" name="Column8728"/>
    <tableColumn id="8749" xr3:uid="{66B44933-BB18-D942-9EDA-0B1CFF53048B}" name="Column8729"/>
    <tableColumn id="8750" xr3:uid="{28D58C47-538D-DE41-87F7-51C6A28302F7}" name="Column8730"/>
    <tableColumn id="8751" xr3:uid="{ED698FD6-CA1C-7B46-88C9-A410B41F0001}" name="Column8731"/>
    <tableColumn id="8752" xr3:uid="{05981F71-71DE-1647-80C1-E7C1E4BE73EE}" name="Column8732"/>
    <tableColumn id="8753" xr3:uid="{4592574D-D581-DE49-AFDB-75EA8A114E30}" name="Column8733"/>
    <tableColumn id="8754" xr3:uid="{095F7C60-3FBC-F448-A51F-4BAEC129B203}" name="Column8734"/>
    <tableColumn id="8755" xr3:uid="{F91B0913-A548-F44A-BF77-9895E3F019D6}" name="Column8735"/>
    <tableColumn id="8756" xr3:uid="{60678523-E315-5C47-A0B3-1D32361F6850}" name="Column8736"/>
    <tableColumn id="8757" xr3:uid="{A4B5E799-9A9E-664D-9B3B-C46F2C81BD7C}" name="Column8737"/>
    <tableColumn id="8758" xr3:uid="{CD10A2CE-7F28-1E42-ABA9-21723CEE1184}" name="Column8738"/>
    <tableColumn id="8759" xr3:uid="{4D7CA8B9-9737-154A-A8B7-DF20C51EEA7A}" name="Column8739"/>
    <tableColumn id="8760" xr3:uid="{F1795DF3-AF58-DE47-B3FE-52B2187DBB17}" name="Column8740"/>
    <tableColumn id="8761" xr3:uid="{A71E5E2D-C6BB-E447-BEA5-7FCA1B25E5D4}" name="Column8741"/>
    <tableColumn id="8762" xr3:uid="{EE2F6BC7-BF53-8D49-8461-367A67FFCF0F}" name="Column8742"/>
    <tableColumn id="8763" xr3:uid="{2D4EB378-563E-0D46-A93F-73BFE8AEB2EF}" name="Column8743"/>
    <tableColumn id="8764" xr3:uid="{707A7758-665C-C442-91F4-7DEB6F9AE0D0}" name="Column8744"/>
    <tableColumn id="8765" xr3:uid="{93CD849A-B23B-C64D-8075-D2498867C6DD}" name="Column8745"/>
    <tableColumn id="8766" xr3:uid="{9FFB36F8-B6B3-A844-9FE6-28E6AE738035}" name="Column8746"/>
    <tableColumn id="8767" xr3:uid="{2D3505C3-CE22-3D48-A2F4-0D2ECBACB6DF}" name="Column8747"/>
    <tableColumn id="8768" xr3:uid="{9842D151-7944-744C-AACD-AEFABA137E57}" name="Column8748"/>
    <tableColumn id="8769" xr3:uid="{A62DCCFE-B521-B94B-A5E4-9388C5CE7E53}" name="Column8749"/>
    <tableColumn id="8770" xr3:uid="{14F27B3A-67C7-1F4F-859F-92E64872244E}" name="Column8750"/>
    <tableColumn id="8771" xr3:uid="{BF938CE0-4F38-E64A-8B0E-F030DA2B4410}" name="Column8751"/>
    <tableColumn id="8772" xr3:uid="{F3F69A30-3148-2046-B993-4E0F7DCB22AF}" name="Column8752"/>
    <tableColumn id="8773" xr3:uid="{002E1967-10EB-E040-B1BD-F39764708AFE}" name="Column8753"/>
    <tableColumn id="8774" xr3:uid="{30D2CDA4-7A78-2946-BF7C-740D1D8BCDB6}" name="Column8754"/>
    <tableColumn id="8775" xr3:uid="{BDE18C86-5F7E-4F4D-87DD-03F59B67C745}" name="Column8755"/>
    <tableColumn id="8776" xr3:uid="{F967EBBB-9CE7-3D49-8AF2-EB96529B86CE}" name="Column8756"/>
    <tableColumn id="8777" xr3:uid="{198A2EF8-A4BE-5946-AF72-979FC8E78C34}" name="Column8757"/>
    <tableColumn id="8778" xr3:uid="{7768A19D-62E9-744B-B75C-85E3FDF12EA5}" name="Column8758"/>
    <tableColumn id="8779" xr3:uid="{0ED9D15D-C12E-654E-B4FF-E66A139D60A8}" name="Column8759"/>
    <tableColumn id="8780" xr3:uid="{24D41E38-B8C1-3942-AF5A-C595664D659F}" name="Column8760"/>
    <tableColumn id="8781" xr3:uid="{FA1BA86D-A2E9-0848-94B7-ED88FD98D598}" name="Column8761"/>
    <tableColumn id="8782" xr3:uid="{3888DC36-3410-8E48-9544-0FB528E6A913}" name="Column8762"/>
    <tableColumn id="8783" xr3:uid="{3EAF7F3D-81EB-A64D-AFBC-CE8B8AE73886}" name="Column8763"/>
    <tableColumn id="8784" xr3:uid="{509583D8-CBA9-9F4A-916D-C1E440AADA92}" name="Column8764"/>
    <tableColumn id="8785" xr3:uid="{CF5255C4-4F8A-C44A-904C-5C7762CDA1D9}" name="Column8765"/>
    <tableColumn id="8786" xr3:uid="{C44CE5E4-135A-FE4C-A5EA-C0C2C7AA0259}" name="Column8766"/>
    <tableColumn id="8787" xr3:uid="{E6572EBD-F21B-D543-9EE0-856320E006C1}" name="Column8767"/>
    <tableColumn id="8788" xr3:uid="{C97101A4-C635-A741-A47D-FE0228C3E810}" name="Column8768"/>
    <tableColumn id="8789" xr3:uid="{82A64720-8F14-F24B-B894-2436EF5D7AF8}" name="Column8769"/>
    <tableColumn id="8790" xr3:uid="{71A0C749-678B-9248-9635-EF6FB9BC8DC7}" name="Column8770"/>
    <tableColumn id="8791" xr3:uid="{8392D836-BB49-F54A-8471-4E46844C9A5F}" name="Column8771"/>
    <tableColumn id="8792" xr3:uid="{4716ADA4-3B57-F44E-9087-2D118C72C04F}" name="Column8772"/>
    <tableColumn id="8793" xr3:uid="{73382843-9A33-2144-A923-6A23194D1C99}" name="Column8773"/>
    <tableColumn id="8794" xr3:uid="{ED41E89C-4EA5-DE4A-879C-8DB40EB8B6C3}" name="Column8774"/>
    <tableColumn id="8795" xr3:uid="{212FC816-D882-0843-B98C-D73973C4F88F}" name="Column8775"/>
    <tableColumn id="8796" xr3:uid="{54F9F6EE-6673-7F46-805A-D8E34F0D5F80}" name="Column8776"/>
    <tableColumn id="8797" xr3:uid="{BF9BE4BC-E0F2-1D41-92E8-1CEFEAE0D8CB}" name="Column8777"/>
    <tableColumn id="8798" xr3:uid="{E3249CFE-4578-FF42-8D08-87D724273888}" name="Column8778"/>
    <tableColumn id="8799" xr3:uid="{3F77D954-D020-584F-B5B2-1D2A963A0D06}" name="Column8779"/>
    <tableColumn id="8800" xr3:uid="{18051729-644E-634C-9F6B-D3B3A616F565}" name="Column8780"/>
    <tableColumn id="8801" xr3:uid="{F9DC076A-D5DF-2E4C-94EE-8A4BF4938997}" name="Column8781"/>
    <tableColumn id="8802" xr3:uid="{8911BE81-6DBA-FD41-9B6E-517E4DBA7A00}" name="Column8782"/>
    <tableColumn id="8803" xr3:uid="{19A498D0-993A-3E45-9BE9-3F61601AE4AD}" name="Column8783"/>
    <tableColumn id="8804" xr3:uid="{31770559-CB09-904B-8669-8AB19F71A282}" name="Column8784"/>
    <tableColumn id="8805" xr3:uid="{78FA58BA-80A7-8F4D-8360-74910302C257}" name="Column8785"/>
    <tableColumn id="8806" xr3:uid="{43339F5D-B3A8-8E49-93C3-6E421A588D63}" name="Column8786"/>
    <tableColumn id="8807" xr3:uid="{2A09305E-36FB-5F48-9A88-5C93BA2D3801}" name="Column8787"/>
    <tableColumn id="8808" xr3:uid="{13378C04-541F-CF4D-9F89-03B9EFD7165F}" name="Column8788"/>
    <tableColumn id="8809" xr3:uid="{AE58D0F4-5B10-CE44-934C-CA1CAEEC8919}" name="Column8789"/>
    <tableColumn id="8810" xr3:uid="{0B80EB67-AC2A-D94A-8183-A34F380B318E}" name="Column8790"/>
    <tableColumn id="8811" xr3:uid="{EBF922CE-C494-AC47-96EF-CD423E4828C2}" name="Column8791"/>
    <tableColumn id="8812" xr3:uid="{D1A51F43-6551-4349-A02B-D98C05615708}" name="Column8792"/>
    <tableColumn id="8813" xr3:uid="{248EF65C-7A3C-1040-ACD3-3E08C09FE609}" name="Column8793"/>
    <tableColumn id="8814" xr3:uid="{17FD4078-35B4-4843-ABBB-31ED94E45541}" name="Column8794"/>
    <tableColumn id="8815" xr3:uid="{6573705A-EAFF-E74A-95DB-F43B06D0946E}" name="Column8795"/>
    <tableColumn id="8816" xr3:uid="{DF8F08F9-094D-8043-8FFC-5F4178C56B28}" name="Column8796"/>
    <tableColumn id="8817" xr3:uid="{E7BA8F82-E7CE-084F-B56F-7677A8D2D2A3}" name="Column8797"/>
    <tableColumn id="8818" xr3:uid="{13DCD481-8D07-224C-B644-8B8A4CEB6B3D}" name="Column8798"/>
    <tableColumn id="8819" xr3:uid="{C27135DD-FA23-364F-80EF-18646F8602AF}" name="Column8799"/>
    <tableColumn id="8820" xr3:uid="{F90C45DD-3961-AD44-97DA-E3CC6A98302F}" name="Column8800"/>
    <tableColumn id="8821" xr3:uid="{83008273-C25D-3744-9266-312DCAA9EAAF}" name="Column8801"/>
    <tableColumn id="8822" xr3:uid="{F63AAA38-3054-2A4A-B7FE-EC09E9DE394B}" name="Column8802"/>
    <tableColumn id="8823" xr3:uid="{D3C447D1-BB16-9C45-9B94-7AA317350457}" name="Column8803"/>
    <tableColumn id="8824" xr3:uid="{3C04FDE4-6DB6-9A49-B162-5B28855EB0F2}" name="Column8804"/>
    <tableColumn id="8825" xr3:uid="{BD4CB951-28D6-BF4B-A41F-675CD8246341}" name="Column8805"/>
    <tableColumn id="8826" xr3:uid="{C0F34DAD-0C2A-C049-B3AC-3E15A4DD7061}" name="Column8806"/>
    <tableColumn id="8827" xr3:uid="{F9DD9811-76DA-DF4E-816C-E86C270E0879}" name="Column8807"/>
    <tableColumn id="8828" xr3:uid="{01C9A42A-F3EB-4B41-A371-ABE3BBF14767}" name="Column8808"/>
    <tableColumn id="8829" xr3:uid="{86240EAC-08C7-3D48-B8EC-25A267635508}" name="Column8809"/>
    <tableColumn id="8830" xr3:uid="{880D67D0-718C-8847-926A-FA992F6E1B57}" name="Column8810"/>
    <tableColumn id="8831" xr3:uid="{0A088806-224B-6348-9B67-53FD90625C36}" name="Column8811"/>
    <tableColumn id="8832" xr3:uid="{254321C8-20DD-4346-B434-411414DB9AD6}" name="Column8812"/>
    <tableColumn id="8833" xr3:uid="{E2584FCD-8017-EA4B-81E9-F3C41B644B22}" name="Column8813"/>
    <tableColumn id="8834" xr3:uid="{DAA5F1E7-D798-9D4D-B423-DD00FBD1451D}" name="Column8814"/>
    <tableColumn id="8835" xr3:uid="{E649A5AF-2473-EA41-AE57-2D436BF7FED5}" name="Column8815"/>
    <tableColumn id="8836" xr3:uid="{65B70F2F-538A-3D40-A5A4-8D7BCEF28E6B}" name="Column8816"/>
    <tableColumn id="8837" xr3:uid="{D7CCCAEA-6713-AC4F-B330-517809D22366}" name="Column8817"/>
    <tableColumn id="8838" xr3:uid="{2411CEAF-2EB0-384F-B151-CA448F04AEC3}" name="Column8818"/>
    <tableColumn id="8839" xr3:uid="{FAA955D0-1EE0-7640-8700-36CD57834106}" name="Column8819"/>
    <tableColumn id="8840" xr3:uid="{EAE53FB4-5126-4A4E-8E38-DB1CC2C5D0F5}" name="Column8820"/>
    <tableColumn id="8841" xr3:uid="{0D7E0B63-5456-D146-B71B-4F152DA7DAE4}" name="Column8821"/>
    <tableColumn id="8842" xr3:uid="{42D99121-847F-544B-9C04-12C303AFD226}" name="Column8822"/>
    <tableColumn id="8843" xr3:uid="{6ABC122D-2663-C24A-991E-2BF2F1D6CCA8}" name="Column8823"/>
    <tableColumn id="8844" xr3:uid="{04D2F7FB-B0A6-2F45-888C-EC7E7E1C53B8}" name="Column8824"/>
    <tableColumn id="8845" xr3:uid="{D40AC8D9-66DB-014C-888D-AF10475B18B0}" name="Column8825"/>
    <tableColumn id="8846" xr3:uid="{11783DEF-3F60-0B40-90D9-BB2E91A57C27}" name="Column8826"/>
    <tableColumn id="8847" xr3:uid="{D6603A1C-D8C4-A84C-8B1A-45D884BF2305}" name="Column8827"/>
    <tableColumn id="8848" xr3:uid="{88DF28C5-6DA9-2341-BCCA-398A54158FF4}" name="Column8828"/>
    <tableColumn id="8849" xr3:uid="{E6982A98-16A4-7246-BAE9-47C0E1D0C411}" name="Column8829"/>
    <tableColumn id="8850" xr3:uid="{96FE0B3C-6BE6-7440-B8F2-492B34C2B81C}" name="Column8830"/>
    <tableColumn id="8851" xr3:uid="{92A38168-E274-2341-AF07-C7B7FA51F318}" name="Column8831"/>
    <tableColumn id="8852" xr3:uid="{14A8B797-BAF0-CF45-AD57-54842F59C20E}" name="Column8832"/>
    <tableColumn id="8853" xr3:uid="{E24571E0-A203-404E-8144-5FD0B24BC915}" name="Column8833"/>
    <tableColumn id="8854" xr3:uid="{F0E062C5-82E6-524B-A946-DBA3BA7DE7FA}" name="Column8834"/>
    <tableColumn id="8855" xr3:uid="{3CD3B869-21DB-9249-84DE-AD0C004D00DC}" name="Column8835"/>
    <tableColumn id="8856" xr3:uid="{E722690E-5A1D-2D4C-BD4B-FCBB55408CE8}" name="Column8836"/>
    <tableColumn id="8857" xr3:uid="{60EE9CA3-9B95-0744-B62F-C2384121516C}" name="Column8837"/>
    <tableColumn id="8858" xr3:uid="{94751C97-4123-9144-96E6-A5FE8C40118E}" name="Column8838"/>
    <tableColumn id="8859" xr3:uid="{D3C7732E-4F1C-C34A-BA74-CDB0D7F099D1}" name="Column8839"/>
    <tableColumn id="8860" xr3:uid="{B45AAF3F-C8F9-D140-85F8-95198889E259}" name="Column8840"/>
    <tableColumn id="8861" xr3:uid="{3AEE5E5C-C1C7-7C45-A8BC-8DC3263B82D7}" name="Column8841"/>
    <tableColumn id="8862" xr3:uid="{D2FC9326-BACD-5443-8DF6-694FC58AAD9C}" name="Column8842"/>
    <tableColumn id="8863" xr3:uid="{1BFD9ADF-91F9-D24C-9516-BC1D0A6BBB13}" name="Column8843"/>
    <tableColumn id="8864" xr3:uid="{CE0D78EE-9C40-5145-AF30-4FB5004F7069}" name="Column8844"/>
    <tableColumn id="8865" xr3:uid="{647ABDDF-86FA-B14D-B5C7-4B76EF7D8039}" name="Column8845"/>
    <tableColumn id="8866" xr3:uid="{43D0B1E6-8D42-8943-B6D7-0EC13B1F7AC5}" name="Column8846"/>
    <tableColumn id="8867" xr3:uid="{5471627C-E2F8-A741-8542-779FC2B7A926}" name="Column8847"/>
    <tableColumn id="8868" xr3:uid="{68284938-DEDC-0D4C-87B7-29AC63AABF05}" name="Column8848"/>
    <tableColumn id="8869" xr3:uid="{F737AB91-967A-904E-8B19-2246A5EAF663}" name="Column8849"/>
    <tableColumn id="8870" xr3:uid="{D46332FC-2B2F-0D4D-A391-CF1350BD2FA0}" name="Column8850"/>
    <tableColumn id="8871" xr3:uid="{9E21680A-CC86-0A4F-9EDE-B130BEB1BA3D}" name="Column8851"/>
    <tableColumn id="8872" xr3:uid="{8678884A-D003-704C-9133-8EF2466F8C68}" name="Column8852"/>
    <tableColumn id="8873" xr3:uid="{41A0D8FE-5DEA-6B49-BE67-9588B9FD9992}" name="Column8853"/>
    <tableColumn id="8874" xr3:uid="{7AD2B899-4A2F-C942-9EBC-7EB27E4DE9AE}" name="Column8854"/>
    <tableColumn id="8875" xr3:uid="{3D6F6576-853D-7647-BF31-5A2AA7F4EE12}" name="Column8855"/>
    <tableColumn id="8876" xr3:uid="{E559B2F2-1EC1-194C-98DB-6DAA836AE081}" name="Column8856"/>
    <tableColumn id="8877" xr3:uid="{0AA5DA0F-B6D5-D44E-AA84-FC25B7D092F5}" name="Column8857"/>
    <tableColumn id="8878" xr3:uid="{3703175C-3A78-D341-AF7D-C1270E2B88A1}" name="Column8858"/>
    <tableColumn id="8879" xr3:uid="{10886172-DB7A-6B42-B432-5AA01C4DF116}" name="Column8859"/>
    <tableColumn id="8880" xr3:uid="{07414E84-22DA-0049-A4A9-1E31FF8AAE68}" name="Column8860"/>
    <tableColumn id="8881" xr3:uid="{A8CD29F6-CFBA-A34E-A545-59B6BBE86F6C}" name="Column8861"/>
    <tableColumn id="8882" xr3:uid="{E1359E2C-AF5B-6944-91A8-EE27D8492107}" name="Column8862"/>
    <tableColumn id="8883" xr3:uid="{5658E8B7-68E7-C945-9F1C-6EB8D3CDAD52}" name="Column8863"/>
    <tableColumn id="8884" xr3:uid="{47705CB8-1DF9-234C-A834-0DFE4C66D043}" name="Column8864"/>
    <tableColumn id="8885" xr3:uid="{D75D42DC-641B-FF41-B174-9F8804998672}" name="Column8865"/>
    <tableColumn id="8886" xr3:uid="{8CD4893C-01B7-2D42-B549-81E893C953C0}" name="Column8866"/>
    <tableColumn id="8887" xr3:uid="{51D8FC41-AA2C-2840-A0AD-DF5D472F56FF}" name="Column8867"/>
    <tableColumn id="8888" xr3:uid="{9C44ABE9-576D-6941-8106-9BFB2DB86A86}" name="Column8868"/>
    <tableColumn id="8889" xr3:uid="{E409FEE2-B78E-FA40-A7AC-679596CB3642}" name="Column8869"/>
    <tableColumn id="8890" xr3:uid="{34C5CFE9-DC58-2748-BC07-9BDBA7C0FAB6}" name="Column8870"/>
    <tableColumn id="8891" xr3:uid="{72300DAB-F318-0541-A12E-5E4565C0BB94}" name="Column8871"/>
    <tableColumn id="8892" xr3:uid="{812EE710-818D-FD49-9637-4A2CEB0590F5}" name="Column8872"/>
    <tableColumn id="8893" xr3:uid="{D620CA41-0A1F-6046-A7A1-F5BBFF0EC448}" name="Column8873"/>
    <tableColumn id="8894" xr3:uid="{6B4CDD2F-6A70-964F-B38F-EE998BEB361A}" name="Column8874"/>
    <tableColumn id="8895" xr3:uid="{ABCF5C41-5156-DA47-A0FC-64C29D6D0603}" name="Column8875"/>
    <tableColumn id="8896" xr3:uid="{3291F85B-9279-414E-956A-76132930D7E0}" name="Column8876"/>
    <tableColumn id="8897" xr3:uid="{4B7FE653-3661-F34F-8CDA-DBF7BFF3019E}" name="Column8877"/>
    <tableColumn id="8898" xr3:uid="{9277DEEB-F333-0C44-86A9-7D619CDEF5E1}" name="Column8878"/>
    <tableColumn id="8899" xr3:uid="{527DAF6B-3DB8-6146-8F14-48792E34A41D}" name="Column8879"/>
    <tableColumn id="8900" xr3:uid="{CD8898C5-0A25-1C4A-A5AA-869F1B8B9E37}" name="Column8880"/>
    <tableColumn id="8901" xr3:uid="{28F8F658-D649-1A43-AAC2-BEE1BFC13833}" name="Column8881"/>
    <tableColumn id="8902" xr3:uid="{5D4BD0C0-9401-B547-B8FC-9A01CB048F47}" name="Column8882"/>
    <tableColumn id="8903" xr3:uid="{ADAD4A29-E490-8743-A4B1-C9E0155DB4E5}" name="Column8883"/>
    <tableColumn id="8904" xr3:uid="{7EA7C49B-C8D5-4E49-826D-680A6A65A319}" name="Column8884"/>
    <tableColumn id="8905" xr3:uid="{16096F61-E0C9-494F-BE16-CCDAD30E69FE}" name="Column8885"/>
    <tableColumn id="8906" xr3:uid="{02E6264D-34B1-C747-9660-BC9DBEBFF657}" name="Column8886"/>
    <tableColumn id="8907" xr3:uid="{C9BF1C2C-5CE9-354B-8591-D0065B3B7D37}" name="Column8887"/>
    <tableColumn id="8908" xr3:uid="{791FC3CA-2448-EF4D-A47B-B5DB5DF2CE71}" name="Column8888"/>
    <tableColumn id="8909" xr3:uid="{5E094899-C276-1040-A043-90B225CA12E9}" name="Column8889"/>
    <tableColumn id="8910" xr3:uid="{5A8ABFAE-74F3-984D-A8A2-449EB6CEDDBD}" name="Column8890"/>
    <tableColumn id="8911" xr3:uid="{82ED6211-BE51-9D4B-8210-167EFF2D300B}" name="Column8891"/>
    <tableColumn id="8912" xr3:uid="{967851E5-6CBE-9F4B-9A44-E9557413CB5F}" name="Column8892"/>
    <tableColumn id="8913" xr3:uid="{E1C4BB1C-1269-A940-9C11-0BB3FCDB5CD5}" name="Column8893"/>
    <tableColumn id="8914" xr3:uid="{EB650995-6F94-1F4C-921C-E0B50B979461}" name="Column8894"/>
    <tableColumn id="8915" xr3:uid="{7EE5DF1D-2C02-3F4C-BCD7-CF72F72232A2}" name="Column8895"/>
    <tableColumn id="8916" xr3:uid="{2E50464B-01DE-0941-82D1-C2B556A8887E}" name="Column8896"/>
    <tableColumn id="8917" xr3:uid="{EB9A0686-2B38-0B49-8E2C-0F144626CB53}" name="Column8897"/>
    <tableColumn id="8918" xr3:uid="{5A5A6CE3-A18A-4F46-8938-FFB1A701E42B}" name="Column8898"/>
    <tableColumn id="8919" xr3:uid="{1B587AFD-118D-AF4E-BCA7-4A7418AE565E}" name="Column8899"/>
    <tableColumn id="8920" xr3:uid="{D78DD291-C745-EA45-8461-3E74DB74733C}" name="Column8900"/>
    <tableColumn id="8921" xr3:uid="{D12FBD4B-2163-FC45-A5E8-240622E7E69A}" name="Column8901"/>
    <tableColumn id="8922" xr3:uid="{62812D6C-4D72-0442-BE88-C17F9D7A9736}" name="Column8902"/>
    <tableColumn id="8923" xr3:uid="{376592C7-45E8-BC44-9A51-08D93DB2118B}" name="Column8903"/>
    <tableColumn id="8924" xr3:uid="{B9C201EA-4280-F94E-A4A5-8980AC9D75AC}" name="Column8904"/>
    <tableColumn id="8925" xr3:uid="{57C4148E-A103-A943-903E-379A348D842E}" name="Column8905"/>
    <tableColumn id="8926" xr3:uid="{D5F5E44D-79AF-664A-99EC-ADA67D186EDB}" name="Column8906"/>
    <tableColumn id="8927" xr3:uid="{C7C0D7D4-4384-5F47-92D2-30927C317ADD}" name="Column8907"/>
    <tableColumn id="8928" xr3:uid="{1297734C-BC1E-8442-871A-836D04A0FC17}" name="Column8908"/>
    <tableColumn id="8929" xr3:uid="{291A982D-DC3F-5B4A-83F5-701A4E49495A}" name="Column8909"/>
    <tableColumn id="8930" xr3:uid="{99B46D3A-C6D9-0645-BCC8-4953F0747177}" name="Column8910"/>
    <tableColumn id="8931" xr3:uid="{424CC3DA-6316-BB42-92E2-0FA924326F3E}" name="Column8911"/>
    <tableColumn id="8932" xr3:uid="{9FECF899-D3B0-B44D-8B43-4EA7786C2040}" name="Column8912"/>
    <tableColumn id="8933" xr3:uid="{FD87725E-3655-7E46-ACC3-AEADA18327F9}" name="Column8913"/>
    <tableColumn id="8934" xr3:uid="{6215F098-4E95-A54B-BB26-63777A48F7A6}" name="Column8914"/>
    <tableColumn id="8935" xr3:uid="{8832196F-E26A-0E4A-840A-CE87F07F13CF}" name="Column8915"/>
    <tableColumn id="8936" xr3:uid="{107B67E0-1EA3-BE45-A0A0-D173AB2A6AB8}" name="Column8916"/>
    <tableColumn id="8937" xr3:uid="{B6516A8D-9225-3D4D-8713-763C853F6526}" name="Column8917"/>
    <tableColumn id="8938" xr3:uid="{B9127468-0223-7242-BB98-40E99DA8209C}" name="Column8918"/>
    <tableColumn id="8939" xr3:uid="{B2B679FB-71D1-734F-BC48-03537BB4EB08}" name="Column8919"/>
    <tableColumn id="8940" xr3:uid="{FC40873F-5A3E-804B-BD0E-3C13D48EF00C}" name="Column8920"/>
    <tableColumn id="8941" xr3:uid="{AA91C3C8-15C2-4B45-A914-E0D3E82D39DA}" name="Column8921"/>
    <tableColumn id="8942" xr3:uid="{F06E1C67-538A-6A4E-A898-F5E2A5456FEC}" name="Column8922"/>
    <tableColumn id="8943" xr3:uid="{EDC415E5-FA29-F542-A819-964DD7D5729D}" name="Column8923"/>
    <tableColumn id="8944" xr3:uid="{F526EA59-16F4-0F40-A73C-0BB657E9C5A9}" name="Column8924"/>
    <tableColumn id="8945" xr3:uid="{1B0F66EC-080F-1440-AE26-AA3102EB1C7E}" name="Column8925"/>
    <tableColumn id="8946" xr3:uid="{E23E6BD7-C733-454B-9CEA-B72AA1117343}" name="Column8926"/>
    <tableColumn id="8947" xr3:uid="{F02C7AAF-BB8B-C248-A9A7-4E01EA4B5B5F}" name="Column8927"/>
    <tableColumn id="8948" xr3:uid="{A6CED6F4-E29D-004A-948B-A16DC8B9E74B}" name="Column8928"/>
    <tableColumn id="8949" xr3:uid="{CCBB1FC8-56E7-C643-B652-DE2052455739}" name="Column8929"/>
    <tableColumn id="8950" xr3:uid="{4177FDC3-723F-E945-830E-3416043C3855}" name="Column8930"/>
    <tableColumn id="8951" xr3:uid="{ABEB7167-A319-9C43-8C30-32DA0709CC5C}" name="Column8931"/>
    <tableColumn id="8952" xr3:uid="{AA17EF3B-1751-AA4B-A0A0-7D33F1AA42AD}" name="Column8932"/>
    <tableColumn id="8953" xr3:uid="{CA98817B-3083-E94C-8DEB-C9BB51375AB0}" name="Column8933"/>
    <tableColumn id="8954" xr3:uid="{0F77D5A6-C9E1-ED4D-9F57-2EA20177D739}" name="Column8934"/>
    <tableColumn id="8955" xr3:uid="{0EBA2111-D7CE-DC4D-BD9D-1AF36CAD1B90}" name="Column8935"/>
    <tableColumn id="8956" xr3:uid="{0B79F817-B87E-E945-ABD9-6228D69B615D}" name="Column8936"/>
    <tableColumn id="8957" xr3:uid="{BA91E2A8-0E41-194B-9E8D-DB513898C814}" name="Column8937"/>
    <tableColumn id="8958" xr3:uid="{5AB040A5-C446-484C-962D-FAFABC2BDB8A}" name="Column8938"/>
    <tableColumn id="8959" xr3:uid="{B34BDA52-769F-C641-8BB1-B34E4BA5D170}" name="Column8939"/>
    <tableColumn id="8960" xr3:uid="{93B92C86-4EC9-5744-A166-BC61887603FC}" name="Column8940"/>
    <tableColumn id="8961" xr3:uid="{F062E576-4715-494B-94AC-A0D864B9EB7D}" name="Column8941"/>
    <tableColumn id="8962" xr3:uid="{682D2BF2-64DA-D449-82FC-97CA18FED072}" name="Column8942"/>
    <tableColumn id="8963" xr3:uid="{1B710062-868A-A04A-B7F5-A7EB4305B7CB}" name="Column8943"/>
    <tableColumn id="8964" xr3:uid="{92B1B425-7E43-6A48-899E-249B81740367}" name="Column8944"/>
    <tableColumn id="8965" xr3:uid="{359FAD76-0F93-8C44-BC8E-81224C8CBA77}" name="Column8945"/>
    <tableColumn id="8966" xr3:uid="{4657A0BF-C4AC-8444-B357-0F502E1D0B9D}" name="Column8946"/>
    <tableColumn id="8967" xr3:uid="{14123FE7-9F37-9E42-8927-F72F1AA1A36C}" name="Column8947"/>
    <tableColumn id="8968" xr3:uid="{1CA2AD44-452A-2B45-8AEF-82BA50443DBD}" name="Column8948"/>
    <tableColumn id="8969" xr3:uid="{B0D2AFE9-ABD0-F547-AFF0-621038431867}" name="Column8949"/>
    <tableColumn id="8970" xr3:uid="{1A76109F-4071-454F-88FD-7B44A9AD5FB1}" name="Column8950"/>
    <tableColumn id="8971" xr3:uid="{0E9FBA2F-CF0E-3041-A6F7-0F351CD3D68A}" name="Column8951"/>
    <tableColumn id="8972" xr3:uid="{B0470681-0D24-0E40-AF25-C425389AC800}" name="Column8952"/>
    <tableColumn id="8973" xr3:uid="{CB2AD4AD-50D4-6244-9715-602351BDEE01}" name="Column8953"/>
    <tableColumn id="8974" xr3:uid="{D055C56E-032E-F04D-BE1B-7C506E99E8CA}" name="Column8954"/>
    <tableColumn id="8975" xr3:uid="{AD6A2D86-AC63-194B-8E03-886E703EA4FC}" name="Column8955"/>
    <tableColumn id="8976" xr3:uid="{68C4E9D8-2C5F-0F4B-A981-A251DAA01337}" name="Column8956"/>
    <tableColumn id="8977" xr3:uid="{63CED716-CC12-BB47-AA5E-30FEA72FDAF4}" name="Column8957"/>
    <tableColumn id="8978" xr3:uid="{2801ED41-4817-D54B-A98C-C4B34AA16602}" name="Column8958"/>
    <tableColumn id="8979" xr3:uid="{E2C49FD5-6C01-9543-98CB-9796B002E974}" name="Column8959"/>
    <tableColumn id="8980" xr3:uid="{FDCD394F-2ADF-2540-B028-6320CB73AB94}" name="Column8960"/>
    <tableColumn id="8981" xr3:uid="{DF773E06-773B-3747-AE4D-2BEFB3C880E0}" name="Column8961"/>
    <tableColumn id="8982" xr3:uid="{FCC8377E-6ED9-0D4C-AF0C-A58AAF7030FF}" name="Column8962"/>
    <tableColumn id="8983" xr3:uid="{6CE95EDB-DB8F-6D41-84B4-E73F901AF9FF}" name="Column8963"/>
    <tableColumn id="8984" xr3:uid="{3CED5A87-BC54-3142-993A-B24605AA3FC1}" name="Column8964"/>
    <tableColumn id="8985" xr3:uid="{74ED915F-E96E-2B4F-A571-221F889BDC38}" name="Column8965"/>
    <tableColumn id="8986" xr3:uid="{E2D85E72-074E-2346-B1F5-1696F47D1689}" name="Column8966"/>
    <tableColumn id="8987" xr3:uid="{48160832-C6E2-2648-A668-86427711665B}" name="Column8967"/>
    <tableColumn id="8988" xr3:uid="{9B1525E5-5003-F743-8ADC-765ADCF30348}" name="Column8968"/>
    <tableColumn id="8989" xr3:uid="{EC4A8957-B5E3-6744-95C6-F68B98FAE28C}" name="Column8969"/>
    <tableColumn id="8990" xr3:uid="{52A9C254-68EA-5344-A683-1BB1B28EBCD2}" name="Column8970"/>
    <tableColumn id="8991" xr3:uid="{A9AFEF50-F7A1-7140-ADE7-7B07CFADBF7E}" name="Column8971"/>
    <tableColumn id="8992" xr3:uid="{D1B5260B-8B56-C543-B511-DD71D77B88D6}" name="Column8972"/>
    <tableColumn id="8993" xr3:uid="{1F4D7BBA-DFBF-0E4C-9E77-77B2EFAFC1A1}" name="Column8973"/>
    <tableColumn id="8994" xr3:uid="{F8A6DD28-F741-BC4F-8FAC-EABAAC3117E9}" name="Column8974"/>
    <tableColumn id="8995" xr3:uid="{45076404-CFD2-4C44-8884-CEE7503BBD0D}" name="Column8975"/>
    <tableColumn id="8996" xr3:uid="{970289D9-D926-0343-BF72-C57BA6069EDE}" name="Column8976"/>
    <tableColumn id="8997" xr3:uid="{963616DC-AEAF-004C-94DB-CD3019EB357F}" name="Column8977"/>
    <tableColumn id="8998" xr3:uid="{CFD5959E-842D-0E45-94FE-F29919796178}" name="Column8978"/>
    <tableColumn id="8999" xr3:uid="{355BEF23-C1F4-DD48-BDA3-4E69019B2579}" name="Column8979"/>
    <tableColumn id="9000" xr3:uid="{6145DEE5-E04F-D045-A6E6-027E93E6B612}" name="Column8980"/>
    <tableColumn id="9001" xr3:uid="{4E75568B-5B16-FA4F-BF03-FCB850E96636}" name="Column8981"/>
    <tableColumn id="9002" xr3:uid="{FD452628-3E79-CE4F-B1E1-A50489ED4E92}" name="Column8982"/>
    <tableColumn id="9003" xr3:uid="{62C82DFE-8654-4F47-9C87-F49182F6DB2D}" name="Column8983"/>
    <tableColumn id="9004" xr3:uid="{1135AEE5-803F-7E4A-A7BA-1536D979948E}" name="Column8984"/>
    <tableColumn id="9005" xr3:uid="{5BEAA3FA-81F5-FA48-ACEA-FB50F0BBBDEA}" name="Column8985"/>
    <tableColumn id="9006" xr3:uid="{29BE82BA-65A7-BD4F-9DCB-7BDB20EBCBAF}" name="Column8986"/>
    <tableColumn id="9007" xr3:uid="{37B630FA-2267-7C40-B730-90191CCA5CB8}" name="Column8987"/>
    <tableColumn id="9008" xr3:uid="{9A71ABAA-8EA2-4B4D-863F-B195F9870ECA}" name="Column8988"/>
    <tableColumn id="9009" xr3:uid="{B671FA36-8E97-4E4A-8784-CCE1F58332D3}" name="Column8989"/>
    <tableColumn id="9010" xr3:uid="{E6FF7580-DBE5-4B49-957E-74C16E225085}" name="Column8990"/>
    <tableColumn id="9011" xr3:uid="{AA2B3443-B83A-7D42-8A4D-B37C63596F47}" name="Column8991"/>
    <tableColumn id="9012" xr3:uid="{2FB62F9C-1486-4B4C-8513-ADB4C434B8C2}" name="Column8992"/>
    <tableColumn id="9013" xr3:uid="{2F841F3B-ABD7-674E-B5D5-D2D2FDC7ADC1}" name="Column8993"/>
    <tableColumn id="9014" xr3:uid="{56051316-13E2-6740-B275-D6FE80C1A653}" name="Column8994"/>
    <tableColumn id="9015" xr3:uid="{66A46767-0A4E-4D4C-9612-BD506C3B81C8}" name="Column8995"/>
    <tableColumn id="9016" xr3:uid="{AA40D525-6FCC-6A4F-8F3F-FF19F79B904A}" name="Column8996"/>
    <tableColumn id="9017" xr3:uid="{93C1E6A6-E41E-C547-B869-8CBB6FEEDDB2}" name="Column8997"/>
    <tableColumn id="9018" xr3:uid="{8F083832-AB97-0D42-BCDF-32F97858A9E1}" name="Column8998"/>
    <tableColumn id="9019" xr3:uid="{EC4F1FDD-65EF-4149-84C8-98F029146706}" name="Column8999"/>
    <tableColumn id="9020" xr3:uid="{EE2F199E-D2FF-AC4C-92A4-7BC359B1A005}" name="Column9000"/>
    <tableColumn id="9021" xr3:uid="{EF02B1E6-3910-B84B-8947-92CB8A1244DC}" name="Column9001"/>
    <tableColumn id="9022" xr3:uid="{D9B6415D-5C8B-7542-8DB4-E8E5D970023A}" name="Column9002"/>
    <tableColumn id="9023" xr3:uid="{0598590B-91E6-4D44-96EA-E7B710549E34}" name="Column9003"/>
    <tableColumn id="9024" xr3:uid="{A948A1B6-899C-8A47-813D-AF47EA7918CC}" name="Column9004"/>
    <tableColumn id="9025" xr3:uid="{2070CE8C-2BEE-D146-A15F-A854A6D9BC0C}" name="Column9005"/>
    <tableColumn id="9026" xr3:uid="{8611A368-5F8C-6F4C-A0DE-21F3C6951269}" name="Column9006"/>
    <tableColumn id="9027" xr3:uid="{099F2DB7-276C-D641-857C-AFE160473F2D}" name="Column9007"/>
    <tableColumn id="9028" xr3:uid="{20674A36-C27E-0A4F-8338-803FF7553F8F}" name="Column9008"/>
    <tableColumn id="9029" xr3:uid="{B6D71C08-71F6-7140-A8FA-007A99159F62}" name="Column9009"/>
    <tableColumn id="9030" xr3:uid="{FB9FFF75-ACC1-3F47-AD4E-3153A7462DB2}" name="Column9010"/>
    <tableColumn id="9031" xr3:uid="{A19A4496-2DA6-D94B-8279-299B06578484}" name="Column9011"/>
    <tableColumn id="9032" xr3:uid="{0BE567F7-DF55-6A42-BDC3-E8BA431908EE}" name="Column9012"/>
    <tableColumn id="9033" xr3:uid="{9872458E-D12F-1A45-94BF-EC1475963DF1}" name="Column9013"/>
    <tableColumn id="9034" xr3:uid="{66CEC772-A384-9A4E-8D8C-8786C106E4E4}" name="Column9014"/>
    <tableColumn id="9035" xr3:uid="{4D250E4A-BD94-2641-9707-D3A2CCFC2BAB}" name="Column9015"/>
    <tableColumn id="9036" xr3:uid="{0B6415B2-A755-2D49-A14C-2E2EE579C13B}" name="Column9016"/>
    <tableColumn id="9037" xr3:uid="{796048FB-8098-6F4B-B272-6194B6888551}" name="Column9017"/>
    <tableColumn id="9038" xr3:uid="{BB9089A0-E1E2-904F-B2A2-9393A7616AB9}" name="Column9018"/>
    <tableColumn id="9039" xr3:uid="{4A9614B3-D16E-6346-B5D7-725E92DEA6CA}" name="Column9019"/>
    <tableColumn id="9040" xr3:uid="{290F7494-6019-EE4D-BED1-0D2D09891552}" name="Column9020"/>
    <tableColumn id="9041" xr3:uid="{4DF7BE5B-9A03-F343-8927-5EDD097CC4D1}" name="Column9021"/>
    <tableColumn id="9042" xr3:uid="{7EA6F507-09BF-9846-80E1-00D4A8117318}" name="Column9022"/>
    <tableColumn id="9043" xr3:uid="{6C53E439-2D26-6543-8D2D-9B0A378E7C3E}" name="Column9023"/>
    <tableColumn id="9044" xr3:uid="{53B68D97-A058-3F44-8AC4-DAD3EDEC2DE5}" name="Column9024"/>
    <tableColumn id="9045" xr3:uid="{4B2A0F7A-B30C-0945-9DDF-66978461563E}" name="Column9025"/>
    <tableColumn id="9046" xr3:uid="{DD28A062-9266-3F45-A0A2-255841D017CA}" name="Column9026"/>
    <tableColumn id="9047" xr3:uid="{8D710276-1800-5747-B4F6-73E997535792}" name="Column9027"/>
    <tableColumn id="9048" xr3:uid="{70A57108-8F68-3A48-8594-916EE89CA7B0}" name="Column9028"/>
    <tableColumn id="9049" xr3:uid="{F1E528F8-BDD4-6B40-A25C-22A67598B7F3}" name="Column9029"/>
    <tableColumn id="9050" xr3:uid="{DD376B8C-D068-8941-86BB-658A0333DFBD}" name="Column9030"/>
    <tableColumn id="9051" xr3:uid="{E82065B2-B596-B64F-B30B-E100478FF153}" name="Column9031"/>
    <tableColumn id="9052" xr3:uid="{3D204A09-A148-7642-B7C1-BDEBB01E0874}" name="Column9032"/>
    <tableColumn id="9053" xr3:uid="{A6FBF169-4C38-3A4B-8623-29E798C5232D}" name="Column9033"/>
    <tableColumn id="9054" xr3:uid="{5B8AFE61-87EC-BA48-A54C-DF5D04D245E7}" name="Column9034"/>
    <tableColumn id="9055" xr3:uid="{439EE290-1D2D-3846-B5EC-C14162C281DE}" name="Column9035"/>
    <tableColumn id="9056" xr3:uid="{BD139482-B336-A34C-BF05-0F1D76960A5D}" name="Column9036"/>
    <tableColumn id="9057" xr3:uid="{2C64827A-62CF-2448-9B31-873762260C2E}" name="Column9037"/>
    <tableColumn id="9058" xr3:uid="{54AE480A-8F0E-DA42-A645-AB7DA181D21E}" name="Column9038"/>
    <tableColumn id="9059" xr3:uid="{F7F19B1C-7D3D-4B44-9898-6115A21BC6C0}" name="Column9039"/>
    <tableColumn id="9060" xr3:uid="{D8154FCF-BB8E-B74D-8E8E-8AAAD3351E09}" name="Column9040"/>
    <tableColumn id="9061" xr3:uid="{62BF2842-0B50-084E-BF1C-F7F7C71909A5}" name="Column9041"/>
    <tableColumn id="9062" xr3:uid="{40DA4A8B-3CB4-D747-BF9D-2AC1CDE065A0}" name="Column9042"/>
    <tableColumn id="9063" xr3:uid="{ABD9F779-588F-7A4C-B45F-E06C3BA41A77}" name="Column9043"/>
    <tableColumn id="9064" xr3:uid="{CB01F720-B583-444A-86F4-CD4881A3C8A0}" name="Column9044"/>
    <tableColumn id="9065" xr3:uid="{73DCC622-49C4-F54B-AB46-D817D2974CA9}" name="Column9045"/>
    <tableColumn id="9066" xr3:uid="{07486643-E85D-1344-A8F3-9E63A22DF2ED}" name="Column9046"/>
    <tableColumn id="9067" xr3:uid="{0AA3CA4A-B5CB-4346-8F5B-E1A4B4E50FE8}" name="Column9047"/>
    <tableColumn id="9068" xr3:uid="{FB9C8604-3DFF-C343-B1B5-8D3CB1466887}" name="Column9048"/>
    <tableColumn id="9069" xr3:uid="{5064902B-14CC-2C4F-884F-937009E41016}" name="Column9049"/>
    <tableColumn id="9070" xr3:uid="{23FB16A1-9A6B-D641-AD84-2B6D2048EA52}" name="Column9050"/>
    <tableColumn id="9071" xr3:uid="{F2DDBC3B-FFB2-4948-8056-93869D99A2FB}" name="Column9051"/>
    <tableColumn id="9072" xr3:uid="{0D91C5F1-D1CC-4D43-81F6-831AF17BE217}" name="Column9052"/>
    <tableColumn id="9073" xr3:uid="{18315D59-4026-DE4A-ADB7-F7C21396DD0F}" name="Column9053"/>
    <tableColumn id="9074" xr3:uid="{6DFA8B40-8716-C945-8A51-879D8D4B7A9B}" name="Column9054"/>
    <tableColumn id="9075" xr3:uid="{BE9067B1-690F-C140-A5E2-AEC72251CFBE}" name="Column9055"/>
    <tableColumn id="9076" xr3:uid="{94EEAC7C-4EF4-BB4B-80F4-13545530D073}" name="Column9056"/>
    <tableColumn id="9077" xr3:uid="{CE0C1C26-DC92-4C45-B757-F1707E56E36B}" name="Column9057"/>
    <tableColumn id="9078" xr3:uid="{57783A7D-54A4-C544-9B7D-F981926ABF11}" name="Column9058"/>
    <tableColumn id="9079" xr3:uid="{F42EC849-9E95-CF4B-B198-E2B87C746507}" name="Column9059"/>
    <tableColumn id="9080" xr3:uid="{BC55D526-885C-C348-8D0F-12590073C502}" name="Column9060"/>
    <tableColumn id="9081" xr3:uid="{533B3671-245E-E34A-BEF2-CAD08F8FD5D5}" name="Column9061"/>
    <tableColumn id="9082" xr3:uid="{B97D4507-2CA9-CE4D-A140-35192252C89C}" name="Column9062"/>
    <tableColumn id="9083" xr3:uid="{06E47D08-DF53-3C49-BA6B-92A40334AC27}" name="Column9063"/>
    <tableColumn id="9084" xr3:uid="{E6F646B8-CDE3-F84C-989C-63A387B63CB9}" name="Column9064"/>
    <tableColumn id="9085" xr3:uid="{44183036-07FB-EA4F-86ED-DF68063BA875}" name="Column9065"/>
    <tableColumn id="9086" xr3:uid="{39C2A1EE-EAB8-1E41-9687-4B5E803D1389}" name="Column9066"/>
    <tableColumn id="9087" xr3:uid="{C58883D9-8EA5-CF4D-9E0D-1AB529C8D122}" name="Column9067"/>
    <tableColumn id="9088" xr3:uid="{1B4BFABF-EACF-284D-81D1-5B59080D09A7}" name="Column9068"/>
    <tableColumn id="9089" xr3:uid="{46B83E5D-D0CF-F44F-BD2E-1FC66B6CF91A}" name="Column9069"/>
    <tableColumn id="9090" xr3:uid="{9CD53BA2-60F8-1E48-B19A-FA80B639B794}" name="Column9070"/>
    <tableColumn id="9091" xr3:uid="{E3655FF5-B8BD-5E4A-A9E9-6C31F810DDB1}" name="Column9071"/>
    <tableColumn id="9092" xr3:uid="{6848CD1D-87A6-3440-B8D2-726FE45484E3}" name="Column9072"/>
    <tableColumn id="9093" xr3:uid="{D28B3D84-07D0-EC43-BC3D-92449A618E20}" name="Column9073"/>
    <tableColumn id="9094" xr3:uid="{11CC012B-877B-DA4F-9459-D22919F6547C}" name="Column9074"/>
    <tableColumn id="9095" xr3:uid="{D017B882-320F-9745-865D-A54DD70ABBF8}" name="Column9075"/>
    <tableColumn id="9096" xr3:uid="{081ED1F7-0E1A-9547-B43F-48986F051DE6}" name="Column9076"/>
    <tableColumn id="9097" xr3:uid="{1E275AEB-62B0-9046-8DAD-F4343F13A79D}" name="Column9077"/>
    <tableColumn id="9098" xr3:uid="{7F0B5DC6-DBE0-0244-BB9C-2DFAE59D4520}" name="Column9078"/>
    <tableColumn id="9099" xr3:uid="{8A45E5CD-7D73-C74F-8E1B-B54B2C8981BC}" name="Column9079"/>
    <tableColumn id="9100" xr3:uid="{C3BCBD95-32BB-FA46-A07B-EED1DC11D204}" name="Column9080"/>
    <tableColumn id="9101" xr3:uid="{E21550BC-8BD1-424F-BA64-A23594751E18}" name="Column9081"/>
    <tableColumn id="9102" xr3:uid="{45E88F3E-3269-714E-97D5-44945FDB59F5}" name="Column9082"/>
    <tableColumn id="9103" xr3:uid="{1C1C8194-D899-484D-9D8D-3012CA442984}" name="Column9083"/>
    <tableColumn id="9104" xr3:uid="{4E6B6DEC-097B-A243-9D0F-FB4E8BF4D238}" name="Column9084"/>
    <tableColumn id="9105" xr3:uid="{25AB5950-B938-7940-844F-D945C745E0BA}" name="Column9085"/>
    <tableColumn id="9106" xr3:uid="{157E022A-D805-DD4A-9F97-B32D9D286801}" name="Column9086"/>
    <tableColumn id="9107" xr3:uid="{3F6A62B6-42EE-2D44-8BDE-129DA4B6836D}" name="Column9087"/>
    <tableColumn id="9108" xr3:uid="{F53A5937-05D5-B240-B8CB-ED9B2AA1BF8C}" name="Column9088"/>
    <tableColumn id="9109" xr3:uid="{C155AAEB-E97B-774A-BBF2-457B2CB472DF}" name="Column9089"/>
    <tableColumn id="9110" xr3:uid="{B4DDF0BE-20E8-944D-8C3F-42C15AB51587}" name="Column9090"/>
    <tableColumn id="9111" xr3:uid="{7D9A2C2C-EAD5-2349-AF2F-5FE9FA8A215E}" name="Column9091"/>
    <tableColumn id="9112" xr3:uid="{C714F33B-8292-6B49-A750-BC5111713A38}" name="Column9092"/>
    <tableColumn id="9113" xr3:uid="{27141CF1-8067-754C-8173-DA28B5941F33}" name="Column9093"/>
    <tableColumn id="9114" xr3:uid="{0983F758-D621-5343-AC6B-5A0C22AD2AC7}" name="Column9094"/>
    <tableColumn id="9115" xr3:uid="{B6A86466-07B2-9D4B-9402-5D175D989ADE}" name="Column9095"/>
    <tableColumn id="9116" xr3:uid="{3B259FF9-6922-674F-A85C-85FD131CD4D6}" name="Column9096"/>
    <tableColumn id="9117" xr3:uid="{72DECB86-386E-B54A-89AC-7312A43A495C}" name="Column9097"/>
    <tableColumn id="9118" xr3:uid="{A0853363-C77B-A447-9DE3-453873381FE8}" name="Column9098"/>
    <tableColumn id="9119" xr3:uid="{B4D91DF5-9C99-0648-8D5C-A675B29EFBFC}" name="Column9099"/>
    <tableColumn id="9120" xr3:uid="{7D959385-13AA-EC43-B050-63CAAF448660}" name="Column9100"/>
    <tableColumn id="9121" xr3:uid="{64E2BCCC-7AF2-6442-BFE5-A4FCC777A94E}" name="Column9101"/>
    <tableColumn id="9122" xr3:uid="{57777F34-4F11-004D-898E-2A39900C2623}" name="Column9102"/>
    <tableColumn id="9123" xr3:uid="{093948BD-ADF5-0E48-804A-1507FFBFFF22}" name="Column9103"/>
    <tableColumn id="9124" xr3:uid="{959F7A2E-7815-D74C-A7FA-3F9690A9CD1B}" name="Column9104"/>
    <tableColumn id="9125" xr3:uid="{666CA64E-ABE0-6C4C-B49A-1ACAD672AB74}" name="Column9105"/>
    <tableColumn id="9126" xr3:uid="{0D59406C-4FD4-FD46-834C-393691851335}" name="Column9106"/>
    <tableColumn id="9127" xr3:uid="{E37BD93F-4F26-E247-8AE2-D383557689F4}" name="Column9107"/>
    <tableColumn id="9128" xr3:uid="{915258CD-4867-8C4C-891F-BFB50F0157AE}" name="Column9108"/>
    <tableColumn id="9129" xr3:uid="{45E5FBB7-3D56-A040-BC1C-0663087E13D9}" name="Column9109"/>
    <tableColumn id="9130" xr3:uid="{A5CD1252-929A-2346-8CE8-936BB086D30B}" name="Column9110"/>
    <tableColumn id="9131" xr3:uid="{4A116B49-6162-2241-B394-17C514324230}" name="Column9111"/>
    <tableColumn id="9132" xr3:uid="{FB94028F-1BE1-0545-8CE9-3F4A35E96A50}" name="Column9112"/>
    <tableColumn id="9133" xr3:uid="{1D7F33D5-D139-334F-B1FB-793F60CDE55D}" name="Column9113"/>
    <tableColumn id="9134" xr3:uid="{40F55D23-579E-3249-ACB3-03F96EB7B85A}" name="Column9114"/>
    <tableColumn id="9135" xr3:uid="{234516F4-2397-214F-ABD4-E15FE7B5F999}" name="Column9115"/>
    <tableColumn id="9136" xr3:uid="{92047520-05E5-5640-954B-1C97FEB4CDB9}" name="Column9116"/>
    <tableColumn id="9137" xr3:uid="{476C6B93-C91A-EC46-BDE4-4B9EDC1DBF29}" name="Column9117"/>
    <tableColumn id="9138" xr3:uid="{80CD518C-77EF-BE4D-B529-3FC85E42AF6D}" name="Column9118"/>
    <tableColumn id="9139" xr3:uid="{1A80EEB9-E485-5B4C-9EDC-06075C327FA5}" name="Column9119"/>
    <tableColumn id="9140" xr3:uid="{F133FAAE-6DB3-0644-9F01-AE488809837D}" name="Column9120"/>
    <tableColumn id="9141" xr3:uid="{EC5D8BCC-FEFC-594D-8B2A-9B4BB2AE90CC}" name="Column9121"/>
    <tableColumn id="9142" xr3:uid="{B1787C0A-8641-6C4A-BA60-F3E223ECC536}" name="Column9122"/>
    <tableColumn id="9143" xr3:uid="{6AF3731F-F49B-2942-83A3-29FB00485697}" name="Column9123"/>
    <tableColumn id="9144" xr3:uid="{9B33B29A-BF1D-4F43-9B25-9B84F9F27A89}" name="Column9124"/>
    <tableColumn id="9145" xr3:uid="{097573AE-29F6-2B41-A5F7-C1E8979CC241}" name="Column9125"/>
    <tableColumn id="9146" xr3:uid="{6E2995EC-EE09-4C46-A108-A2D6DF012D40}" name="Column9126"/>
    <tableColumn id="9147" xr3:uid="{7D030F80-4144-A545-9FA2-10910CC7A145}" name="Column9127"/>
    <tableColumn id="9148" xr3:uid="{6C2BEBC7-21BB-0946-878C-D7B1540CCFF5}" name="Column9128"/>
    <tableColumn id="9149" xr3:uid="{83647887-FFC5-894A-A587-C48749E8D30A}" name="Column9129"/>
    <tableColumn id="9150" xr3:uid="{C1523423-9285-5948-95CF-3750A5936872}" name="Column9130"/>
    <tableColumn id="9151" xr3:uid="{1ADD1FB7-252F-1C4A-ACD5-29A77CE171D4}" name="Column9131"/>
    <tableColumn id="9152" xr3:uid="{7F560C0B-6D97-244D-A2BF-7D6F34A06074}" name="Column9132"/>
    <tableColumn id="9153" xr3:uid="{86789AA6-8C8B-CB41-91CB-9D434E2CEE40}" name="Column9133"/>
    <tableColumn id="9154" xr3:uid="{9450578B-DD5D-E741-BC08-1F6318A43898}" name="Column9134"/>
    <tableColumn id="9155" xr3:uid="{B229F04D-BC19-E040-8921-D60F744F3945}" name="Column9135"/>
    <tableColumn id="9156" xr3:uid="{25B59A63-99B8-0C4A-9A28-4C7523A970F2}" name="Column9136"/>
    <tableColumn id="9157" xr3:uid="{6BFC2799-6DE6-0749-8F8B-69DF9B3F5C89}" name="Column9137"/>
    <tableColumn id="9158" xr3:uid="{A966E159-1947-4B46-B196-372DE785BF8F}" name="Column9138"/>
    <tableColumn id="9159" xr3:uid="{F86B41BD-A0E4-DD46-A8D4-372BD91BA85D}" name="Column9139"/>
    <tableColumn id="9160" xr3:uid="{D92821BB-516F-A945-9312-961AC8E75E1A}" name="Column9140"/>
    <tableColumn id="9161" xr3:uid="{AD752A03-F49D-424F-9A9F-9259310C1AAC}" name="Column9141"/>
    <tableColumn id="9162" xr3:uid="{6C843DC1-B288-154A-9D4B-B85865E87D32}" name="Column9142"/>
    <tableColumn id="9163" xr3:uid="{6438D52F-403A-5940-AD33-739A7FA0033E}" name="Column9143"/>
    <tableColumn id="9164" xr3:uid="{0F48E16A-0054-A04D-9B98-1FEAA6F02B82}" name="Column9144"/>
    <tableColumn id="9165" xr3:uid="{34566122-4268-E84D-B8C9-BA82C28A19D1}" name="Column9145"/>
    <tableColumn id="9166" xr3:uid="{3A6CE58D-A5C9-CF4D-B9EE-389F004E2D46}" name="Column9146"/>
    <tableColumn id="9167" xr3:uid="{48E80E33-C114-4B4A-8EE4-ADBDD8857CF6}" name="Column9147"/>
    <tableColumn id="9168" xr3:uid="{FBE0824B-0F41-2D45-8F1A-57BFA751EDF6}" name="Column9148"/>
    <tableColumn id="9169" xr3:uid="{7883ACBE-7681-3E45-BD0D-31BB4C4C964C}" name="Column9149"/>
    <tableColumn id="9170" xr3:uid="{96B4C765-2E85-2E46-91E3-94D59C679FC5}" name="Column9150"/>
    <tableColumn id="9171" xr3:uid="{6BBD6CC3-7D1F-7944-A414-73344314AA72}" name="Column9151"/>
    <tableColumn id="9172" xr3:uid="{1DB5C8AF-7BDE-C546-AE39-22EFC2F4CDC5}" name="Column9152"/>
    <tableColumn id="9173" xr3:uid="{BFB581F6-ECE6-B64F-854F-7585B578F0E6}" name="Column9153"/>
    <tableColumn id="9174" xr3:uid="{744AF2C1-ED22-BF4E-9DDB-21BBE471765C}" name="Column9154"/>
    <tableColumn id="9175" xr3:uid="{6B777624-04EC-B441-9E74-5599C99FF39C}" name="Column9155"/>
    <tableColumn id="9176" xr3:uid="{0407E999-4CF4-9343-A040-4493F13CB7C0}" name="Column9156"/>
    <tableColumn id="9177" xr3:uid="{BBBA12C3-E451-6C43-8FEB-1EC347202AE0}" name="Column9157"/>
    <tableColumn id="9178" xr3:uid="{AB65D0CD-A91E-FE4C-A29F-A84AAD46CE16}" name="Column9158"/>
    <tableColumn id="9179" xr3:uid="{672160E6-711F-E54A-A7DD-9B5A4BC04047}" name="Column9159"/>
    <tableColumn id="9180" xr3:uid="{DB3937AB-A4E7-FB48-901F-8DFFD3F036CF}" name="Column9160"/>
    <tableColumn id="9181" xr3:uid="{21799AAF-8217-4944-836D-DEDDD61F8F50}" name="Column9161"/>
    <tableColumn id="9182" xr3:uid="{994F898B-528C-D441-B85D-C2B876A6B336}" name="Column9162"/>
    <tableColumn id="9183" xr3:uid="{54B82818-6BBA-4245-8D71-2078E80BA87B}" name="Column9163"/>
    <tableColumn id="9184" xr3:uid="{97F24A8A-600C-AF42-852D-1E23E4B7CF7D}" name="Column9164"/>
    <tableColumn id="9185" xr3:uid="{C6858B65-8E57-5E46-A6B3-568BA9F70956}" name="Column9165"/>
    <tableColumn id="9186" xr3:uid="{F02D5873-F19C-294F-9FEA-29997A254AF3}" name="Column9166"/>
    <tableColumn id="9187" xr3:uid="{E640049E-7833-834D-A711-23B293021F54}" name="Column9167"/>
    <tableColumn id="9188" xr3:uid="{986DAB42-0F22-434D-A716-3CC0BBF1C22E}" name="Column9168"/>
    <tableColumn id="9189" xr3:uid="{1A45600D-2CAA-034C-9558-EF02FF8573DC}" name="Column9169"/>
    <tableColumn id="9190" xr3:uid="{D3B6A439-DAF9-154B-8D17-F1F1DFB0783B}" name="Column9170"/>
    <tableColumn id="9191" xr3:uid="{3A25F249-7844-CD44-AE28-E8E232A834F9}" name="Column9171"/>
    <tableColumn id="9192" xr3:uid="{D37BF911-08F7-6043-A9F1-CE6E18C49551}" name="Column9172"/>
    <tableColumn id="9193" xr3:uid="{1B53AAF0-E8BE-2946-ACBF-AD37B9D6D383}" name="Column9173"/>
    <tableColumn id="9194" xr3:uid="{1539C195-0AD2-5746-BB50-62DBDD7FA974}" name="Column9174"/>
    <tableColumn id="9195" xr3:uid="{286DCA9F-4B55-4E40-B0FF-83F9B9809085}" name="Column9175"/>
    <tableColumn id="9196" xr3:uid="{50DDBD2C-5D29-0F46-916F-375217234333}" name="Column9176"/>
    <tableColumn id="9197" xr3:uid="{6D921A77-745F-A746-9344-DA35B873732F}" name="Column9177"/>
    <tableColumn id="9198" xr3:uid="{E70F2D42-DF82-F448-A358-E0D436548D9C}" name="Column9178"/>
    <tableColumn id="9199" xr3:uid="{FCB5DDA3-C343-4545-A7B9-F63C49F822CA}" name="Column9179"/>
    <tableColumn id="9200" xr3:uid="{84106BF6-2AF4-CD46-9981-8D8AAC86BE06}" name="Column9180"/>
    <tableColumn id="9201" xr3:uid="{275F5EB2-9D80-1D44-895E-227EF0C45EE1}" name="Column9181"/>
    <tableColumn id="9202" xr3:uid="{A95F9ACB-ECE7-7D46-A703-29A7B7F9977F}" name="Column9182"/>
    <tableColumn id="9203" xr3:uid="{5091B4B7-FB92-FF4B-ABD8-23FB9EA9A594}" name="Column9183"/>
    <tableColumn id="9204" xr3:uid="{C8E5A901-3FF2-2A4F-B0F3-B0BDB9AE1E37}" name="Column9184"/>
    <tableColumn id="9205" xr3:uid="{C1830A85-590C-1440-88DA-4C5FBBA92326}" name="Column9185"/>
    <tableColumn id="9206" xr3:uid="{DEA96DD4-5CD0-2240-BD65-2B420AEFC046}" name="Column9186"/>
    <tableColumn id="9207" xr3:uid="{D0D4B1BF-BD62-A44F-AA2B-57965C951BDE}" name="Column9187"/>
    <tableColumn id="9208" xr3:uid="{224DB666-A1EC-9346-8F75-0056777C5D8F}" name="Column9188"/>
    <tableColumn id="9209" xr3:uid="{EEC58B87-17E1-6544-80E4-A7826D41AC97}" name="Column9189"/>
    <tableColumn id="9210" xr3:uid="{BE55325B-9A57-0E4C-94CC-B84D025D1891}" name="Column9190"/>
    <tableColumn id="9211" xr3:uid="{0E12003B-2929-F647-AB0A-B07C05DD033B}" name="Column9191"/>
    <tableColumn id="9212" xr3:uid="{037E6AA7-20FB-0E41-9A0A-38F5D7AD2635}" name="Column9192"/>
    <tableColumn id="9213" xr3:uid="{BC20C68D-A8C3-9B4E-9B9D-8D642D2CE241}" name="Column9193"/>
    <tableColumn id="9214" xr3:uid="{FBE93041-E06B-3144-A580-B313E2699E27}" name="Column9194"/>
    <tableColumn id="9215" xr3:uid="{809659C8-15AF-4242-8CFE-38C56F70B596}" name="Column9195"/>
    <tableColumn id="9216" xr3:uid="{1A66D08D-B878-3145-A4F0-3C20DB28D562}" name="Column9196"/>
    <tableColumn id="9217" xr3:uid="{39C8A1D1-6163-2B41-920F-BBE6CDFB35B3}" name="Column9197"/>
    <tableColumn id="9218" xr3:uid="{9A761F43-AD05-504C-AFFC-3A873A049DA8}" name="Column9198"/>
    <tableColumn id="9219" xr3:uid="{3EED5BAD-1569-1F48-8ED8-4B91C114791A}" name="Column9199"/>
    <tableColumn id="9220" xr3:uid="{288D784B-5554-B945-8E71-5A358A82190A}" name="Column9200"/>
    <tableColumn id="9221" xr3:uid="{47337408-D5BD-F941-B443-19FAF9B37EC8}" name="Column9201"/>
    <tableColumn id="9222" xr3:uid="{F77B91C0-2918-694D-B2B1-FABEEE2C1AE6}" name="Column9202"/>
    <tableColumn id="9223" xr3:uid="{F4F7D10E-0DCC-A149-B572-D12E6B22A7D9}" name="Column9203"/>
    <tableColumn id="9224" xr3:uid="{36BE58E9-5292-7F46-B432-56F874E81EA5}" name="Column9204"/>
    <tableColumn id="9225" xr3:uid="{88FB7707-2CF8-C546-BF9C-74DDC8BC8AF2}" name="Column9205"/>
    <tableColumn id="9226" xr3:uid="{2F580DE3-C53B-9D45-A8C2-3499FD8F2355}" name="Column9206"/>
    <tableColumn id="9227" xr3:uid="{13CDC669-ECEE-4346-B9E7-EA3DF59AD778}" name="Column9207"/>
    <tableColumn id="9228" xr3:uid="{E8442A9E-0144-3B40-AAD3-030F9C5E33FB}" name="Column9208"/>
    <tableColumn id="9229" xr3:uid="{D983EE6F-A395-0944-A0C0-CD1BC8BFA753}" name="Column9209"/>
    <tableColumn id="9230" xr3:uid="{C60E07FA-79CB-974C-AA02-2884725E5B06}" name="Column9210"/>
    <tableColumn id="9231" xr3:uid="{7828A216-3E05-3B46-A650-16E08F11257F}" name="Column9211"/>
    <tableColumn id="9232" xr3:uid="{B23B4472-CDF3-2244-B023-3C25AD923C49}" name="Column9212"/>
    <tableColumn id="9233" xr3:uid="{CC6F336B-E257-0C4A-8C5B-7A5DE23D6EB6}" name="Column9213"/>
    <tableColumn id="9234" xr3:uid="{0346DD40-9102-7948-BA9F-2F514E981F8C}" name="Column9214"/>
    <tableColumn id="9235" xr3:uid="{5C387458-CC4F-964C-ACB4-8DA69EC95D49}" name="Column9215"/>
    <tableColumn id="9236" xr3:uid="{C876F133-BE8B-454C-9A24-824ACA89BA7D}" name="Column9216"/>
    <tableColumn id="9237" xr3:uid="{9218B9FC-0476-4247-AEBB-1EF81B3208B6}" name="Column9217"/>
    <tableColumn id="9238" xr3:uid="{8203A9CD-B488-6240-8A81-A4C175A700F5}" name="Column9218"/>
    <tableColumn id="9239" xr3:uid="{CD8A72CD-12AC-F946-8891-B7747E1E2090}" name="Column9219"/>
    <tableColumn id="9240" xr3:uid="{F1290D2C-515E-5B4B-8856-79656D735E09}" name="Column9220"/>
    <tableColumn id="9241" xr3:uid="{851794D7-EE29-3A46-A196-6246A65760D4}" name="Column9221"/>
    <tableColumn id="9242" xr3:uid="{C3B4B086-0838-AC4A-A1C0-B215F978266D}" name="Column9222"/>
    <tableColumn id="9243" xr3:uid="{0B225741-74BA-9D4E-A5CA-287B8DB9EC9F}" name="Column9223"/>
    <tableColumn id="9244" xr3:uid="{E49CBCA6-0DCB-F64D-8C43-7CF089166C65}" name="Column9224"/>
    <tableColumn id="9245" xr3:uid="{724CB694-769F-074A-890A-06E6E9D4646A}" name="Column9225"/>
    <tableColumn id="9246" xr3:uid="{DBCAA0F6-3BD0-AA46-9759-6A6C68E5B45B}" name="Column9226"/>
    <tableColumn id="9247" xr3:uid="{62F6FFB8-B182-AC43-9F38-C50DA04DE630}" name="Column9227"/>
    <tableColumn id="9248" xr3:uid="{36639E0C-1B69-2C4B-8517-7D622E85B4D0}" name="Column9228"/>
    <tableColumn id="9249" xr3:uid="{8942B8ED-C5C3-504A-BF96-9448EDD0D76E}" name="Column9229"/>
    <tableColumn id="9250" xr3:uid="{F1E5D82C-7241-DD4D-A1AB-23BEB8D03FDC}" name="Column9230"/>
    <tableColumn id="9251" xr3:uid="{97DF82AA-70DF-7D4F-88C8-5F123D8CAE6F}" name="Column9231"/>
    <tableColumn id="9252" xr3:uid="{D5BDA38E-C7D5-4849-94F7-E4C7E2443EB0}" name="Column9232"/>
    <tableColumn id="9253" xr3:uid="{336AA36B-D4ED-5841-B8F3-75D9BEEA6836}" name="Column9233"/>
    <tableColumn id="9254" xr3:uid="{15536350-4734-F04C-85A8-B83FCBC389D0}" name="Column9234"/>
    <tableColumn id="9255" xr3:uid="{044A1F01-9C86-6B4A-A81D-4678A03CA20C}" name="Column9235"/>
    <tableColumn id="9256" xr3:uid="{DDA96A34-DEF8-5448-826F-825D1FAD66D9}" name="Column9236"/>
    <tableColumn id="9257" xr3:uid="{3C0EFB1C-14AF-B54D-8024-58C37EB0D8A7}" name="Column9237"/>
    <tableColumn id="9258" xr3:uid="{CF6545D0-8552-124F-9864-96C338D72E93}" name="Column9238"/>
    <tableColumn id="9259" xr3:uid="{A62C9CB9-D6F7-3E40-AAF3-A6CA86A731E6}" name="Column9239"/>
    <tableColumn id="9260" xr3:uid="{F91A6ABB-63B9-0E4F-9555-F297A8EFEDE0}" name="Column9240"/>
    <tableColumn id="9261" xr3:uid="{E72B2382-BD9E-FC4E-A46A-5F789587FA2C}" name="Column9241"/>
    <tableColumn id="9262" xr3:uid="{779B526E-BC76-764E-B292-2A1D926DFEC8}" name="Column9242"/>
    <tableColumn id="9263" xr3:uid="{A9BD424C-B299-154D-8FD7-DA148215DF23}" name="Column9243"/>
    <tableColumn id="9264" xr3:uid="{95ACA032-A011-4745-BE0B-979035CA6ACA}" name="Column9244"/>
    <tableColumn id="9265" xr3:uid="{F5DCD02B-E4B5-4F4F-A823-77A0A39033DA}" name="Column9245"/>
    <tableColumn id="9266" xr3:uid="{37259A5B-B90D-2740-923E-3D0EFDB4BD64}" name="Column9246"/>
    <tableColumn id="9267" xr3:uid="{FAFDE8F4-4056-2148-AED5-3F96600A4F29}" name="Column9247"/>
    <tableColumn id="9268" xr3:uid="{905DCD22-F719-6046-9BEE-AE7B21C5A787}" name="Column9248"/>
    <tableColumn id="9269" xr3:uid="{62BD63DE-8221-2E4C-B5E8-4906E21421A2}" name="Column9249"/>
    <tableColumn id="9270" xr3:uid="{9A6CFC35-AAB2-464C-B70A-80E01D7C80B6}" name="Column9250"/>
    <tableColumn id="9271" xr3:uid="{AE035D44-F515-CF45-90A6-4AD136714F59}" name="Column9251"/>
    <tableColumn id="9272" xr3:uid="{2A9A4C52-F337-B74C-AF8E-1223B2B3DD3B}" name="Column9252"/>
    <tableColumn id="9273" xr3:uid="{9024171F-FFA1-084D-9B38-C244D6075917}" name="Column9253"/>
    <tableColumn id="9274" xr3:uid="{A41FAC6F-A8C6-A247-9771-2C053FA62541}" name="Column9254"/>
    <tableColumn id="9275" xr3:uid="{82194394-FE5B-644E-9066-DD562710FB09}" name="Column9255"/>
    <tableColumn id="9276" xr3:uid="{E70C4F66-2DAC-DA46-8DCB-F4AC624F3C43}" name="Column9256"/>
    <tableColumn id="9277" xr3:uid="{CCDE023F-1ADC-D040-9330-1A4E0F542D3E}" name="Column9257"/>
    <tableColumn id="9278" xr3:uid="{30A53E89-B2D1-2D45-8AC5-063D56FE5D67}" name="Column9258"/>
    <tableColumn id="9279" xr3:uid="{755F6662-E2ED-2742-AE47-9F9C5070A3F0}" name="Column9259"/>
    <tableColumn id="9280" xr3:uid="{66AA538B-6D4A-374B-87A2-3FA052BF1E2C}" name="Column9260"/>
    <tableColumn id="9281" xr3:uid="{951B3387-E780-3F4E-9F0C-D8B793895C76}" name="Column9261"/>
    <tableColumn id="9282" xr3:uid="{F6764903-E515-F447-ADC9-91B4261D379D}" name="Column9262"/>
    <tableColumn id="9283" xr3:uid="{09257417-7E13-1C4B-A291-EA4690C60D31}" name="Column9263"/>
    <tableColumn id="9284" xr3:uid="{94BBEBD6-5C7C-7442-ABA0-783D267E5ED1}" name="Column9264"/>
    <tableColumn id="9285" xr3:uid="{7204D4F5-F8B0-734B-925B-35034D86E0A3}" name="Column9265"/>
    <tableColumn id="9286" xr3:uid="{5FDFC369-BDB8-0849-86DE-F1064A74C46D}" name="Column9266"/>
    <tableColumn id="9287" xr3:uid="{AA8906A5-1C28-1C41-81DA-8AF26AB4E5B7}" name="Column9267"/>
    <tableColumn id="9288" xr3:uid="{19B4356B-654B-E143-A115-15881D92E165}" name="Column9268"/>
    <tableColumn id="9289" xr3:uid="{C4C10279-5456-B04F-818D-1661BFBC9B45}" name="Column9269"/>
    <tableColumn id="9290" xr3:uid="{3BF80A7D-179A-044B-B88D-9F6F65788DBE}" name="Column9270"/>
    <tableColumn id="9291" xr3:uid="{F767BCB4-3666-8643-BE9F-94B2EC584BCD}" name="Column9271"/>
    <tableColumn id="9292" xr3:uid="{310C305B-9815-A94C-A217-1215D9BB3EBF}" name="Column9272"/>
    <tableColumn id="9293" xr3:uid="{8E1CFFED-2799-2D43-AF85-911EACDFDD12}" name="Column9273"/>
    <tableColumn id="9294" xr3:uid="{32A66C2A-53FB-FE49-BCD3-7C8FD4477ABD}" name="Column9274"/>
    <tableColumn id="9295" xr3:uid="{45F2CF68-014D-0642-95DA-B6FF01261901}" name="Column9275"/>
    <tableColumn id="9296" xr3:uid="{CC753352-3C87-2C48-A5A7-533214F4D103}" name="Column9276"/>
    <tableColumn id="9297" xr3:uid="{9D685AAB-E8A0-B34B-9198-53C158AB3D6D}" name="Column9277"/>
    <tableColumn id="9298" xr3:uid="{0537044F-54E1-134C-B3BB-F6FF8F8ECD8B}" name="Column9278"/>
    <tableColumn id="9299" xr3:uid="{61CF1809-E403-794B-B49B-31A11E87B223}" name="Column9279"/>
    <tableColumn id="9300" xr3:uid="{CF057158-5492-3146-BAE1-82F02DDC6733}" name="Column9280"/>
    <tableColumn id="9301" xr3:uid="{EEBAE1ED-A97D-754A-84EA-FEE24D2B87DD}" name="Column9281"/>
    <tableColumn id="9302" xr3:uid="{1611BE6D-8616-674C-9EC8-D46B286AEBA4}" name="Column9282"/>
    <tableColumn id="9303" xr3:uid="{AEF15F6C-A362-664B-A25D-52986F21FD6F}" name="Column9283"/>
    <tableColumn id="9304" xr3:uid="{565BFD61-0B52-3E4B-9E73-520ADD725169}" name="Column9284"/>
    <tableColumn id="9305" xr3:uid="{6E291BC1-D47D-0D4B-91CB-E679FE66D291}" name="Column9285"/>
    <tableColumn id="9306" xr3:uid="{EDA5CD9E-A89F-8E49-9712-463FFB03ED65}" name="Column9286"/>
    <tableColumn id="9307" xr3:uid="{CE0C654A-8948-A444-89FC-22FE77604A69}" name="Column9287"/>
    <tableColumn id="9308" xr3:uid="{B39241D7-7A50-AF41-B917-88DA5927EC6E}" name="Column9288"/>
    <tableColumn id="9309" xr3:uid="{4A24D458-F711-6447-BDD6-FEEA20032E99}" name="Column9289"/>
    <tableColumn id="9310" xr3:uid="{91F93EB6-8DCA-4A4C-884F-78A285FB6F47}" name="Column9290"/>
    <tableColumn id="9311" xr3:uid="{554774C9-6C6C-A547-B4D0-DCC951BDEEBC}" name="Column9291"/>
    <tableColumn id="9312" xr3:uid="{D7611D11-B132-6F4C-A314-7D0A4B2426ED}" name="Column9292"/>
    <tableColumn id="9313" xr3:uid="{D54696A0-C7A9-DB41-960D-32A446C2F59F}" name="Column9293"/>
    <tableColumn id="9314" xr3:uid="{8D68058D-8D52-8F4C-95BF-AA8A478C319F}" name="Column9294"/>
    <tableColumn id="9315" xr3:uid="{A3653DA3-496F-1746-AA85-E5C882403341}" name="Column9295"/>
    <tableColumn id="9316" xr3:uid="{CA4E6C4B-CEC5-4F40-A3BB-B666C75B1367}" name="Column9296"/>
    <tableColumn id="9317" xr3:uid="{F0031A06-6436-724F-96B5-6427D91EB19A}" name="Column9297"/>
    <tableColumn id="9318" xr3:uid="{2020DBE1-401D-3B47-B94D-DC49C9E97D72}" name="Column9298"/>
    <tableColumn id="9319" xr3:uid="{A22E421B-BADA-644D-B37C-872F7F8AD6F8}" name="Column9299"/>
    <tableColumn id="9320" xr3:uid="{8DDC1332-707D-234A-B8BA-B210D1990632}" name="Column9300"/>
    <tableColumn id="9321" xr3:uid="{9D171510-146E-644D-881C-0D747BAC2D61}" name="Column9301"/>
    <tableColumn id="9322" xr3:uid="{DC58F69D-0BB1-524E-B8EB-FD21DD50B487}" name="Column9302"/>
    <tableColumn id="9323" xr3:uid="{9B56E72F-80CC-2241-9193-D892E48637F6}" name="Column9303"/>
    <tableColumn id="9324" xr3:uid="{CDD8AD55-B62D-FA42-89EC-D09CF22C17BE}" name="Column9304"/>
    <tableColumn id="9325" xr3:uid="{7D440001-FA1C-1044-AD67-6E8A26938A3D}" name="Column9305"/>
    <tableColumn id="9326" xr3:uid="{86670371-3683-CB46-95BA-D2C1DA1B0BC2}" name="Column9306"/>
    <tableColumn id="9327" xr3:uid="{9FC9F74B-11AC-4947-A141-3AA1FA904307}" name="Column9307"/>
    <tableColumn id="9328" xr3:uid="{F219B449-649C-A741-A97A-283550D43CC4}" name="Column9308"/>
    <tableColumn id="9329" xr3:uid="{D6D21658-AF6B-1444-86B5-721C02A5666D}" name="Column9309"/>
    <tableColumn id="9330" xr3:uid="{D6B98BC9-77C7-4C4F-BC8C-6B251555DCD5}" name="Column9310"/>
    <tableColumn id="9331" xr3:uid="{CE647D31-74C2-C745-9693-7ACB99098FC1}" name="Column9311"/>
    <tableColumn id="9332" xr3:uid="{9E02C0A3-5B84-6C46-8800-47A540B54851}" name="Column9312"/>
    <tableColumn id="9333" xr3:uid="{6A9AA1D0-EB3B-E045-B687-903470FA9E46}" name="Column9313"/>
    <tableColumn id="9334" xr3:uid="{67C3875E-D779-9440-A752-2B2C7C141CEA}" name="Column9314"/>
    <tableColumn id="9335" xr3:uid="{BF358C82-27B4-1C4D-B4FE-73434EE58A60}" name="Column9315"/>
    <tableColumn id="9336" xr3:uid="{45D9E38D-CD2E-4045-8010-BB5A8E1C7721}" name="Column9316"/>
    <tableColumn id="9337" xr3:uid="{460134CA-F878-2C4A-A995-757BDA19F076}" name="Column9317"/>
    <tableColumn id="9338" xr3:uid="{D832D579-B474-C144-8688-7616310B21FD}" name="Column9318"/>
    <tableColumn id="9339" xr3:uid="{CD70AEC6-086C-E64D-B228-8B4016B0EDBD}" name="Column9319"/>
    <tableColumn id="9340" xr3:uid="{8D31E8B8-B021-6E48-ACC8-D46370710798}" name="Column9320"/>
    <tableColumn id="9341" xr3:uid="{1C0E7A35-81C3-9547-B19C-FA71F54D701F}" name="Column9321"/>
    <tableColumn id="9342" xr3:uid="{0A7BB52B-AD5A-2049-8885-88CA0E02026B}" name="Column9322"/>
    <tableColumn id="9343" xr3:uid="{2D102E4E-DEA0-6F4A-B113-0DB4CEDD38ED}" name="Column9323"/>
    <tableColumn id="9344" xr3:uid="{533C1DCC-5701-324A-A949-E6AC8508C1AC}" name="Column9324"/>
    <tableColumn id="9345" xr3:uid="{85DF9532-46FE-0A4C-87B6-904412B04D72}" name="Column9325"/>
    <tableColumn id="9346" xr3:uid="{06AB920D-BDA9-BD4E-9C5E-C970BC0F273A}" name="Column9326"/>
    <tableColumn id="9347" xr3:uid="{6DB7BEB7-0B7C-7E44-8787-BA3C30294719}" name="Column9327"/>
    <tableColumn id="9348" xr3:uid="{AE552F89-54E7-8740-BFC5-86F12536FDA4}" name="Column9328"/>
    <tableColumn id="9349" xr3:uid="{6CBFFABA-6EAA-314E-9C3D-F8FE420C83C0}" name="Column9329"/>
    <tableColumn id="9350" xr3:uid="{9C4C7B2E-21B0-0B4F-A034-889F5DC31C92}" name="Column9330"/>
    <tableColumn id="9351" xr3:uid="{0D529F22-9DCE-624E-B163-555711708AFF}" name="Column9331"/>
    <tableColumn id="9352" xr3:uid="{2F324965-417A-1844-A276-C5EB656609DE}" name="Column9332"/>
    <tableColumn id="9353" xr3:uid="{DCAFE773-1272-B243-9303-F497B2DFF2DC}" name="Column9333"/>
    <tableColumn id="9354" xr3:uid="{D7F5146E-5B47-1545-985C-A3C9D3B94742}" name="Column9334"/>
    <tableColumn id="9355" xr3:uid="{00C8D88A-258A-2C4E-9ECD-82B62E92A296}" name="Column9335"/>
    <tableColumn id="9356" xr3:uid="{985514B7-8A72-174F-A1E4-3E735BDC32DF}" name="Column9336"/>
    <tableColumn id="9357" xr3:uid="{91FDFCC1-6AB7-4D45-8ADF-60BB4BAC5D47}" name="Column9337"/>
    <tableColumn id="9358" xr3:uid="{9FA2ADC7-871E-A645-94B8-F14F47E7B44A}" name="Column9338"/>
    <tableColumn id="9359" xr3:uid="{5894E9AE-464C-5543-A0BA-16C7C18E43FD}" name="Column9339"/>
    <tableColumn id="9360" xr3:uid="{B70B0420-993F-CA49-A471-6D4A07AE37C9}" name="Column9340"/>
    <tableColumn id="9361" xr3:uid="{177FCB6D-FBB4-4444-A903-F056D7282D9C}" name="Column9341"/>
    <tableColumn id="9362" xr3:uid="{D028C7AB-E201-F847-942E-93B325F6DD05}" name="Column9342"/>
    <tableColumn id="9363" xr3:uid="{237E734A-8AFB-E046-98F7-93D2E599AAD5}" name="Column9343"/>
    <tableColumn id="9364" xr3:uid="{CBCA31ED-21B1-4546-81A7-7D4301325766}" name="Column9344"/>
    <tableColumn id="9365" xr3:uid="{B858E8D1-8556-C143-8792-681635D8311B}" name="Column9345"/>
    <tableColumn id="9366" xr3:uid="{AE822779-9037-F94E-BC98-ABFB965F1C25}" name="Column9346"/>
    <tableColumn id="9367" xr3:uid="{8F1AF7AA-4C96-684B-AF98-088DD4AEF2B1}" name="Column9347"/>
    <tableColumn id="9368" xr3:uid="{08A524A6-650F-C543-BBA0-7143A192C229}" name="Column9348"/>
    <tableColumn id="9369" xr3:uid="{1E8EF8B3-3703-7844-8954-9FB9038E70C6}" name="Column9349"/>
    <tableColumn id="9370" xr3:uid="{894CEAD3-21DF-C346-9DB4-B4748DBA9366}" name="Column9350"/>
    <tableColumn id="9371" xr3:uid="{40B38AE9-72A2-2242-A75E-EF1015C50DAB}" name="Column9351"/>
    <tableColumn id="9372" xr3:uid="{CCC84BBB-0A3A-B342-B79D-1A5FDBD9B4DB}" name="Column9352"/>
    <tableColumn id="9373" xr3:uid="{4BAE4B74-9FDD-C149-B3EA-2618C3B4A8A4}" name="Column9353"/>
    <tableColumn id="9374" xr3:uid="{D5AC5B7E-0577-4C48-B896-D279E5E75294}" name="Column9354"/>
    <tableColumn id="9375" xr3:uid="{342A8A25-4347-9841-93FE-BC34317D86D4}" name="Column9355"/>
    <tableColumn id="9376" xr3:uid="{4C6BAAA1-A896-D343-9747-5705D52FB3E6}" name="Column9356"/>
    <tableColumn id="9377" xr3:uid="{88615E49-AFDC-D449-9ED0-36EF12561667}" name="Column9357"/>
    <tableColumn id="9378" xr3:uid="{4A105BE6-5CF8-B142-992A-E1984A1B3ECA}" name="Column9358"/>
    <tableColumn id="9379" xr3:uid="{E55C9B71-9035-A54C-A5C2-2AAE42F80DD7}" name="Column9359"/>
    <tableColumn id="9380" xr3:uid="{10FB86A0-9DCD-6B46-A451-7A59B9184EA6}" name="Column9360"/>
    <tableColumn id="9381" xr3:uid="{0AFDF92A-4F8D-2241-8C1C-C39427301A99}" name="Column9361"/>
    <tableColumn id="9382" xr3:uid="{168C2218-907B-7241-813C-D62843CA0591}" name="Column9362"/>
    <tableColumn id="9383" xr3:uid="{C7A6C7CE-95F5-2E4C-BFB8-D6C95743A921}" name="Column9363"/>
    <tableColumn id="9384" xr3:uid="{1C599231-6182-1D49-9FE3-399A1B403BB0}" name="Column9364"/>
    <tableColumn id="9385" xr3:uid="{357B0F16-B1B1-3C4E-9A9D-B501F2F3094D}" name="Column9365"/>
    <tableColumn id="9386" xr3:uid="{31B06A61-90F1-6B40-9C0F-0C13166CDA42}" name="Column9366"/>
    <tableColumn id="9387" xr3:uid="{36B2A808-E9AC-8146-B682-F5307D7A1FD9}" name="Column9367"/>
    <tableColumn id="9388" xr3:uid="{1D417A35-8CD5-DA42-B052-1972BA584A37}" name="Column9368"/>
    <tableColumn id="9389" xr3:uid="{8AAB31D9-C2F9-654C-8A09-9987C2B1B696}" name="Column9369"/>
    <tableColumn id="9390" xr3:uid="{15CFCDA5-B92D-2E4D-A67A-D0930C499EB3}" name="Column9370"/>
    <tableColumn id="9391" xr3:uid="{5072BFD2-6473-B040-AE7A-7526A0423F0E}" name="Column9371"/>
    <tableColumn id="9392" xr3:uid="{9492C760-32A2-A249-90CA-B0957CD7AF3D}" name="Column9372"/>
    <tableColumn id="9393" xr3:uid="{073C89B0-0C97-714A-BAD6-A7BA9941FF6F}" name="Column9373"/>
    <tableColumn id="9394" xr3:uid="{91686E87-7D93-904D-A77E-B5D40629219D}" name="Column9374"/>
    <tableColumn id="9395" xr3:uid="{D88D26FF-DEDC-E74C-A377-56D92A382E99}" name="Column9375"/>
    <tableColumn id="9396" xr3:uid="{AB695A73-B547-0C4D-AD97-316CA83AD11A}" name="Column9376"/>
    <tableColumn id="9397" xr3:uid="{D29E926A-D32A-3E4B-92FE-8732BF6DC72F}" name="Column9377"/>
    <tableColumn id="9398" xr3:uid="{6B644BE7-40DB-424F-8FFB-B93512B848B9}" name="Column9378"/>
    <tableColumn id="9399" xr3:uid="{699A8BE4-C770-634A-8E65-F163D805E346}" name="Column9379"/>
    <tableColumn id="9400" xr3:uid="{B0C421DE-EBE6-2C4C-BD06-64EBE87B8BA0}" name="Column9380"/>
    <tableColumn id="9401" xr3:uid="{BD337F5F-8CDE-2B45-920E-49480AFA9679}" name="Column9381"/>
    <tableColumn id="9402" xr3:uid="{DC2623B2-1960-A94D-8E4D-0C3267799C16}" name="Column9382"/>
    <tableColumn id="9403" xr3:uid="{F487E9BD-541A-034E-B978-FFA52F45E455}" name="Column9383"/>
    <tableColumn id="9404" xr3:uid="{7E3DA3E9-1479-BD47-9C14-5FB7E35BD721}" name="Column9384"/>
    <tableColumn id="9405" xr3:uid="{EB5B14B4-29BF-A84A-A364-7BC1262C257B}" name="Column9385"/>
    <tableColumn id="9406" xr3:uid="{C28C54AF-5278-8142-99EA-F75BDBBE2127}" name="Column9386"/>
    <tableColumn id="9407" xr3:uid="{4F342A97-68B2-DF4D-BD08-F26B75A305AF}" name="Column9387"/>
    <tableColumn id="9408" xr3:uid="{CB161C1C-5E95-2747-A844-94185C999791}" name="Column9388"/>
    <tableColumn id="9409" xr3:uid="{71804525-B269-024C-8B85-BE1E8232FF63}" name="Column9389"/>
    <tableColumn id="9410" xr3:uid="{92AB8952-AA29-FA4E-98A0-E7A783BC24EB}" name="Column9390"/>
    <tableColumn id="9411" xr3:uid="{E549D5E2-2578-7E42-97FE-2F2CC3437A4B}" name="Column9391"/>
    <tableColumn id="9412" xr3:uid="{B3931165-2E66-5342-B33A-250362952E30}" name="Column9392"/>
    <tableColumn id="9413" xr3:uid="{4DD0AFCD-0F3B-1249-9D64-00EB75BE17A3}" name="Column9393"/>
    <tableColumn id="9414" xr3:uid="{0DAC4E36-1495-DD46-8AE3-E03FEF4B8B56}" name="Column9394"/>
    <tableColumn id="9415" xr3:uid="{BC0E4B6C-5C19-4841-A8A9-9AC650C64CBA}" name="Column9395"/>
    <tableColumn id="9416" xr3:uid="{04366A17-DC12-6944-8B72-99011E1C056F}" name="Column9396"/>
    <tableColumn id="9417" xr3:uid="{52098D2F-DD66-FB41-A587-C55FDE5988B1}" name="Column9397"/>
    <tableColumn id="9418" xr3:uid="{77404191-84AA-714F-B796-CE459094D4F8}" name="Column9398"/>
    <tableColumn id="9419" xr3:uid="{B102B973-983D-0541-94DA-182A1859EE59}" name="Column9399"/>
    <tableColumn id="9420" xr3:uid="{1BA5848F-09F4-7743-A402-9750BAB04FF6}" name="Column9400"/>
    <tableColumn id="9421" xr3:uid="{D5196636-F0D0-B74B-A094-9A042E526DB6}" name="Column9401"/>
    <tableColumn id="9422" xr3:uid="{A54912D1-1F30-0E40-9405-26ADAC8B86B2}" name="Column9402"/>
    <tableColumn id="9423" xr3:uid="{E1208893-1FB7-A74F-B560-EA6B2AAB4900}" name="Column9403"/>
    <tableColumn id="9424" xr3:uid="{92995264-42AB-A44A-A095-3AD71390E00C}" name="Column9404"/>
    <tableColumn id="9425" xr3:uid="{A232A83D-DF84-D245-A757-CB7D8ED4788A}" name="Column9405"/>
    <tableColumn id="9426" xr3:uid="{C97E55D3-4646-4D44-AD07-C9FC3683729C}" name="Column9406"/>
    <tableColumn id="9427" xr3:uid="{FF07E7FF-3A58-FE4D-AFC4-78BD496755DD}" name="Column9407"/>
    <tableColumn id="9428" xr3:uid="{91AD50AF-35E2-EF47-AA13-06EA8E0D3B9E}" name="Column9408"/>
    <tableColumn id="9429" xr3:uid="{A845A863-2C05-E645-A076-A1D30BC63E77}" name="Column9409"/>
    <tableColumn id="9430" xr3:uid="{44418891-C1BF-2C4E-92A2-AAD6EEC874B5}" name="Column9410"/>
    <tableColumn id="9431" xr3:uid="{AF2D973E-BE69-F449-8389-5A02A949BDE3}" name="Column9411"/>
    <tableColumn id="9432" xr3:uid="{4DC94DA2-C76D-C249-9FA5-D4E2086C3249}" name="Column9412"/>
    <tableColumn id="9433" xr3:uid="{54838163-5A22-A44D-8BCD-3578F5CD6C57}" name="Column9413"/>
    <tableColumn id="9434" xr3:uid="{A4980ED2-1166-5E41-B5FD-8355D4C273BA}" name="Column9414"/>
    <tableColumn id="9435" xr3:uid="{0AFC45FC-E397-C048-8526-A867E8D99606}" name="Column9415"/>
    <tableColumn id="9436" xr3:uid="{7411F327-45FE-0A43-A1BE-9FC3037C9C1A}" name="Column9416"/>
    <tableColumn id="9437" xr3:uid="{A9191A29-2A9F-4F4E-8B1F-BDDCC6DAFD10}" name="Column9417"/>
    <tableColumn id="9438" xr3:uid="{FB0BBAC8-412D-424C-9F9B-6503D281CC7D}" name="Column9418"/>
    <tableColumn id="9439" xr3:uid="{8749D2D2-682E-E648-8667-F3B08A902E53}" name="Column9419"/>
    <tableColumn id="9440" xr3:uid="{EF64C106-3DD2-8D4E-8B91-8A2760DBCAB5}" name="Column9420"/>
    <tableColumn id="9441" xr3:uid="{7BA3F22E-66B9-DD42-9F38-5B3A040F1124}" name="Column9421"/>
    <tableColumn id="9442" xr3:uid="{1222BD3B-5C59-4140-B98B-AA71C2A76BFB}" name="Column9422"/>
    <tableColumn id="9443" xr3:uid="{E449EB58-C43D-D14C-9415-9E218BD41215}" name="Column9423"/>
    <tableColumn id="9444" xr3:uid="{3D11CA93-7489-964E-A614-6EE4605E0BC7}" name="Column9424"/>
    <tableColumn id="9445" xr3:uid="{C1890899-2134-E440-8C92-CF31E127BDEA}" name="Column9425"/>
    <tableColumn id="9446" xr3:uid="{6DD70285-0B75-7A4C-9980-2D1532A035DF}" name="Column9426"/>
    <tableColumn id="9447" xr3:uid="{8F68E941-6690-E947-BBA5-F8849C04439B}" name="Column9427"/>
    <tableColumn id="9448" xr3:uid="{219914CB-6EA9-4048-ACB9-517E2519C678}" name="Column9428"/>
    <tableColumn id="9449" xr3:uid="{5567D692-3B79-364A-8FAD-2D27FB76566E}" name="Column9429"/>
    <tableColumn id="9450" xr3:uid="{C3F411FC-CFE3-514C-A5C5-9D97B1A1367E}" name="Column9430"/>
    <tableColumn id="9451" xr3:uid="{740C325A-3B00-AB46-B553-0BCEF590C963}" name="Column9431"/>
    <tableColumn id="9452" xr3:uid="{97A620D5-F3A6-AE49-B4FB-F9BACE32C3BF}" name="Column9432"/>
    <tableColumn id="9453" xr3:uid="{11E36E74-8014-AE49-B8CB-8553590E1CDA}" name="Column9433"/>
    <tableColumn id="9454" xr3:uid="{FCE4AC90-8681-FF49-BE6E-9D33F939B392}" name="Column9434"/>
    <tableColumn id="9455" xr3:uid="{CB9FD7B2-31B8-8F4C-83CA-97213732EA3D}" name="Column9435"/>
    <tableColumn id="9456" xr3:uid="{C2CA418C-F654-D141-B75B-AEEC45DCA765}" name="Column9436"/>
    <tableColumn id="9457" xr3:uid="{AFB29C4C-4416-0146-9545-004DC7133E02}" name="Column9437"/>
    <tableColumn id="9458" xr3:uid="{83BA2E29-B236-C048-B67A-8F93E60FD4A4}" name="Column9438"/>
    <tableColumn id="9459" xr3:uid="{DA8AE74A-9201-6241-91E1-C86DBC844F88}" name="Column9439"/>
    <tableColumn id="9460" xr3:uid="{9DB38A8D-7A2A-B449-BD24-AEAC7E20E22F}" name="Column9440"/>
    <tableColumn id="9461" xr3:uid="{55A7EBBC-1394-1D4D-8955-4FED436BF95A}" name="Column9441"/>
    <tableColumn id="9462" xr3:uid="{0FDD3C1D-ABC2-7C4E-B67D-76C9F9963F5E}" name="Column9442"/>
    <tableColumn id="9463" xr3:uid="{52E4AF3B-5C52-2546-BD0A-8C0FFAF08F96}" name="Column9443"/>
    <tableColumn id="9464" xr3:uid="{B73E5100-B440-304E-9967-A70BDE4C3BF7}" name="Column9444"/>
    <tableColumn id="9465" xr3:uid="{41EB14C4-24BE-3E4B-85CC-0C15D1B73B14}" name="Column9445"/>
    <tableColumn id="9466" xr3:uid="{39524C14-ADEA-9C40-B9FC-5D97D1700635}" name="Column9446"/>
    <tableColumn id="9467" xr3:uid="{86BE070F-47E9-2C41-9155-647F60B1F7C3}" name="Column9447"/>
    <tableColumn id="9468" xr3:uid="{8D38DDE5-A3ED-5542-9B87-F9E6AB8CFB68}" name="Column9448"/>
    <tableColumn id="9469" xr3:uid="{62ECEBA7-A543-834A-963A-805C284BE166}" name="Column9449"/>
    <tableColumn id="9470" xr3:uid="{BCB12473-08B4-AA4D-B49F-53E1BEB499EF}" name="Column9450"/>
    <tableColumn id="9471" xr3:uid="{1E409E90-A400-F643-9678-2EE54963F184}" name="Column9451"/>
    <tableColumn id="9472" xr3:uid="{606C7073-F99E-C444-9C98-D7C425A376D6}" name="Column9452"/>
    <tableColumn id="9473" xr3:uid="{E5E52B64-C8E3-BC41-8795-AB40DD1BB840}" name="Column9453"/>
    <tableColumn id="9474" xr3:uid="{88AB7AE6-0E72-BA44-BAF8-75B386192A15}" name="Column9454"/>
    <tableColumn id="9475" xr3:uid="{7C84BDE8-6CCD-9D43-8A28-276292E76855}" name="Column9455"/>
    <tableColumn id="9476" xr3:uid="{5A661265-7FC7-3E4C-A6B1-2F457CEA4343}" name="Column9456"/>
    <tableColumn id="9477" xr3:uid="{95098706-8D1B-9E49-B7C4-F00C253491F1}" name="Column9457"/>
    <tableColumn id="9478" xr3:uid="{C8E422E4-AA81-224C-9C04-5D51581E6F5C}" name="Column9458"/>
    <tableColumn id="9479" xr3:uid="{19388023-1957-5946-9098-21442C5EAD0D}" name="Column9459"/>
    <tableColumn id="9480" xr3:uid="{0DAB768A-98A4-5443-A57B-FE4ED278E990}" name="Column9460"/>
    <tableColumn id="9481" xr3:uid="{9E3F527C-6693-674E-97BB-294F5D9790D9}" name="Column9461"/>
    <tableColumn id="9482" xr3:uid="{B10813F6-A7BC-9545-AE93-4AB8F3E8BFAF}" name="Column9462"/>
    <tableColumn id="9483" xr3:uid="{C4EE0512-5CD9-0545-ACCA-32D905B41132}" name="Column9463"/>
    <tableColumn id="9484" xr3:uid="{5C23AFA3-3A78-984F-9BD6-9D79A0B60A22}" name="Column9464"/>
    <tableColumn id="9485" xr3:uid="{D9333DBF-FCBA-174C-9E2D-83A42F478B30}" name="Column9465"/>
    <tableColumn id="9486" xr3:uid="{0A9C85F4-9783-464C-9488-5C44EE395581}" name="Column9466"/>
    <tableColumn id="9487" xr3:uid="{CED6A2D8-893A-F447-A7F7-9E92ECB60E54}" name="Column9467"/>
    <tableColumn id="9488" xr3:uid="{664E3C0F-E563-7D42-B354-119E3C341A40}" name="Column9468"/>
    <tableColumn id="9489" xr3:uid="{BB3F0565-8518-CD4C-B773-9C6E5E2DD856}" name="Column9469"/>
    <tableColumn id="9490" xr3:uid="{C098D0E5-86FC-E74F-B523-CA95BE666DFD}" name="Column9470"/>
    <tableColumn id="9491" xr3:uid="{832CF6E6-48ED-524C-B905-79C21E319104}" name="Column9471"/>
    <tableColumn id="9492" xr3:uid="{C9808D33-15B3-5649-BDEF-81C670137443}" name="Column9472"/>
    <tableColumn id="9493" xr3:uid="{0629F1E2-5BDB-774F-8D71-7F905E92FE3D}" name="Column9473"/>
    <tableColumn id="9494" xr3:uid="{AA34D2F3-5004-4C42-8851-DEBD473646F1}" name="Column9474"/>
    <tableColumn id="9495" xr3:uid="{C8535A3F-C477-7446-8B53-39A67A3479B7}" name="Column9475"/>
    <tableColumn id="9496" xr3:uid="{D3A9B10B-E5DD-0F48-9F5F-937E6241F5A8}" name="Column9476"/>
    <tableColumn id="9497" xr3:uid="{16395FA8-3959-B74D-A0C9-68E2BF003DAD}" name="Column9477"/>
    <tableColumn id="9498" xr3:uid="{FD009EF4-C22D-B941-A1B9-1B73F2F23EDC}" name="Column9478"/>
    <tableColumn id="9499" xr3:uid="{31EF96FF-1789-B84E-8297-48CB073B9287}" name="Column9479"/>
    <tableColumn id="9500" xr3:uid="{99E5F673-5088-D442-847B-EE03E05BE955}" name="Column9480"/>
    <tableColumn id="9501" xr3:uid="{4F146C05-A6BA-054A-B7EB-3234F09D1EBB}" name="Column9481"/>
    <tableColumn id="9502" xr3:uid="{ED8D281B-CAED-2F43-B2CE-65A98A837363}" name="Column9482"/>
    <tableColumn id="9503" xr3:uid="{1072A0DF-7E0E-DE4A-B8E7-346303937B86}" name="Column9483"/>
    <tableColumn id="9504" xr3:uid="{D5E20960-C8A4-E749-8126-1E7E695127C9}" name="Column9484"/>
    <tableColumn id="9505" xr3:uid="{76E44452-4246-F04D-BE46-C9393AEF2D66}" name="Column9485"/>
    <tableColumn id="9506" xr3:uid="{FBA2306A-2BFE-8B4B-92BD-13BE1BA4BC66}" name="Column9486"/>
    <tableColumn id="9507" xr3:uid="{A84F8D91-0EA3-8444-8C52-2EF43A7CE71D}" name="Column9487"/>
    <tableColumn id="9508" xr3:uid="{CDF6E99F-3531-B649-ABA4-416990F1D187}" name="Column9488"/>
    <tableColumn id="9509" xr3:uid="{9E57EC4B-6BB0-AB4C-9918-C21EF796A3F4}" name="Column9489"/>
    <tableColumn id="9510" xr3:uid="{C2C242B1-9204-E841-BC89-1B502E1C097A}" name="Column9490"/>
    <tableColumn id="9511" xr3:uid="{B8FEE545-7B2F-B148-9C32-16BF30C555F3}" name="Column9491"/>
    <tableColumn id="9512" xr3:uid="{DFB0B645-9FD8-D24D-BC8A-B22C0F4EEEDC}" name="Column9492"/>
    <tableColumn id="9513" xr3:uid="{411B385E-0EBA-8640-96AF-89AB90BD8AAE}" name="Column9493"/>
    <tableColumn id="9514" xr3:uid="{B49CAEA5-353A-9C48-BBE3-071473CF0F68}" name="Column9494"/>
    <tableColumn id="9515" xr3:uid="{FE67DB9C-0B35-B04C-996C-C790AC44785F}" name="Column9495"/>
    <tableColumn id="9516" xr3:uid="{305CC527-A563-3242-90FA-EFB7D4A5DD6B}" name="Column9496"/>
    <tableColumn id="9517" xr3:uid="{1B262656-459E-F743-8200-D22155AA8561}" name="Column9497"/>
    <tableColumn id="9518" xr3:uid="{CE353311-8E2C-4A40-A224-C55E29927DFB}" name="Column9498"/>
    <tableColumn id="9519" xr3:uid="{5D3100A1-3CA9-F64A-B721-822E3135A8FF}" name="Column9499"/>
    <tableColumn id="9520" xr3:uid="{16A798E9-E67B-2541-86CF-3F46122279F3}" name="Column9500"/>
    <tableColumn id="9521" xr3:uid="{E0896B7D-DBCC-F54B-82FC-6186217967FE}" name="Column9501"/>
    <tableColumn id="9522" xr3:uid="{EA5FBD1D-D5E9-644E-891E-759916F15FC8}" name="Column9502"/>
    <tableColumn id="9523" xr3:uid="{11CD7705-2FDE-7642-B58D-3C7A85016BC4}" name="Column9503"/>
    <tableColumn id="9524" xr3:uid="{0097006F-2D00-3E42-845F-900A07B6B572}" name="Column9504"/>
    <tableColumn id="9525" xr3:uid="{9A78BE8F-83A7-AB4C-9CAD-4DA248DA6CB8}" name="Column9505"/>
    <tableColumn id="9526" xr3:uid="{BB098216-BE9E-F444-8C5C-E6270F456125}" name="Column9506"/>
    <tableColumn id="9527" xr3:uid="{939870ED-DCF8-444E-8926-730961756C96}" name="Column9507"/>
    <tableColumn id="9528" xr3:uid="{83ED036E-C0C8-AF41-A421-41C9948ECB6A}" name="Column9508"/>
    <tableColumn id="9529" xr3:uid="{D685ACEF-B1CF-E74A-8573-F9F16D72E1E0}" name="Column9509"/>
    <tableColumn id="9530" xr3:uid="{280812C0-221C-7544-9FCB-1CCE194548C6}" name="Column9510"/>
    <tableColumn id="9531" xr3:uid="{CCD04C04-92E9-A540-A0B4-78859F206DD3}" name="Column9511"/>
    <tableColumn id="9532" xr3:uid="{B4F48262-C63D-804B-90F4-4C11ACD5D12E}" name="Column9512"/>
    <tableColumn id="9533" xr3:uid="{A3AFF54E-0B9A-9B4C-B5D2-DAA6DCB16B7B}" name="Column9513"/>
    <tableColumn id="9534" xr3:uid="{9CB7726C-8F4C-4D4C-8CB7-540442B140E4}" name="Column9514"/>
    <tableColumn id="9535" xr3:uid="{E28D5C6D-C702-AC4D-BF9F-41F75463360B}" name="Column9515"/>
    <tableColumn id="9536" xr3:uid="{3AC61098-9F74-7640-9BDE-6C218B3F42A0}" name="Column9516"/>
    <tableColumn id="9537" xr3:uid="{A9E4B70E-622B-F043-8B28-9CC95B6E2001}" name="Column9517"/>
    <tableColumn id="9538" xr3:uid="{0722CFA9-AB14-0C4E-9AC3-0C1BFDD07E0B}" name="Column9518"/>
    <tableColumn id="9539" xr3:uid="{A2C9A81A-6106-C145-A284-FD1D880D0C7B}" name="Column9519"/>
    <tableColumn id="9540" xr3:uid="{CC5E7379-7EC3-FC4B-8A41-06777E1C3B2A}" name="Column9520"/>
    <tableColumn id="9541" xr3:uid="{5E4B953B-B100-0049-AD39-378D131AA846}" name="Column9521"/>
    <tableColumn id="9542" xr3:uid="{AD2CF8B8-A03D-FD47-BDA1-27E6C87F2309}" name="Column9522"/>
    <tableColumn id="9543" xr3:uid="{28CFF1E0-E7C2-F44F-8A3C-C50EDB330BBB}" name="Column9523"/>
    <tableColumn id="9544" xr3:uid="{E6D598A6-D42F-004E-BDC4-CE29B3DA5756}" name="Column9524"/>
    <tableColumn id="9545" xr3:uid="{F26F9A88-B251-F742-8A3D-171E30AA9744}" name="Column9525"/>
    <tableColumn id="9546" xr3:uid="{EC55B787-86CB-2D45-871C-B5EDFCB4565E}" name="Column9526"/>
    <tableColumn id="9547" xr3:uid="{75EADA38-3467-CD4B-86FC-D904B57C84AE}" name="Column9527"/>
    <tableColumn id="9548" xr3:uid="{B5FCC54D-C9EF-BD4B-BEAD-3ABD7950814B}" name="Column9528"/>
    <tableColumn id="9549" xr3:uid="{0C637008-4B16-9649-9A39-34E45D5F9D23}" name="Column9529"/>
    <tableColumn id="9550" xr3:uid="{19423E16-AD60-E64A-9E94-C65FE57B178F}" name="Column9530"/>
    <tableColumn id="9551" xr3:uid="{8E69E20F-5463-5C4F-8A90-870F79419A40}" name="Column9531"/>
    <tableColumn id="9552" xr3:uid="{8DD0696E-BAE0-A94A-90AB-3D74326FE441}" name="Column9532"/>
    <tableColumn id="9553" xr3:uid="{A63E8647-4B67-B14A-80F0-DFE6F7407F96}" name="Column9533"/>
    <tableColumn id="9554" xr3:uid="{6B111427-4BDA-B843-91FA-BF69F2FF5BD8}" name="Column9534"/>
    <tableColumn id="9555" xr3:uid="{680D2E13-B36F-884C-A364-C46D89660792}" name="Column9535"/>
    <tableColumn id="9556" xr3:uid="{B68B4DA1-7E8C-0A40-AE69-68C5E5F6C265}" name="Column9536"/>
    <tableColumn id="9557" xr3:uid="{7A32B8DA-61E1-3B4C-878B-41916228DB51}" name="Column9537"/>
    <tableColumn id="9558" xr3:uid="{BF49081B-AFE2-B042-B53A-CD4ED2BBF63B}" name="Column9538"/>
    <tableColumn id="9559" xr3:uid="{0A958885-C87F-854B-AF73-A307E1D5928D}" name="Column9539"/>
    <tableColumn id="9560" xr3:uid="{FEBECC8D-1A9F-6D4F-8F68-C02E2657C961}" name="Column9540"/>
    <tableColumn id="9561" xr3:uid="{EF5C1C39-B905-6F49-9951-A805FCFA9896}" name="Column9541"/>
    <tableColumn id="9562" xr3:uid="{C35EB4C3-B9DC-424F-A47B-D4294F61A19C}" name="Column9542"/>
    <tableColumn id="9563" xr3:uid="{0A9F2F68-BE0E-B949-AEB8-D5751F2B8A8C}" name="Column9543"/>
    <tableColumn id="9564" xr3:uid="{2A5E56F4-EFBF-5B41-B8B2-251F87911129}" name="Column9544"/>
    <tableColumn id="9565" xr3:uid="{1EC8B7AC-4917-8C41-8278-17113DEE0D95}" name="Column9545"/>
    <tableColumn id="9566" xr3:uid="{61B23B22-B73A-6C4C-B454-9A4A783DECC8}" name="Column9546"/>
    <tableColumn id="9567" xr3:uid="{357C019D-209D-A145-B60A-F26CFD1460BE}" name="Column9547"/>
    <tableColumn id="9568" xr3:uid="{F6AED00F-6720-F649-A154-6F91C9577DE6}" name="Column9548"/>
    <tableColumn id="9569" xr3:uid="{C678DFD4-EAFF-074F-BA43-3E041971032F}" name="Column9549"/>
    <tableColumn id="9570" xr3:uid="{C9D69E8B-5AA6-6044-8173-0242A780A2FE}" name="Column9550"/>
    <tableColumn id="9571" xr3:uid="{D19D057E-E4B4-1D47-8EB4-C3010874B29C}" name="Column9551"/>
    <tableColumn id="9572" xr3:uid="{7698B4CE-02B6-CD46-8F3A-A841289B68EE}" name="Column9552"/>
    <tableColumn id="9573" xr3:uid="{9F57CCC7-41DD-3B41-A9CC-83A0AEB422AC}" name="Column9553"/>
    <tableColumn id="9574" xr3:uid="{F380ED5C-D3A1-9A4A-8C3D-645E558557CF}" name="Column9554"/>
    <tableColumn id="9575" xr3:uid="{B47CA6E9-F254-C844-839D-9BE9F8304FC7}" name="Column9555"/>
    <tableColumn id="9576" xr3:uid="{CEE04D19-D5CD-AC4B-85DF-E1A8B28DA579}" name="Column9556"/>
    <tableColumn id="9577" xr3:uid="{144D1259-4DEC-5444-89DE-3CCC12FC5505}" name="Column9557"/>
    <tableColumn id="9578" xr3:uid="{1589615E-1F6F-6843-BB1E-126CA8338B41}" name="Column9558"/>
    <tableColumn id="9579" xr3:uid="{6054610F-648C-5241-B26A-1E14662C5EE1}" name="Column9559"/>
    <tableColumn id="9580" xr3:uid="{557049B7-9A2F-B444-BEA6-7159545AF87E}" name="Column9560"/>
    <tableColumn id="9581" xr3:uid="{B6AEF922-234F-BF4E-BD35-949672A8215A}" name="Column9561"/>
    <tableColumn id="9582" xr3:uid="{EC4A71F2-7017-5843-BA7A-F7D93BE761B5}" name="Column9562"/>
    <tableColumn id="9583" xr3:uid="{D5C523B3-14B5-E644-9122-8276C9FC1B31}" name="Column9563"/>
    <tableColumn id="9584" xr3:uid="{39B59E2F-A226-4B4A-9598-A7CA837E7F8D}" name="Column9564"/>
    <tableColumn id="9585" xr3:uid="{C22AB7CF-3F21-EC40-BEEA-9EEAA68BD638}" name="Column9565"/>
    <tableColumn id="9586" xr3:uid="{FC482BB8-312B-4F4B-A8BD-6C789EC3B239}" name="Column9566"/>
    <tableColumn id="9587" xr3:uid="{9F2CE639-E7FF-A04B-96FE-8AE5A9054528}" name="Column9567"/>
    <tableColumn id="9588" xr3:uid="{B825300C-E392-1F4B-A427-CD7E391E7409}" name="Column9568"/>
    <tableColumn id="9589" xr3:uid="{88FD940B-90A6-DF4C-86C6-9A1072E44252}" name="Column9569"/>
    <tableColumn id="9590" xr3:uid="{5E21DBD1-DB17-2649-83F0-ED9C045EC814}" name="Column9570"/>
    <tableColumn id="9591" xr3:uid="{6CEFCD8D-0707-C44F-99FA-CA739DF52360}" name="Column9571"/>
    <tableColumn id="9592" xr3:uid="{59E75741-030C-2149-992A-A38584F81297}" name="Column9572"/>
    <tableColumn id="9593" xr3:uid="{0F832232-E384-E049-AC46-A64AB55293CB}" name="Column9573"/>
    <tableColumn id="9594" xr3:uid="{F78EF832-626D-8746-91FC-0B4545654929}" name="Column9574"/>
    <tableColumn id="9595" xr3:uid="{2510CC37-82FC-5D4A-9043-0FB44C84E12C}" name="Column9575"/>
    <tableColumn id="9596" xr3:uid="{9F3FD6E8-6B68-DE41-87A4-47548422D139}" name="Column9576"/>
    <tableColumn id="9597" xr3:uid="{FFA215E7-3CD4-234E-85EB-D1112833FDE6}" name="Column9577"/>
    <tableColumn id="9598" xr3:uid="{27C7A2B4-3AF0-1E43-B89A-87A15A8D2A77}" name="Column9578"/>
    <tableColumn id="9599" xr3:uid="{FC5402C7-29C7-344E-BEF0-7477D18D0CA1}" name="Column9579"/>
    <tableColumn id="9600" xr3:uid="{82DD9B1B-60A3-A44E-9BB5-47AF45476D85}" name="Column9580"/>
    <tableColumn id="9601" xr3:uid="{A2827FDF-33DF-D74A-BD73-358F9747255B}" name="Column9581"/>
    <tableColumn id="9602" xr3:uid="{18BDB2FC-EFAE-6441-8B22-1529FECF304E}" name="Column9582"/>
    <tableColumn id="9603" xr3:uid="{38EEE3BC-8936-CB41-A537-13FEB5A1F402}" name="Column9583"/>
    <tableColumn id="9604" xr3:uid="{AF2C1CDA-C8F8-414D-B3EB-0A7B29B0289D}" name="Column9584"/>
    <tableColumn id="9605" xr3:uid="{1541F4F0-6969-0A42-82CA-0ACD04EDCBBC}" name="Column9585"/>
    <tableColumn id="9606" xr3:uid="{A2834708-D4F4-FF42-A5FF-AB054FC5F38B}" name="Column9586"/>
    <tableColumn id="9607" xr3:uid="{0F3DFE46-D364-9F4D-8922-CD3672931B9B}" name="Column9587"/>
    <tableColumn id="9608" xr3:uid="{821A14FB-1657-C64A-A4B5-69AE6C244BEE}" name="Column9588"/>
    <tableColumn id="9609" xr3:uid="{9687839B-8CB2-7442-B6AC-7CF1D6D69DE7}" name="Column9589"/>
    <tableColumn id="9610" xr3:uid="{03B18B11-CE1A-3248-9FC5-411987F097AA}" name="Column9590"/>
    <tableColumn id="9611" xr3:uid="{00DE9E3A-171B-394C-9538-8E893416E558}" name="Column9591"/>
    <tableColumn id="9612" xr3:uid="{DF99BDC0-EC8F-904D-B8DA-58A3DF32ACB7}" name="Column9592"/>
    <tableColumn id="9613" xr3:uid="{6621A3EA-4DA8-1843-89B5-3F48D0056ECC}" name="Column9593"/>
    <tableColumn id="9614" xr3:uid="{3F092DA3-14C4-F04E-A9C3-83C27621065C}" name="Column9594"/>
    <tableColumn id="9615" xr3:uid="{7AB46328-F469-2D47-8EC1-17C42177723F}" name="Column9595"/>
    <tableColumn id="9616" xr3:uid="{0D0FE58F-DBDF-C844-851A-33640568CA6A}" name="Column9596"/>
    <tableColumn id="9617" xr3:uid="{EB6F1708-618B-6841-B10F-3F1D91892321}" name="Column9597"/>
    <tableColumn id="9618" xr3:uid="{CBBBE16B-56A8-C747-9EC7-074B53DD0774}" name="Column9598"/>
    <tableColumn id="9619" xr3:uid="{7C2AA9CC-1E9C-264C-AA4C-4D46D9D1585E}" name="Column9599"/>
    <tableColumn id="9620" xr3:uid="{41F0144C-DCE4-D348-9B0D-086050B479CF}" name="Column9600"/>
    <tableColumn id="9621" xr3:uid="{BCD89341-432F-DD48-A3F9-48722A9D62F4}" name="Column9601"/>
    <tableColumn id="9622" xr3:uid="{FE0840C7-EED5-2C4C-B243-EB53C562F137}" name="Column9602"/>
    <tableColumn id="9623" xr3:uid="{DCE2F23D-AA19-084C-8B24-1412BC7498C4}" name="Column9603"/>
    <tableColumn id="9624" xr3:uid="{5D6D85D0-3FA2-1345-8579-EF359B9F2F7D}" name="Column9604"/>
    <tableColumn id="9625" xr3:uid="{0258A734-C93B-6B44-8A0D-EA758F5243E0}" name="Column9605"/>
    <tableColumn id="9626" xr3:uid="{776E5F1F-ADB0-1B48-A4F0-BBC21D45AFD9}" name="Column9606"/>
    <tableColumn id="9627" xr3:uid="{5C6F7FB6-06E4-9C49-9501-3F917EFD4169}" name="Column9607"/>
    <tableColumn id="9628" xr3:uid="{DC882FAE-72AC-F14B-9F4D-5B1B82929290}" name="Column9608"/>
    <tableColumn id="9629" xr3:uid="{E7724AD2-F9A2-0D45-BBAF-06EF0E4AA165}" name="Column9609"/>
    <tableColumn id="9630" xr3:uid="{25280523-2045-CB41-8812-B94A15DB106E}" name="Column9610"/>
    <tableColumn id="9631" xr3:uid="{2F809682-CFB9-3140-ADF8-9A9DBA6C2FE5}" name="Column9611"/>
    <tableColumn id="9632" xr3:uid="{7D663460-2DC2-C342-A20E-3A71C6C3BCF5}" name="Column9612"/>
    <tableColumn id="9633" xr3:uid="{54DD2A4D-C025-7444-BDF0-D5A051FBBB65}" name="Column9613"/>
    <tableColumn id="9634" xr3:uid="{259A8300-44E7-7D45-8A07-DF5417C38159}" name="Column9614"/>
    <tableColumn id="9635" xr3:uid="{D93ED07E-2DD3-504E-873E-8C8C166D41EF}" name="Column9615"/>
    <tableColumn id="9636" xr3:uid="{F4D526F6-76EE-DE4D-923E-A987077F6E9B}" name="Column9616"/>
    <tableColumn id="9637" xr3:uid="{3061CA3B-F008-2C45-83C3-61A47AC596ED}" name="Column9617"/>
    <tableColumn id="9638" xr3:uid="{22468D7B-42D5-C945-B768-1F7F24AA6B3E}" name="Column9618"/>
    <tableColumn id="9639" xr3:uid="{8ABFDADE-A371-6941-A2CE-C327E5A8877C}" name="Column9619"/>
    <tableColumn id="9640" xr3:uid="{365AF867-9013-FC45-AA2C-FF18EDEF28D0}" name="Column9620"/>
    <tableColumn id="9641" xr3:uid="{8D86FC6F-C92C-4C46-B674-A95F24479F85}" name="Column9621"/>
    <tableColumn id="9642" xr3:uid="{0B15D103-607A-EF49-9752-DDFBFFD0DE57}" name="Column9622"/>
    <tableColumn id="9643" xr3:uid="{68B27BC3-0C7B-3245-9C0B-E5CCD7182E73}" name="Column9623"/>
    <tableColumn id="9644" xr3:uid="{57552D66-E49E-DA4B-B37F-EBC5BB1F9DAD}" name="Column9624"/>
    <tableColumn id="9645" xr3:uid="{666A2D81-7775-2246-9C1B-D0CC3D6CC415}" name="Column9625"/>
    <tableColumn id="9646" xr3:uid="{299A6169-B028-A741-8332-E89AB4443DD7}" name="Column9626"/>
    <tableColumn id="9647" xr3:uid="{3A963BAD-39E5-6B40-A2E1-783521CF811B}" name="Column9627"/>
    <tableColumn id="9648" xr3:uid="{CE65F856-4740-0549-8AA6-7EFD489AFB8B}" name="Column9628"/>
    <tableColumn id="9649" xr3:uid="{D6FB000A-CA7B-724E-A0FA-9F1FA9981EEB}" name="Column9629"/>
    <tableColumn id="9650" xr3:uid="{2865B589-202C-AB4D-961C-A57A3E512BE9}" name="Column9630"/>
    <tableColumn id="9651" xr3:uid="{9F476803-2782-9545-BEB0-86CDA04545D7}" name="Column9631"/>
    <tableColumn id="9652" xr3:uid="{7669ECD3-5EF0-F440-BF6F-4FD76D43B73D}" name="Column9632"/>
    <tableColumn id="9653" xr3:uid="{47A3F0A2-DAF5-AE48-8977-72DECC20A52A}" name="Column9633"/>
    <tableColumn id="9654" xr3:uid="{A6A143C0-AFD3-CA43-8360-FE84810DBFDD}" name="Column9634"/>
    <tableColumn id="9655" xr3:uid="{BD9632E8-C273-144F-BE3D-3DC96C46C666}" name="Column9635"/>
    <tableColumn id="9656" xr3:uid="{BE22959D-BBAA-2041-99AC-8CF465182B8B}" name="Column9636"/>
    <tableColumn id="9657" xr3:uid="{BD3FAD7F-7000-AF47-83EC-C76E490545F2}" name="Column9637"/>
    <tableColumn id="9658" xr3:uid="{97EAA5DC-C719-5B4E-AC4E-EA1EA12BB829}" name="Column9638"/>
    <tableColumn id="9659" xr3:uid="{DB4DF4A2-9472-1242-AC70-3AD71EABBAD8}" name="Column9639"/>
    <tableColumn id="9660" xr3:uid="{F4D2E630-4B15-EB43-8CEC-0A645FCD3812}" name="Column9640"/>
    <tableColumn id="9661" xr3:uid="{3C46E72F-C26C-AA49-A6A6-70263A207B55}" name="Column9641"/>
    <tableColumn id="9662" xr3:uid="{64514E88-E4D1-C44B-A049-85806D4D15E1}" name="Column9642"/>
    <tableColumn id="9663" xr3:uid="{24290FBE-3ACE-854F-A6B4-4721D19D6D01}" name="Column9643"/>
    <tableColumn id="9664" xr3:uid="{FC3A47AB-E64C-034F-80CD-BEF4E3963D1A}" name="Column9644"/>
    <tableColumn id="9665" xr3:uid="{66FACCC4-2A84-CA49-B0BF-96963489699D}" name="Column9645"/>
    <tableColumn id="9666" xr3:uid="{DB1A8368-3F34-9D4B-9FE2-FCD9D754797A}" name="Column9646"/>
    <tableColumn id="9667" xr3:uid="{65606C2D-3E06-3444-B9B9-16B7CB25FF28}" name="Column9647"/>
    <tableColumn id="9668" xr3:uid="{CD411D06-00A3-7249-94E8-94B76CAE9670}" name="Column9648"/>
    <tableColumn id="9669" xr3:uid="{7ECF4BCE-DFBF-3748-BDEE-328C53983603}" name="Column9649"/>
    <tableColumn id="9670" xr3:uid="{5A1655F0-2D0D-4640-AC3B-3D6C74BC8C5C}" name="Column9650"/>
    <tableColumn id="9671" xr3:uid="{0553AE3B-1FFC-DA4B-BE68-31B9B8D0590D}" name="Column9651"/>
    <tableColumn id="9672" xr3:uid="{C2F38348-57C7-9044-970F-3FE18F010F6C}" name="Column9652"/>
    <tableColumn id="9673" xr3:uid="{943C28C8-605B-9144-9DED-6B86E1781CB9}" name="Column9653"/>
    <tableColumn id="9674" xr3:uid="{377820B4-9632-EE40-8D82-EEE7E0943006}" name="Column9654"/>
    <tableColumn id="9675" xr3:uid="{566E6C29-EAE4-2E4F-8538-3560373312FF}" name="Column9655"/>
    <tableColumn id="9676" xr3:uid="{FF5779B9-8C8A-F24D-8E74-23B1DE3F4AE8}" name="Column9656"/>
    <tableColumn id="9677" xr3:uid="{6189A6A1-E7EB-D44E-9974-20CDB326546D}" name="Column9657"/>
    <tableColumn id="9678" xr3:uid="{885E71DB-BE72-4242-BA45-57D19C7EED7F}" name="Column9658"/>
    <tableColumn id="9679" xr3:uid="{2C78113B-AE4E-0C42-9C9B-560B16EF35E2}" name="Column9659"/>
    <tableColumn id="9680" xr3:uid="{E8B8787B-5344-4941-B42D-699135FF4913}" name="Column9660"/>
    <tableColumn id="9681" xr3:uid="{2F78AF69-AF79-E242-88E2-896335E398F5}" name="Column9661"/>
    <tableColumn id="9682" xr3:uid="{4ACFE40E-2CCA-0D41-B575-6D510E999508}" name="Column9662"/>
    <tableColumn id="9683" xr3:uid="{1F83BE12-1EE8-E649-8418-7ABF9D5E163C}" name="Column9663"/>
    <tableColumn id="9684" xr3:uid="{9AA14DA2-67B2-FB47-A6D7-3A8271BBB3E2}" name="Column9664"/>
    <tableColumn id="9685" xr3:uid="{B5988C32-CF04-CA43-AFFF-D2A2B806CD73}" name="Column9665"/>
    <tableColumn id="9686" xr3:uid="{0ED16581-5224-EE4C-9806-B11F030FC23D}" name="Column9666"/>
    <tableColumn id="9687" xr3:uid="{B21FB2F2-1F75-B34F-8541-63D0C9FAF469}" name="Column9667"/>
    <tableColumn id="9688" xr3:uid="{B19EFF52-7567-3F4E-BE45-3F976C85D253}" name="Column9668"/>
    <tableColumn id="9689" xr3:uid="{3FC2C24A-19A8-F441-8A6D-0639FDBB1C9A}" name="Column9669"/>
    <tableColumn id="9690" xr3:uid="{082678FC-DAF0-594B-8E65-62C8270883BF}" name="Column9670"/>
    <tableColumn id="9691" xr3:uid="{43844AF2-E683-414D-8B1B-CA95F83F88F5}" name="Column9671"/>
    <tableColumn id="9692" xr3:uid="{D79DE0C1-9332-7644-8B99-BD2220CA7486}" name="Column9672"/>
    <tableColumn id="9693" xr3:uid="{B1C145C4-43B3-AE4C-92D7-FE77B5D829F1}" name="Column9673"/>
    <tableColumn id="9694" xr3:uid="{0A9FB297-51FE-E243-8189-F8FA9F862B7B}" name="Column9674"/>
    <tableColumn id="9695" xr3:uid="{3E75511B-F4FD-9B41-863A-40EFB86C290D}" name="Column9675"/>
    <tableColumn id="9696" xr3:uid="{465812CA-A251-2D41-8432-E2F566DAC2DD}" name="Column9676"/>
    <tableColumn id="9697" xr3:uid="{6EE97231-A46F-5543-BCB8-2AA637037044}" name="Column9677"/>
    <tableColumn id="9698" xr3:uid="{05688878-7D6B-E746-940B-28C2606221C5}" name="Column9678"/>
    <tableColumn id="9699" xr3:uid="{3799A325-0235-FC43-A051-1A2CBA3E1EF2}" name="Column9679"/>
    <tableColumn id="9700" xr3:uid="{9D6ED012-7C84-F849-AE90-D0241DC63582}" name="Column9680"/>
    <tableColumn id="9701" xr3:uid="{59F783F3-B5D2-1843-AF62-EC0191DC455C}" name="Column9681"/>
    <tableColumn id="9702" xr3:uid="{64F1958D-1748-7F49-82A9-AEB28C12CA75}" name="Column9682"/>
    <tableColumn id="9703" xr3:uid="{3ED21E1A-7A6B-134C-9AC7-DC09181A83E6}" name="Column9683"/>
    <tableColumn id="9704" xr3:uid="{2A05FEFF-B454-C54F-986D-398789AE3D1E}" name="Column9684"/>
    <tableColumn id="9705" xr3:uid="{A0E468D5-CA87-1D4F-AA50-A6BE4E712FC2}" name="Column9685"/>
    <tableColumn id="9706" xr3:uid="{D19F22A8-C665-5240-9902-7133FBEE563A}" name="Column9686"/>
    <tableColumn id="9707" xr3:uid="{5D2FC884-308A-824A-882C-4DC8D99A14B5}" name="Column9687"/>
    <tableColumn id="9708" xr3:uid="{F523F553-846B-3948-97C6-F617F9BD1AD3}" name="Column9688"/>
    <tableColumn id="9709" xr3:uid="{08CD347F-3C86-DE42-B136-9E62EB746BD5}" name="Column9689"/>
    <tableColumn id="9710" xr3:uid="{9C12BBD9-EF75-5940-90EE-EFF5CD24414E}" name="Column9690"/>
    <tableColumn id="9711" xr3:uid="{8DF988BC-F908-F143-B673-366E5E52047F}" name="Column9691"/>
    <tableColumn id="9712" xr3:uid="{13C3911F-F90A-ED48-A0EF-59A1AB386B31}" name="Column9692"/>
    <tableColumn id="9713" xr3:uid="{A441558B-6072-B848-8E0F-214CA5D44BA9}" name="Column9693"/>
    <tableColumn id="9714" xr3:uid="{64A5CDA1-55C2-C94D-9116-93285D4FCECE}" name="Column9694"/>
    <tableColumn id="9715" xr3:uid="{82D6208F-BDE6-6049-A8AE-5F382045A44B}" name="Column9695"/>
    <tableColumn id="9716" xr3:uid="{AF67B804-8CB6-A243-AEC7-B5B7D075FFA3}" name="Column9696"/>
    <tableColumn id="9717" xr3:uid="{79E9C63F-71D8-6C41-BAB9-D7187265A57F}" name="Column9697"/>
    <tableColumn id="9718" xr3:uid="{864CEB77-B174-7341-A714-D74D0F31AE7B}" name="Column9698"/>
    <tableColumn id="9719" xr3:uid="{CA306B05-26AE-064E-AB54-6E9DFBCED7E1}" name="Column9699"/>
    <tableColumn id="9720" xr3:uid="{FA339F70-0788-6441-BE8A-5678562EC98D}" name="Column9700"/>
    <tableColumn id="9721" xr3:uid="{11AE2C68-1967-3F45-A38C-1FFC22F44F60}" name="Column9701"/>
    <tableColumn id="9722" xr3:uid="{47C308DB-1B62-634E-B407-01C60DEA80CD}" name="Column9702"/>
    <tableColumn id="9723" xr3:uid="{EF051803-B6A2-BE49-A134-39064D0C51C4}" name="Column9703"/>
    <tableColumn id="9724" xr3:uid="{C583804A-2758-9147-91C1-925CDDCF67C2}" name="Column9704"/>
    <tableColumn id="9725" xr3:uid="{3CD737DC-6164-6940-A3C5-24F076130A0A}" name="Column9705"/>
    <tableColumn id="9726" xr3:uid="{3CA7C37D-6CA6-FA41-BA78-126FA06AE32B}" name="Column9706"/>
    <tableColumn id="9727" xr3:uid="{E5E76814-D010-B846-907D-DB28218B3499}" name="Column9707"/>
    <tableColumn id="9728" xr3:uid="{A19DB92A-3EA8-624A-9F01-DF0195D3B9CD}" name="Column9708"/>
    <tableColumn id="9729" xr3:uid="{0B6DA356-E706-064C-ABE8-34CDAB78FC2F}" name="Column9709"/>
    <tableColumn id="9730" xr3:uid="{767E41D2-CA3D-664F-9403-9D060E185A88}" name="Column9710"/>
    <tableColumn id="9731" xr3:uid="{57D75CC5-BCEB-F941-A409-6A8C452C2B28}" name="Column9711"/>
    <tableColumn id="9732" xr3:uid="{0397A6E6-4E44-5F4A-B72C-5FDB5E7B6BB3}" name="Column9712"/>
    <tableColumn id="9733" xr3:uid="{59D6C0A4-90BA-D741-B3D2-0306E8D1DB32}" name="Column9713"/>
    <tableColumn id="9734" xr3:uid="{742DD61D-5B5B-1D47-BD7B-76AEE93492CB}" name="Column9714"/>
    <tableColumn id="9735" xr3:uid="{A811C5F3-6F5D-3741-B6E6-FC344462EEB9}" name="Column9715"/>
    <tableColumn id="9736" xr3:uid="{949BA3D1-0FBD-9D4A-BBC6-A43CD8BEE44A}" name="Column9716"/>
    <tableColumn id="9737" xr3:uid="{A9C19947-44D9-7D47-B33C-DBF344F09946}" name="Column9717"/>
    <tableColumn id="9738" xr3:uid="{C3576C0F-A2A0-FC45-AE16-86DC2AA78331}" name="Column9718"/>
    <tableColumn id="9739" xr3:uid="{68601ACF-094A-C549-A744-A8F0EAB3BCC7}" name="Column9719"/>
    <tableColumn id="9740" xr3:uid="{77CD0DFD-27DA-124B-A1E3-E94FD905D2B0}" name="Column9720"/>
    <tableColumn id="9741" xr3:uid="{D91D59BF-6842-2D4B-979E-CFB5E1A12804}" name="Column9721"/>
    <tableColumn id="9742" xr3:uid="{C95090D0-0266-9742-BBE1-59F217043EAA}" name="Column9722"/>
    <tableColumn id="9743" xr3:uid="{3A71E484-B897-3345-A5E7-13B30C84B69C}" name="Column9723"/>
    <tableColumn id="9744" xr3:uid="{ABFF3614-1EB3-5646-90FB-3B290A279C3D}" name="Column9724"/>
    <tableColumn id="9745" xr3:uid="{D43AF06B-6B4B-1F41-BBC4-A01C742C8BC2}" name="Column9725"/>
    <tableColumn id="9746" xr3:uid="{774C7D1D-67F8-F845-880D-F1F7ECFDE8A8}" name="Column9726"/>
    <tableColumn id="9747" xr3:uid="{7AA4BA7A-8427-6D43-9B60-10B6E8B634C8}" name="Column9727"/>
    <tableColumn id="9748" xr3:uid="{30F888B9-62F6-A24D-AF34-18415AD0FF5F}" name="Column9728"/>
    <tableColumn id="9749" xr3:uid="{58516982-7EEE-474F-98E4-FECB3A1A734C}" name="Column9729"/>
    <tableColumn id="9750" xr3:uid="{0FB2122E-0EAA-844E-B444-F6558A609F43}" name="Column9730"/>
    <tableColumn id="9751" xr3:uid="{F93CEF64-CF40-694C-8678-D1725A8281C1}" name="Column9731"/>
    <tableColumn id="9752" xr3:uid="{445297EC-2267-C644-B79F-66B8A019D0EF}" name="Column9732"/>
    <tableColumn id="9753" xr3:uid="{CEF4F1C9-0731-774C-B265-75A03875F5C0}" name="Column9733"/>
    <tableColumn id="9754" xr3:uid="{D4DA137E-1FC4-624C-A3D2-17D529081AD5}" name="Column9734"/>
    <tableColumn id="9755" xr3:uid="{548444E8-D726-AD4B-9538-B9D1885CCD96}" name="Column9735"/>
    <tableColumn id="9756" xr3:uid="{1035337C-605A-5243-9062-5251B4B7FB05}" name="Column9736"/>
    <tableColumn id="9757" xr3:uid="{1E028397-4499-534F-A946-EC7692A92CFF}" name="Column9737"/>
    <tableColumn id="9758" xr3:uid="{922FE1FE-737E-9C45-B742-F90304F6561D}" name="Column9738"/>
    <tableColumn id="9759" xr3:uid="{42FCDDF7-8448-074D-A45E-C12973560ECC}" name="Column9739"/>
    <tableColumn id="9760" xr3:uid="{48EED9B0-7905-344D-BC39-7C6E71C3BD15}" name="Column9740"/>
    <tableColumn id="9761" xr3:uid="{BC4F2BE6-C317-6F47-BAC0-E192CCFC4C84}" name="Column9741"/>
    <tableColumn id="9762" xr3:uid="{CBB3D397-19A4-104A-A101-6AD3115BDBDB}" name="Column9742"/>
    <tableColumn id="9763" xr3:uid="{A444E697-3011-0A43-96B2-51FADB9DC749}" name="Column9743"/>
    <tableColumn id="9764" xr3:uid="{2FA5AF5B-1E8C-3A4B-A820-F2CC9BFEB5B6}" name="Column9744"/>
    <tableColumn id="9765" xr3:uid="{2608A12A-ED63-304F-9A46-6EB6D478E495}" name="Column9745"/>
    <tableColumn id="9766" xr3:uid="{B0D9920F-3DA0-1745-B13D-549D3F823004}" name="Column9746"/>
    <tableColumn id="9767" xr3:uid="{ED24AD14-6675-9144-8502-AC250340D3C7}" name="Column9747"/>
    <tableColumn id="9768" xr3:uid="{6C9ACA6A-D217-D344-B4C7-0B4DE6076808}" name="Column9748"/>
    <tableColumn id="9769" xr3:uid="{DCE5AA2A-9A45-9D4D-994D-891FD4ACFA4C}" name="Column9749"/>
    <tableColumn id="9770" xr3:uid="{88D98685-2776-2F47-8FF5-BEDC38362BD6}" name="Column9750"/>
    <tableColumn id="9771" xr3:uid="{511EE989-F1C1-4840-A2AC-A821C623217E}" name="Column9751"/>
    <tableColumn id="9772" xr3:uid="{E3F3728C-07E3-5649-B986-4DBE177DCD7D}" name="Column9752"/>
    <tableColumn id="9773" xr3:uid="{107D408E-05BC-9F47-B36B-619E65B553FA}" name="Column9753"/>
    <tableColumn id="9774" xr3:uid="{E453205F-8B49-5A4A-92C6-2FC83E602CBE}" name="Column9754"/>
    <tableColumn id="9775" xr3:uid="{272F5D85-C042-3E4A-8C14-62C9BBF87BF4}" name="Column9755"/>
    <tableColumn id="9776" xr3:uid="{AA01B898-73EC-104D-9809-B0AB573E5EE5}" name="Column9756"/>
    <tableColumn id="9777" xr3:uid="{07173B4C-330C-DF44-B14F-C3090F86A23B}" name="Column9757"/>
    <tableColumn id="9778" xr3:uid="{FC5267E0-ED53-1844-9072-61BB97823172}" name="Column9758"/>
    <tableColumn id="9779" xr3:uid="{FD3A94E7-9D60-1249-BE16-1BC24798FF09}" name="Column9759"/>
    <tableColumn id="9780" xr3:uid="{5B10303F-CF70-F84B-95A0-131F9EAA42DF}" name="Column9760"/>
    <tableColumn id="9781" xr3:uid="{288CF9A3-3D90-8B47-95A0-38455E88D1E0}" name="Column9761"/>
    <tableColumn id="9782" xr3:uid="{F8EDB071-2EBA-9249-998C-5EF75B1A8487}" name="Column9762"/>
    <tableColumn id="9783" xr3:uid="{13B0B6C8-B0FB-A94D-A2D3-966EC6E39131}" name="Column9763"/>
    <tableColumn id="9784" xr3:uid="{A1049859-E150-2540-A26F-F17626F45BB6}" name="Column9764"/>
    <tableColumn id="9785" xr3:uid="{CAFC96D2-B96E-5346-940F-C60977986B5D}" name="Column9765"/>
    <tableColumn id="9786" xr3:uid="{44D1419D-0F45-0444-8669-5F7D2246EE38}" name="Column9766"/>
    <tableColumn id="9787" xr3:uid="{EC4A4CC3-C0D8-7048-B208-63083DB18395}" name="Column9767"/>
    <tableColumn id="9788" xr3:uid="{4C299B42-7DB8-A449-8241-4940A6A14A35}" name="Column9768"/>
    <tableColumn id="9789" xr3:uid="{7DE08D63-58F5-6A4C-B3F4-E3D318A1620D}" name="Column9769"/>
    <tableColumn id="9790" xr3:uid="{DB543A70-96C2-8F4F-A5E5-F2CBAAF1CAEA}" name="Column9770"/>
    <tableColumn id="9791" xr3:uid="{91DFB7E4-CF2B-F24C-8101-7B2161485F45}" name="Column9771"/>
    <tableColumn id="9792" xr3:uid="{A96498AB-37F8-1B4B-B64F-5CAB9578881E}" name="Column9772"/>
    <tableColumn id="9793" xr3:uid="{85E908FF-4006-ED4E-BEFA-AD96A8D9C426}" name="Column9773"/>
    <tableColumn id="9794" xr3:uid="{ED932B44-6A67-3343-A13B-FEF419B8D8A1}" name="Column9774"/>
    <tableColumn id="9795" xr3:uid="{04B31735-10AA-B641-859C-21F9DF650F2B}" name="Column9775"/>
    <tableColumn id="9796" xr3:uid="{505B0EC2-EB37-2C45-9A5B-D6D1D5612721}" name="Column9776"/>
    <tableColumn id="9797" xr3:uid="{BF6177EA-517C-974C-99A1-B6AD4E7961D9}" name="Column9777"/>
    <tableColumn id="9798" xr3:uid="{4315368F-F50F-A449-9814-8B8C769775F7}" name="Column9778"/>
    <tableColumn id="9799" xr3:uid="{F032393A-A4D8-0B4B-B4CB-28B09B90CFB6}" name="Column9779"/>
    <tableColumn id="9800" xr3:uid="{6E658429-CB80-7F46-9FB3-804A3CCCC507}" name="Column9780"/>
    <tableColumn id="9801" xr3:uid="{E142EF50-F4F0-5C4F-B3CA-3F1C31094E16}" name="Column9781"/>
    <tableColumn id="9802" xr3:uid="{6BF4B471-A20B-5B45-BE4D-C8ECBAEE1306}" name="Column9782"/>
    <tableColumn id="9803" xr3:uid="{DB2BB9FC-13B0-FA47-A6A3-09E22D644738}" name="Column9783"/>
    <tableColumn id="9804" xr3:uid="{4F35FFA9-3366-924B-939A-EFE45998E5D9}" name="Column9784"/>
    <tableColumn id="9805" xr3:uid="{5C33B40A-BFAE-3743-BE2F-70D4926C50BB}" name="Column9785"/>
    <tableColumn id="9806" xr3:uid="{5B9D9F98-2951-E743-A8D9-2825ADF8795C}" name="Column9786"/>
    <tableColumn id="9807" xr3:uid="{44125A2B-B74A-8342-BE90-373648CC1381}" name="Column9787"/>
    <tableColumn id="9808" xr3:uid="{28E30BFE-69FE-424C-8631-AAB7E7431AD8}" name="Column9788"/>
    <tableColumn id="9809" xr3:uid="{C6F3DFFC-83BF-3D48-BDB1-6DE792C3C400}" name="Column9789"/>
    <tableColumn id="9810" xr3:uid="{408CC452-9264-4640-8402-BC866128FFB4}" name="Column9790"/>
    <tableColumn id="9811" xr3:uid="{803A51BF-4CDE-C74E-A068-7A7B50FE9399}" name="Column9791"/>
    <tableColumn id="9812" xr3:uid="{F4D31DB8-029B-DB41-B687-D15FA43E6FDF}" name="Column9792"/>
    <tableColumn id="9813" xr3:uid="{3FDD9828-E255-0740-9C6B-0AA21240527B}" name="Column9793"/>
    <tableColumn id="9814" xr3:uid="{88A25E32-0B8C-6F4B-A498-CF8A5E79269B}" name="Column9794"/>
    <tableColumn id="9815" xr3:uid="{B840D85C-88E3-2944-B0AE-CF6304C38E9C}" name="Column9795"/>
    <tableColumn id="9816" xr3:uid="{B11D97EE-0AF9-DE47-9168-C6A71C898F63}" name="Column9796"/>
    <tableColumn id="9817" xr3:uid="{66B43E65-2093-214D-8127-0A12F59BE524}" name="Column9797"/>
    <tableColumn id="9818" xr3:uid="{FB88C862-6CAD-8145-9BB0-4851D7670161}" name="Column9798"/>
    <tableColumn id="9819" xr3:uid="{C6350AE4-47D1-DD4C-ABFA-4AC6B58289D9}" name="Column9799"/>
    <tableColumn id="9820" xr3:uid="{DF9C307B-E951-C346-AE13-F6CDBDE15121}" name="Column9800"/>
    <tableColumn id="9821" xr3:uid="{AB3A0114-778A-B94D-A635-A112C85581D7}" name="Column9801"/>
    <tableColumn id="9822" xr3:uid="{B30EFACF-61D7-FD4F-9996-1C4F7B352746}" name="Column9802"/>
    <tableColumn id="9823" xr3:uid="{FC4DA853-CC74-154B-8BFE-FDE21756FC9B}" name="Column9803"/>
    <tableColumn id="9824" xr3:uid="{861D6300-93DB-0041-A8C9-0ED05613CC54}" name="Column9804"/>
    <tableColumn id="9825" xr3:uid="{E590826E-CE88-BD4E-986E-B46A1A77BE40}" name="Column9805"/>
    <tableColumn id="9826" xr3:uid="{5A29EDBD-816B-4E4B-95ED-C3521DED39FF}" name="Column9806"/>
    <tableColumn id="9827" xr3:uid="{F7CE3582-349C-7847-98FC-162CEE49F8C7}" name="Column9807"/>
    <tableColumn id="9828" xr3:uid="{040D0F50-19D3-0B48-9572-F7BC74F67798}" name="Column9808"/>
    <tableColumn id="9829" xr3:uid="{10C8736D-3E58-7B4A-9DEE-EC03B0FE298F}" name="Column9809"/>
    <tableColumn id="9830" xr3:uid="{AE7FBC80-BCD9-1E42-9028-36F0BDE7C2E8}" name="Column9810"/>
    <tableColumn id="9831" xr3:uid="{A337D0D8-D312-1843-A3CF-6B8855B8E662}" name="Column9811"/>
    <tableColumn id="9832" xr3:uid="{8FBDC2B0-0081-CF4D-AC31-AE25C6D3637B}" name="Column9812"/>
    <tableColumn id="9833" xr3:uid="{7C8988FD-436E-884D-BB2F-CB34E171CD31}" name="Column9813"/>
    <tableColumn id="9834" xr3:uid="{F2C1DD90-58FD-C54A-B014-E80E6394F6D7}" name="Column9814"/>
    <tableColumn id="9835" xr3:uid="{92A8475B-11E8-2F41-9023-DBDDB0F7F0E4}" name="Column9815"/>
    <tableColumn id="9836" xr3:uid="{604270DF-2BB4-004C-BBBC-27BD312E3C61}" name="Column9816"/>
    <tableColumn id="9837" xr3:uid="{3B21B68C-858D-7745-AE4A-75C844BD233E}" name="Column9817"/>
    <tableColumn id="9838" xr3:uid="{2B6E7A5D-174E-514F-8DBA-0882D3704EE5}" name="Column9818"/>
    <tableColumn id="9839" xr3:uid="{829F256D-2AD2-044F-AD25-6B41B9072ECD}" name="Column9819"/>
    <tableColumn id="9840" xr3:uid="{BCDF12B9-9A41-2A41-88D0-D27308E28FBA}" name="Column9820"/>
    <tableColumn id="9841" xr3:uid="{68D174CB-F350-0B46-980F-9C73A11BDF87}" name="Column9821"/>
    <tableColumn id="9842" xr3:uid="{AB6380F1-CB91-FF45-B3AD-50C3BF977507}" name="Column9822"/>
    <tableColumn id="9843" xr3:uid="{4B844039-29DE-254D-984A-C6E6D612452E}" name="Column9823"/>
    <tableColumn id="9844" xr3:uid="{9844C2B3-FEF4-A446-89C4-91AF2DFD42F8}" name="Column9824"/>
    <tableColumn id="9845" xr3:uid="{4A0C0F41-DD00-0348-BB90-608937F30C9B}" name="Column9825"/>
    <tableColumn id="9846" xr3:uid="{FB11CF90-EB1B-2D43-98D3-A1C8C291D7FD}" name="Column9826"/>
    <tableColumn id="9847" xr3:uid="{65ADF84D-D00C-634D-B233-DF75FD090B56}" name="Column9827"/>
    <tableColumn id="9848" xr3:uid="{BF4EB4B3-97F0-7542-AE21-C4B7B4F07240}" name="Column9828"/>
    <tableColumn id="9849" xr3:uid="{2E9759B0-0DF9-7D4C-8276-1212594E6200}" name="Column9829"/>
    <tableColumn id="9850" xr3:uid="{47A9C505-48E1-4948-AB55-860E4BBB2248}" name="Column9830"/>
    <tableColumn id="9851" xr3:uid="{3CDC17E7-AF0C-CD43-BC17-1795B20B7A07}" name="Column9831"/>
    <tableColumn id="9852" xr3:uid="{8171FE3C-34D7-C247-95B6-B4D6F75725C0}" name="Column9832"/>
    <tableColumn id="9853" xr3:uid="{0EE9FF54-BB63-044F-B6A1-F14C28111E2D}" name="Column9833"/>
    <tableColumn id="9854" xr3:uid="{B3597BA9-33C0-834F-B108-47052F6D6D40}" name="Column9834"/>
    <tableColumn id="9855" xr3:uid="{E5A074A0-43FE-2341-91A3-AFF9346E3E2D}" name="Column9835"/>
    <tableColumn id="9856" xr3:uid="{AE47FC8B-64C2-4C4D-8B44-E066278FE9B6}" name="Column9836"/>
    <tableColumn id="9857" xr3:uid="{F632E325-651E-6641-B625-E25461358596}" name="Column9837"/>
    <tableColumn id="9858" xr3:uid="{ACD5CBF2-0A09-8044-96CC-44EE1C56C004}" name="Column9838"/>
    <tableColumn id="9859" xr3:uid="{6A042D7C-4AFA-2D44-86BD-476D0A78018C}" name="Column9839"/>
    <tableColumn id="9860" xr3:uid="{A695D777-68FB-0A47-A30A-9244EB648621}" name="Column9840"/>
    <tableColumn id="9861" xr3:uid="{4843C4FD-64EE-804D-AE7A-8F69471DC533}" name="Column9841"/>
    <tableColumn id="9862" xr3:uid="{D5D8DFED-654A-2646-9430-D9164A9AAA14}" name="Column9842"/>
    <tableColumn id="9863" xr3:uid="{005900C1-CA74-6C4E-87F0-92E104F19932}" name="Column9843"/>
    <tableColumn id="9864" xr3:uid="{BFEA137A-A851-434F-BE92-F00549564AF7}" name="Column9844"/>
    <tableColumn id="9865" xr3:uid="{F6AFEE0C-E3DC-064D-9C27-A24D6E2CFB31}" name="Column9845"/>
    <tableColumn id="9866" xr3:uid="{DDCAAA21-9A74-CE42-82AB-10DDA224D903}" name="Column9846"/>
    <tableColumn id="9867" xr3:uid="{C5F9386A-03DC-984F-B994-4D21F2AAD9F9}" name="Column9847"/>
    <tableColumn id="9868" xr3:uid="{F53B2741-BCDD-E54B-ABF7-00385506060A}" name="Column9848"/>
    <tableColumn id="9869" xr3:uid="{03F7BC6C-6ADB-6247-803F-05DE9702D82D}" name="Column9849"/>
    <tableColumn id="9870" xr3:uid="{723180AB-52ED-AC4D-843A-3D08BE78F8BD}" name="Column9850"/>
    <tableColumn id="9871" xr3:uid="{1E8A114C-25CF-2C46-8763-A5734207C2DB}" name="Column9851"/>
    <tableColumn id="9872" xr3:uid="{19E7E202-4729-9443-9192-E7C73E77DF89}" name="Column9852"/>
    <tableColumn id="9873" xr3:uid="{EB02BC5E-C969-234D-A792-F7412B2800C7}" name="Column9853"/>
    <tableColumn id="9874" xr3:uid="{1C4B8444-E4B7-ED48-B9AA-59D6761BFAEE}" name="Column9854"/>
    <tableColumn id="9875" xr3:uid="{0732A683-17DD-BF4D-8E92-6843B4087CC0}" name="Column9855"/>
    <tableColumn id="9876" xr3:uid="{98D11E1D-557C-9A46-B803-463BFFDD5BCA}" name="Column9856"/>
    <tableColumn id="9877" xr3:uid="{3BC50259-BE93-1E49-B0B1-97B943EB9779}" name="Column9857"/>
    <tableColumn id="9878" xr3:uid="{B820C6CD-354A-1549-A727-3052BD8D6C42}" name="Column9858"/>
    <tableColumn id="9879" xr3:uid="{C5EF4861-84FA-D045-A2EA-7DB2BEBFC801}" name="Column9859"/>
    <tableColumn id="9880" xr3:uid="{E55A0FD8-1EA3-C641-BAF2-E2A7ABD320A9}" name="Column9860"/>
    <tableColumn id="9881" xr3:uid="{E5F2C1E9-FB7F-7C41-A5E7-898BB54508BD}" name="Column9861"/>
    <tableColumn id="9882" xr3:uid="{A770DB43-11AF-4546-92E6-21B7BD092899}" name="Column9862"/>
    <tableColumn id="9883" xr3:uid="{B051D4E0-8368-3547-BA47-BB087EA846A6}" name="Column9863"/>
    <tableColumn id="9884" xr3:uid="{361D37C0-3207-D642-9D25-C3B84296EA5B}" name="Column9864"/>
    <tableColumn id="9885" xr3:uid="{C219C5BB-1858-FD4A-8FA9-8E4F874005CF}" name="Column9865"/>
    <tableColumn id="9886" xr3:uid="{B1D16F52-6F71-C44D-84CE-0DE03C655F72}" name="Column9866"/>
    <tableColumn id="9887" xr3:uid="{DE198796-2861-AC49-8E4C-16FCE555B5C9}" name="Column9867"/>
    <tableColumn id="9888" xr3:uid="{41FEFDA9-5275-8248-9F97-CE663A2A9D39}" name="Column9868"/>
    <tableColumn id="9889" xr3:uid="{C45D62A1-F912-304E-BC12-90F7541CC308}" name="Column9869"/>
    <tableColumn id="9890" xr3:uid="{E7E9DF7F-4909-1849-AA63-A61C1C4B5D6F}" name="Column9870"/>
    <tableColumn id="9891" xr3:uid="{C44C09C2-C265-6C4A-9C0A-EFA42567B5D5}" name="Column9871"/>
    <tableColumn id="9892" xr3:uid="{80CC69CB-31E6-E141-B139-C60C23B68110}" name="Column9872"/>
    <tableColumn id="9893" xr3:uid="{FF7855AD-8291-5240-8F01-7C8D1E428239}" name="Column9873"/>
    <tableColumn id="9894" xr3:uid="{E67FCE68-F90B-5F49-88B9-04BFDB70C6B4}" name="Column9874"/>
    <tableColumn id="9895" xr3:uid="{F936956E-B553-B146-8770-0EDEB0984A38}" name="Column9875"/>
    <tableColumn id="9896" xr3:uid="{CF9E8439-51C7-3F46-BF09-D3D10332C2A1}" name="Column9876"/>
    <tableColumn id="9897" xr3:uid="{9A87D7F6-8EE8-4145-9AD7-A4EC372728CC}" name="Column9877"/>
    <tableColumn id="9898" xr3:uid="{97A416A2-D442-5249-BCD1-B8E54E93FF38}" name="Column9878"/>
    <tableColumn id="9899" xr3:uid="{E12EB8EB-2C36-A341-B1B1-6DE23A77B12B}" name="Column9879"/>
    <tableColumn id="9900" xr3:uid="{965C3088-E40D-AF44-8592-C723CD03304D}" name="Column9880"/>
    <tableColumn id="9901" xr3:uid="{9A014266-B229-6C46-9B95-BE73427AA3FB}" name="Column9881"/>
    <tableColumn id="9902" xr3:uid="{867F98FE-C323-384B-93A4-6E00A66CE325}" name="Column9882"/>
    <tableColumn id="9903" xr3:uid="{A9829F59-5FD4-0147-9DAD-E44A2CCE973A}" name="Column9883"/>
    <tableColumn id="9904" xr3:uid="{E80CC9EC-9F91-A142-BE0F-84DA59F7B8A0}" name="Column9884"/>
    <tableColumn id="9905" xr3:uid="{DAE9DEC3-029F-9A4B-BD6B-A680F038CED0}" name="Column9885"/>
    <tableColumn id="9906" xr3:uid="{A6AC7CE5-9E58-D44F-BB34-586A4149A1CA}" name="Column9886"/>
    <tableColumn id="9907" xr3:uid="{06A08A4B-33E8-3E4B-84C6-1E0A480BC84D}" name="Column9887"/>
    <tableColumn id="9908" xr3:uid="{D8ABD4B5-1596-A943-879F-065CDDB54BB2}" name="Column9888"/>
    <tableColumn id="9909" xr3:uid="{0FD7F2EA-32BC-B141-940B-9388DD562A03}" name="Column9889"/>
    <tableColumn id="9910" xr3:uid="{B4FEAAD5-4431-2349-AA93-5F7EDABB09D5}" name="Column9890"/>
    <tableColumn id="9911" xr3:uid="{DCEFF234-8EF2-FB4C-B1D1-42F53395BC07}" name="Column9891"/>
    <tableColumn id="9912" xr3:uid="{998ABBC2-B5B9-2A4B-BB3C-07E6DF52C984}" name="Column9892"/>
    <tableColumn id="9913" xr3:uid="{7C86B589-BA68-2246-A1E6-B7405AFE8005}" name="Column9893"/>
    <tableColumn id="9914" xr3:uid="{AD3D7871-AD22-E34A-BCEE-DB7F467ADC29}" name="Column9894"/>
    <tableColumn id="9915" xr3:uid="{8BA1BF56-A810-064F-8CEE-A2254104EC7C}" name="Column9895"/>
    <tableColumn id="9916" xr3:uid="{7D16EEBA-688C-714A-ABBB-E2B177F2C523}" name="Column9896"/>
    <tableColumn id="9917" xr3:uid="{EEAC2E92-3CC2-3049-9C5D-E4F63AD55223}" name="Column9897"/>
    <tableColumn id="9918" xr3:uid="{41461810-186C-034C-9849-0CD74D03F1F9}" name="Column9898"/>
    <tableColumn id="9919" xr3:uid="{F31848C9-AF67-3B4F-AC68-2F0B4B3D53B2}" name="Column9899"/>
    <tableColumn id="9920" xr3:uid="{5BC49686-DFF1-2D45-A628-0DDF6D764BE6}" name="Column9900"/>
    <tableColumn id="9921" xr3:uid="{072248C2-7BF8-3F4B-B0EB-0FD6DEEB5796}" name="Column9901"/>
    <tableColumn id="9922" xr3:uid="{D60BCE59-285F-0F4A-BB27-016688497FC8}" name="Column9902"/>
    <tableColumn id="9923" xr3:uid="{650BE421-F543-914B-AAD7-2F2A17231C83}" name="Column9903"/>
    <tableColumn id="9924" xr3:uid="{D39B42E7-AD8F-AE4F-8A82-B7C2383FF87A}" name="Column9904"/>
    <tableColumn id="9925" xr3:uid="{FA8ECFED-AC84-4246-9F59-14F38F8B4E6B}" name="Column9905"/>
    <tableColumn id="9926" xr3:uid="{2593029A-11D2-4B4D-AE43-F9F80A60A661}" name="Column9906"/>
    <tableColumn id="9927" xr3:uid="{C0E4B293-5882-374E-847E-7192BDCEC585}" name="Column9907"/>
    <tableColumn id="9928" xr3:uid="{831CC0CF-98F4-8D49-A527-CEFF837A2504}" name="Column9908"/>
    <tableColumn id="9929" xr3:uid="{91A04E25-CFD4-BC45-98E3-EA9DC591EBA6}" name="Column9909"/>
    <tableColumn id="9930" xr3:uid="{05C69628-02C9-484C-8AD2-6F77272535D1}" name="Column9910"/>
    <tableColumn id="9931" xr3:uid="{8D2353EB-1546-DB4D-A2DC-00AE6FC8D345}" name="Column9911"/>
    <tableColumn id="9932" xr3:uid="{04F33896-FC75-7645-9B5A-CDAE68A7BF6C}" name="Column9912"/>
    <tableColumn id="9933" xr3:uid="{00D4D299-7C63-F040-B44B-24EDDB584DB3}" name="Column9913"/>
    <tableColumn id="9934" xr3:uid="{D6321697-84EB-AC4E-8AC1-DA8D7BDAB61B}" name="Column9914"/>
    <tableColumn id="9935" xr3:uid="{B52D8574-53B0-0648-A508-A0A01064D160}" name="Column9915"/>
    <tableColumn id="9936" xr3:uid="{4139C9EA-C437-2940-AFAF-B79DE9B3211B}" name="Column9916"/>
    <tableColumn id="9937" xr3:uid="{F7A6283B-ECBA-CE4F-87C4-423D42E9FBF0}" name="Column9917"/>
    <tableColumn id="9938" xr3:uid="{25C0767C-ACD8-9A4B-877F-059E7272A735}" name="Column9918"/>
    <tableColumn id="9939" xr3:uid="{CC779471-4C78-F44C-A839-5CDE02300270}" name="Column9919"/>
    <tableColumn id="9940" xr3:uid="{84889078-3775-C043-A91E-A5C5367B9A65}" name="Column9920"/>
    <tableColumn id="9941" xr3:uid="{86545804-CD10-314A-866A-7A54577A61B2}" name="Column9921"/>
    <tableColumn id="9942" xr3:uid="{074FA74D-0670-6842-9E84-09B4D1B30EE5}" name="Column9922"/>
    <tableColumn id="9943" xr3:uid="{CA3EA999-37F8-A84B-B182-AC33CAA8343F}" name="Column9923"/>
    <tableColumn id="9944" xr3:uid="{48385BF5-38DD-984D-98AC-8C04EFB2E52D}" name="Column9924"/>
    <tableColumn id="9945" xr3:uid="{ED4C75AF-295F-B747-B554-BD9620080113}" name="Column9925"/>
    <tableColumn id="9946" xr3:uid="{45758A6C-8E92-624A-A375-EA66F29E5F5A}" name="Column9926"/>
    <tableColumn id="9947" xr3:uid="{BC4DC84A-81B1-694F-8F19-AD1FF3BFF16C}" name="Column9927"/>
    <tableColumn id="9948" xr3:uid="{3C378124-C36A-1540-9B5E-00FE3FD7C5FD}" name="Column9928"/>
    <tableColumn id="9949" xr3:uid="{A6885B5D-B80B-5D4B-9E09-4A765F08518B}" name="Column9929"/>
    <tableColumn id="9950" xr3:uid="{264050D5-A195-9F48-B426-7474D16100A5}" name="Column9930"/>
    <tableColumn id="9951" xr3:uid="{6CA86EF7-B903-BB45-B5A6-F637EE92E4A6}" name="Column9931"/>
    <tableColumn id="9952" xr3:uid="{E0E04008-E940-E24B-8A66-05701F75DCA2}" name="Column9932"/>
    <tableColumn id="9953" xr3:uid="{1B11BCBE-39D8-C84B-9B81-D959EC7F2F3B}" name="Column9933"/>
    <tableColumn id="9954" xr3:uid="{D138F7B8-DF62-6545-8082-FA2A101A0BF5}" name="Column9934"/>
    <tableColumn id="9955" xr3:uid="{1CAD6270-9072-5149-9D32-BD12DA4D5560}" name="Column9935"/>
    <tableColumn id="9956" xr3:uid="{507BCE4B-7229-894F-A658-36094E7A0ABE}" name="Column9936"/>
    <tableColumn id="9957" xr3:uid="{F5EF981E-AD4A-CA40-8605-EC67C2697FEC}" name="Column9937"/>
    <tableColumn id="9958" xr3:uid="{8125ABCD-714F-1C41-AF81-7A1BC6F559D5}" name="Column9938"/>
    <tableColumn id="9959" xr3:uid="{0198FE40-650B-E347-81A5-B0AC815FE0C3}" name="Column9939"/>
    <tableColumn id="9960" xr3:uid="{C30E3D58-7F12-6245-96F2-0DB9018D812F}" name="Column9940"/>
    <tableColumn id="9961" xr3:uid="{94FA2ED0-9C33-8644-A7BC-1AAE84F09697}" name="Column9941"/>
    <tableColumn id="9962" xr3:uid="{7283F7D8-1599-8E49-BBDE-78DA4210387F}" name="Column9942"/>
    <tableColumn id="9963" xr3:uid="{06CFDB20-958C-EC4C-8C1D-7AEA79AA939A}" name="Column9943"/>
    <tableColumn id="9964" xr3:uid="{B114C39E-9F98-0848-9054-6E9892313A3A}" name="Column9944"/>
    <tableColumn id="9965" xr3:uid="{219D0BF9-EB6C-B04F-9E7D-1EE9EE54233F}" name="Column9945"/>
    <tableColumn id="9966" xr3:uid="{F7585FA4-C036-664A-8110-0D497378F84F}" name="Column9946"/>
    <tableColumn id="9967" xr3:uid="{F2B3B702-BB20-594D-A485-AF7C617D68EA}" name="Column9947"/>
    <tableColumn id="9968" xr3:uid="{371CA255-D827-B543-8EF3-D4634D002698}" name="Column9948"/>
    <tableColumn id="9969" xr3:uid="{13AD927F-B4B5-404B-9345-5D068F8FDB14}" name="Column9949"/>
    <tableColumn id="9970" xr3:uid="{E014F30C-709F-CD47-A7CF-CF9C25404E9E}" name="Column9950"/>
    <tableColumn id="9971" xr3:uid="{8024DB06-608A-9D41-9A4B-4175AA43F353}" name="Column9951"/>
    <tableColumn id="9972" xr3:uid="{54068DED-6888-E54D-99F9-153C4B75BC70}" name="Column9952"/>
    <tableColumn id="9973" xr3:uid="{39F88063-8B22-ED44-83A5-6E4D36E22454}" name="Column9953"/>
    <tableColumn id="9974" xr3:uid="{1685AD5D-750E-7643-B75C-CC9645ABEFDE}" name="Column9954"/>
    <tableColumn id="9975" xr3:uid="{5C4579CE-11A8-8140-ACC6-AEFF13B58D6B}" name="Column9955"/>
    <tableColumn id="9976" xr3:uid="{C2C98809-6868-2C4A-B508-542591C3C945}" name="Column9956"/>
    <tableColumn id="9977" xr3:uid="{AC23707A-001F-2A4D-956B-84280F56D708}" name="Column9957"/>
    <tableColumn id="9978" xr3:uid="{EF5C3228-C165-E743-867F-46D57D9B9594}" name="Column9958"/>
    <tableColumn id="9979" xr3:uid="{DB61CB04-BE9F-1348-947C-E4FA441C9BEE}" name="Column9959"/>
    <tableColumn id="9980" xr3:uid="{BE637061-1212-0A4D-B4B2-491DC244ED6E}" name="Column9960"/>
    <tableColumn id="9981" xr3:uid="{CA53CCAD-B66A-6D43-A183-68A709E1BABB}" name="Column9961"/>
    <tableColumn id="9982" xr3:uid="{0BA452C8-40E8-4046-8C23-41F46B701877}" name="Column9962"/>
    <tableColumn id="9983" xr3:uid="{FD41939B-CA1D-C248-931D-1E1AE59F5013}" name="Column9963"/>
    <tableColumn id="9984" xr3:uid="{592A0DFA-B817-244B-BA1B-F12157E7490E}" name="Column9964"/>
    <tableColumn id="9985" xr3:uid="{B32C6C60-2FD0-3E46-BD75-7891C93B7DEE}" name="Column9965"/>
    <tableColumn id="9986" xr3:uid="{4F9C1234-ABB4-404B-98BD-06287D15138B}" name="Column9966"/>
    <tableColumn id="9987" xr3:uid="{06F3EA6B-A4A4-D543-B6F4-8855DBBD5C97}" name="Column9967"/>
    <tableColumn id="9988" xr3:uid="{702D736C-ABD0-5544-A43E-92EEE794D2B9}" name="Column9968"/>
    <tableColumn id="9989" xr3:uid="{4047B6D1-324F-5044-A283-D8DB3258A5A8}" name="Column9969"/>
    <tableColumn id="9990" xr3:uid="{AF6BF9AB-6171-9E46-8DA7-EC617D2EE46C}" name="Column9970"/>
    <tableColumn id="9991" xr3:uid="{33AAC9C9-0AC1-214E-8ADA-6C3819BFEB09}" name="Column9971"/>
    <tableColumn id="9992" xr3:uid="{0329F53F-6A95-B445-9FB5-41D34F519E7F}" name="Column9972"/>
    <tableColumn id="9993" xr3:uid="{ECD97340-D690-604E-8A3E-7F5D36D5E658}" name="Column9973"/>
    <tableColumn id="9994" xr3:uid="{430E64BD-81A8-674F-ABED-EBEB5D4A7ACF}" name="Column9974"/>
    <tableColumn id="9995" xr3:uid="{73B0A433-D78B-0A49-ADF7-AD2460F2AD17}" name="Column9975"/>
    <tableColumn id="9996" xr3:uid="{EE52D748-CF7C-C44E-963A-ADB821803533}" name="Column9976"/>
    <tableColumn id="9997" xr3:uid="{424266AE-4B16-D24A-A128-1C4E1BB37658}" name="Column9977"/>
    <tableColumn id="9998" xr3:uid="{9B0E4D06-AAA8-1A4F-9E9D-11C83FA03C2C}" name="Column9978"/>
    <tableColumn id="9999" xr3:uid="{0B97045F-2F35-CB49-BFF5-781070A1FDA4}" name="Column9979"/>
    <tableColumn id="10000" xr3:uid="{A4177BC4-FCE1-F443-AFF1-BBD3DA548F7D}" name="Column9980"/>
    <tableColumn id="10001" xr3:uid="{CC382BE0-1F0C-A641-9B24-4910EC13A1A1}" name="Column9981"/>
    <tableColumn id="10002" xr3:uid="{5B1EBED8-9665-3A48-B5D7-3536FD6BF5BA}" name="Column9982"/>
    <tableColumn id="10003" xr3:uid="{EF25B4BF-BF63-F142-873A-74058B7B0270}" name="Column9983"/>
    <tableColumn id="10004" xr3:uid="{092C6E24-0731-3746-9CBF-D7DE3EA1B042}" name="Column9984"/>
    <tableColumn id="10005" xr3:uid="{8D9244D0-E58F-0443-9384-5A17A1533447}" name="Column9985"/>
    <tableColumn id="10006" xr3:uid="{A8EF80CA-5D47-7C4D-AD21-1BB632577B97}" name="Column9986"/>
    <tableColumn id="10007" xr3:uid="{9F6829D4-BFE1-744A-99E0-2687808FB2C6}" name="Column9987"/>
    <tableColumn id="10008" xr3:uid="{6528EF84-F086-FA44-8E25-9F340514D867}" name="Column9988"/>
    <tableColumn id="10009" xr3:uid="{EE451FB8-F8A4-D342-8876-806768D1DA6C}" name="Column9989"/>
    <tableColumn id="10010" xr3:uid="{26F730B7-86C1-5E42-8C2B-5D38A98524FF}" name="Column9990"/>
    <tableColumn id="10011" xr3:uid="{2EB1DF1D-B529-6F4B-AA17-1A2BB7FC8051}" name="Column9991"/>
    <tableColumn id="10012" xr3:uid="{5DAA394D-D493-A946-8486-540E72C53D64}" name="Column9992"/>
    <tableColumn id="10013" xr3:uid="{4D37C3D8-2AD4-344E-95C3-DA9E97DD11AB}" name="Column9993"/>
    <tableColumn id="10014" xr3:uid="{D95870E3-2DD0-1142-ABD0-A56A21D1EE40}" name="Column9994"/>
    <tableColumn id="10015" xr3:uid="{FCD8C328-43EA-C54A-9152-A4E9A84E8657}" name="Column9995"/>
    <tableColumn id="10016" xr3:uid="{04B227C8-39B2-1347-A858-EBCEA42BBA17}" name="Column9996"/>
    <tableColumn id="10017" xr3:uid="{543A8A92-B7E5-F04E-A38F-EB830A9A5FF8}" name="Column9997"/>
    <tableColumn id="10018" xr3:uid="{26115CB5-9565-944D-860E-63741D95EF28}" name="Column9998"/>
    <tableColumn id="10019" xr3:uid="{5A768696-AA99-7343-8895-8967E5092020}" name="Column9999"/>
    <tableColumn id="10020" xr3:uid="{523E4894-66C0-2D4F-AF78-E4DD1D0A65AE}" name="Column10000"/>
    <tableColumn id="10021" xr3:uid="{4B36A7BD-BB6C-6A47-B914-1983E7920E5B}" name="Column10001"/>
    <tableColumn id="10022" xr3:uid="{4F9619B6-7F97-F541-BD01-A6F1292CB0F3}" name="Column10002"/>
    <tableColumn id="10023" xr3:uid="{2F903825-BD2B-7B49-A2C8-BEBA561374AA}" name="Column10003"/>
    <tableColumn id="10024" xr3:uid="{211AA1F1-90FE-504D-B170-0D5B8E8806ED}" name="Column10004"/>
    <tableColumn id="10025" xr3:uid="{4D8C110A-15F5-4B45-9E35-19FAA11A2D98}" name="Column10005"/>
    <tableColumn id="10026" xr3:uid="{D461CD03-4DA9-DF49-89BD-9E9368E9B053}" name="Column10006"/>
    <tableColumn id="10027" xr3:uid="{C0D79134-B705-0448-A9FB-4B4DF450B77E}" name="Column10007"/>
    <tableColumn id="10028" xr3:uid="{CA7D1757-796E-EC4D-9038-7C40BB8249C9}" name="Column10008"/>
    <tableColumn id="10029" xr3:uid="{59050DED-83FF-B14F-8FBC-8992A14E98D5}" name="Column10009"/>
    <tableColumn id="10030" xr3:uid="{E374459D-5EA2-7341-BC64-23DC443D46F5}" name="Column10010"/>
    <tableColumn id="10031" xr3:uid="{74A536E1-33C9-784A-BC01-F67A72897949}" name="Column10011"/>
    <tableColumn id="10032" xr3:uid="{E5C45397-4BCE-224B-ACAB-D66B938C834E}" name="Column10012"/>
    <tableColumn id="10033" xr3:uid="{D06A6FD9-A8CC-8949-9D35-3644F2857EBB}" name="Column10013"/>
    <tableColumn id="10034" xr3:uid="{B3FB40C5-C419-514A-B137-4EBE1E5E3733}" name="Column10014"/>
    <tableColumn id="10035" xr3:uid="{512A2ED1-5D85-1547-BD73-3F4019B24554}" name="Column10015"/>
    <tableColumn id="10036" xr3:uid="{9CDF2870-1E9B-9946-BFB7-9A095B7E741A}" name="Column10016"/>
    <tableColumn id="10037" xr3:uid="{5CF7ADB1-BFB4-A04A-B549-08D68CD7E211}" name="Column10017"/>
    <tableColumn id="10038" xr3:uid="{A58D44F8-0A6D-B742-A38F-351ABC6FA20E}" name="Column10018"/>
    <tableColumn id="10039" xr3:uid="{5669AFE1-EEFE-594E-B5E8-6141401911F6}" name="Column10019"/>
    <tableColumn id="10040" xr3:uid="{FF03C784-5467-D24E-AB71-A159A9207DFE}" name="Column10020"/>
    <tableColumn id="10041" xr3:uid="{A2CB2FF4-55B5-344D-862F-5403614CB191}" name="Column10021"/>
    <tableColumn id="10042" xr3:uid="{75F4B85D-45D6-7846-B311-3133C13E1E2A}" name="Column10022"/>
    <tableColumn id="10043" xr3:uid="{5DD07475-0BEE-7B46-9C09-E782D3D15A36}" name="Column10023"/>
    <tableColumn id="10044" xr3:uid="{D8341B36-7FC2-DE4E-93E7-420680AF491F}" name="Column10024"/>
    <tableColumn id="10045" xr3:uid="{0278C800-0AE6-3949-AB86-C0822B70796B}" name="Column10025"/>
    <tableColumn id="10046" xr3:uid="{2427979C-440A-A44D-A162-D82CDACCDB72}" name="Column10026"/>
    <tableColumn id="10047" xr3:uid="{EBE0F655-C04A-304A-A81E-3033BF9DAEE3}" name="Column10027"/>
    <tableColumn id="10048" xr3:uid="{310102F3-1678-2B4F-8225-E6CCD110DB5D}" name="Column10028"/>
    <tableColumn id="10049" xr3:uid="{429275FD-0CD3-EB4A-81F2-B04B401031FE}" name="Column10029"/>
    <tableColumn id="10050" xr3:uid="{3ED6DF49-0291-534B-AF3B-6E36200627FB}" name="Column10030"/>
    <tableColumn id="10051" xr3:uid="{AA18CCC5-FC07-2640-803C-2E069A0EFA7C}" name="Column10031"/>
    <tableColumn id="10052" xr3:uid="{EC99066A-EE51-6D4D-BAED-B18F396D306C}" name="Column10032"/>
    <tableColumn id="10053" xr3:uid="{50539F63-BF42-384F-B94B-649F58A80668}" name="Column10033"/>
    <tableColumn id="10054" xr3:uid="{6FA85677-1251-A049-B1AD-1FEB26F534AF}" name="Column10034"/>
    <tableColumn id="10055" xr3:uid="{401F4B84-91A7-FE42-867A-893645CD9C25}" name="Column10035"/>
    <tableColumn id="10056" xr3:uid="{FC4F15F1-6D87-D942-AFFB-C5599F19C347}" name="Column10036"/>
    <tableColumn id="10057" xr3:uid="{302F5601-B220-B841-BA5F-F1C7FD3D9144}" name="Column10037"/>
    <tableColumn id="10058" xr3:uid="{36802561-16C7-F946-BB44-BA29F0F98A6E}" name="Column10038"/>
    <tableColumn id="10059" xr3:uid="{719DB9FD-2D1F-014D-8F2C-5BC367F53389}" name="Column10039"/>
    <tableColumn id="10060" xr3:uid="{5F632661-FB8D-1C44-81E6-088FA5375BD2}" name="Column10040"/>
    <tableColumn id="10061" xr3:uid="{FE5F510F-CFD6-294C-8B26-64916B92486F}" name="Column10041"/>
    <tableColumn id="10062" xr3:uid="{8B81C296-F5E0-1A4C-B6BE-DFB2F10A8B1E}" name="Column10042"/>
    <tableColumn id="10063" xr3:uid="{4A95D2AB-B809-1245-98D2-2A1F1E7702C6}" name="Column10043"/>
    <tableColumn id="10064" xr3:uid="{D856F71A-AE03-3141-B6F8-94AEC7A98707}" name="Column10044"/>
    <tableColumn id="10065" xr3:uid="{A28ACB6B-E5A3-BC4B-85F0-ABA5DBB02DD5}" name="Column10045"/>
    <tableColumn id="10066" xr3:uid="{F993FC03-15A5-EB42-8E03-23ADCA828EC0}" name="Column10046"/>
    <tableColumn id="10067" xr3:uid="{2B2B7401-B19D-8E4A-B505-15500345016B}" name="Column10047"/>
    <tableColumn id="10068" xr3:uid="{BEBF56C8-4CFA-3140-BAB9-9BED65047AB6}" name="Column10048"/>
    <tableColumn id="10069" xr3:uid="{5965849D-433B-D846-8E44-A54B198F42D8}" name="Column10049"/>
    <tableColumn id="10070" xr3:uid="{C028589A-3DCD-6E4D-86C5-C805DBE5A587}" name="Column10050"/>
    <tableColumn id="10071" xr3:uid="{C7E861ED-AC0D-2645-A31B-C66E9882942D}" name="Column10051"/>
    <tableColumn id="10072" xr3:uid="{7D36174C-7C6A-9248-91E0-BC794B1BA51D}" name="Column10052"/>
    <tableColumn id="10073" xr3:uid="{59A18330-0C6A-5145-8496-B4DD8D1BB6C8}" name="Column10053"/>
    <tableColumn id="10074" xr3:uid="{BF1D073B-0944-4042-9A67-793192B5C567}" name="Column10054"/>
    <tableColumn id="10075" xr3:uid="{D2BA667D-20FF-A54B-8B1D-D233D575AB5B}" name="Column10055"/>
    <tableColumn id="10076" xr3:uid="{5FFDEB99-FA35-0D4B-8AF6-B1DA8D98C416}" name="Column10056"/>
    <tableColumn id="10077" xr3:uid="{54B94F88-5595-F447-9761-89D73B17D8E2}" name="Column10057"/>
    <tableColumn id="10078" xr3:uid="{9FD63868-426F-E24E-8274-02D0495FFC09}" name="Column10058"/>
    <tableColumn id="10079" xr3:uid="{0DC58A85-390B-FF42-B6C4-41ACD85EDF7C}" name="Column10059"/>
    <tableColumn id="10080" xr3:uid="{37457F10-B582-4B49-B324-7A98838CEA78}" name="Column10060"/>
    <tableColumn id="10081" xr3:uid="{1BCF8774-4864-6449-847E-B3AAF723C525}" name="Column10061"/>
    <tableColumn id="10082" xr3:uid="{F0354B5F-8A6A-BF45-99AF-836B58613E85}" name="Column10062"/>
    <tableColumn id="10083" xr3:uid="{AD292507-27FC-2E4A-A40C-8DF96E683270}" name="Column10063"/>
    <tableColumn id="10084" xr3:uid="{C83174C0-7F48-5F4D-9D82-13D9CBD2A9C1}" name="Column10064"/>
    <tableColumn id="10085" xr3:uid="{C042852E-ABB0-A64A-AE90-8D1F7F8AD19A}" name="Column10065"/>
    <tableColumn id="10086" xr3:uid="{47BC7A2C-D976-D247-80EF-331C99C9242D}" name="Column10066"/>
    <tableColumn id="10087" xr3:uid="{5001A92C-D357-7040-84DC-2E0228BFB9A1}" name="Column10067"/>
    <tableColumn id="10088" xr3:uid="{72528F61-0EAA-4947-AE74-621EE467DC62}" name="Column10068"/>
    <tableColumn id="10089" xr3:uid="{2A1E5904-29DA-5348-BAA8-0F3448E36CE1}" name="Column10069"/>
    <tableColumn id="10090" xr3:uid="{BDA8236C-A54A-1341-899B-C0A5EFE524EC}" name="Column10070"/>
    <tableColumn id="10091" xr3:uid="{3A3A7117-6566-F145-9473-3812F925F4EF}" name="Column10071"/>
    <tableColumn id="10092" xr3:uid="{00D1CC9B-A966-DB4C-BB40-398A32C5BF13}" name="Column10072"/>
    <tableColumn id="10093" xr3:uid="{D4F16CD5-FE37-0041-A17C-4466E0257716}" name="Column10073"/>
    <tableColumn id="10094" xr3:uid="{25F5CD22-A43B-2D45-86E3-7EF6A5329516}" name="Column10074"/>
    <tableColumn id="10095" xr3:uid="{BE7E6FD1-2714-DF42-B91F-59D8F12B439E}" name="Column10075"/>
    <tableColumn id="10096" xr3:uid="{B2BD74A9-F597-F44D-91EA-18D8C1332ADE}" name="Column10076"/>
    <tableColumn id="10097" xr3:uid="{F58BB8C8-C67C-AB47-87AB-081FA2C13194}" name="Column10077"/>
    <tableColumn id="10098" xr3:uid="{7B24899B-55B1-6045-9943-4D9F86C958F4}" name="Column10078"/>
    <tableColumn id="10099" xr3:uid="{C0C897D6-AFC9-5747-AFDB-C8DD04D78158}" name="Column10079"/>
    <tableColumn id="10100" xr3:uid="{0558896E-8C0F-054E-A91B-A29426D45AFD}" name="Column10080"/>
    <tableColumn id="10101" xr3:uid="{B16164E7-4BA4-454F-9149-B333B914946A}" name="Column10081"/>
    <tableColumn id="10102" xr3:uid="{72298B4A-55CB-9741-8264-0C3090A30982}" name="Column10082"/>
    <tableColumn id="10103" xr3:uid="{E8FD0F10-5320-7D4A-8A78-083BE0147E80}" name="Column10083"/>
    <tableColumn id="10104" xr3:uid="{29AC06DB-0204-464F-97BA-6AC9BA7D1E1F}" name="Column10084"/>
    <tableColumn id="10105" xr3:uid="{BEF6CBCB-5865-2D4F-A4CA-56BD8421F085}" name="Column10085"/>
    <tableColumn id="10106" xr3:uid="{2F168DC5-7108-7C43-AABB-E8260A76DD51}" name="Column10086"/>
    <tableColumn id="10107" xr3:uid="{640B4DB4-2CB8-444C-B095-9FC7D13F9002}" name="Column10087"/>
    <tableColumn id="10108" xr3:uid="{DABD9B57-39F8-1944-BD41-2E50B201105E}" name="Column10088"/>
    <tableColumn id="10109" xr3:uid="{6F8B591F-4AE8-0847-BAF8-8EC43F289A84}" name="Column10089"/>
    <tableColumn id="10110" xr3:uid="{F1163AF7-5502-2F40-A34A-ADF8A585B6FB}" name="Column10090"/>
    <tableColumn id="10111" xr3:uid="{B6ED287E-1CCA-EE45-A6B3-7BB997330DA3}" name="Column10091"/>
    <tableColumn id="10112" xr3:uid="{02F16FC5-129D-0D4B-9ED0-098E4A6CACE7}" name="Column10092"/>
    <tableColumn id="10113" xr3:uid="{6B160238-A44B-0942-9C0D-4BBBAC28AA25}" name="Column10093"/>
    <tableColumn id="10114" xr3:uid="{D9C6EECC-96A8-014D-A837-8AB0592BCFA6}" name="Column10094"/>
    <tableColumn id="10115" xr3:uid="{AF0A5250-8FBD-7B4C-806B-30B9C42A906C}" name="Column10095"/>
    <tableColumn id="10116" xr3:uid="{739613A9-2356-D94F-89D9-45A92800B50F}" name="Column10096"/>
    <tableColumn id="10117" xr3:uid="{26334F72-C6EC-4543-8801-2803CC061382}" name="Column10097"/>
    <tableColumn id="10118" xr3:uid="{A0923783-A3D2-AC4F-AC88-6234B50CC981}" name="Column10098"/>
    <tableColumn id="10119" xr3:uid="{4457FF93-88BE-DB4D-80D9-0DDD1660447D}" name="Column10099"/>
    <tableColumn id="10120" xr3:uid="{F4BCCD11-29EC-7647-9B25-F5C351A89E81}" name="Column10100"/>
    <tableColumn id="10121" xr3:uid="{F21752BD-F142-5A4C-ACA1-37A7C694C337}" name="Column10101"/>
    <tableColumn id="10122" xr3:uid="{3EA585D6-1C68-C440-A7B7-5E91B478FB74}" name="Column10102"/>
    <tableColumn id="10123" xr3:uid="{27A11F6B-5577-5E47-90C4-A1A1034DD5CE}" name="Column10103"/>
    <tableColumn id="10124" xr3:uid="{9A843BBE-F8A4-714B-80C0-0834E72CD74C}" name="Column10104"/>
    <tableColumn id="10125" xr3:uid="{E8122BAE-3E54-9E4D-A2C5-A714EECDC90A}" name="Column10105"/>
    <tableColumn id="10126" xr3:uid="{F7F24888-2191-4D46-B9DC-E49699C54E49}" name="Column10106"/>
    <tableColumn id="10127" xr3:uid="{72B37DAC-4120-0D48-B80D-1219EAC77A12}" name="Column10107"/>
    <tableColumn id="10128" xr3:uid="{6280F9D9-846C-024A-AF4D-6B3D964DC46A}" name="Column10108"/>
    <tableColumn id="10129" xr3:uid="{4C85D4FF-A888-D846-BB03-36082B88AD47}" name="Column10109"/>
    <tableColumn id="10130" xr3:uid="{2B3592D1-BB65-E841-91BE-738E0EF43BA5}" name="Column10110"/>
    <tableColumn id="10131" xr3:uid="{7DF7638F-0A87-5F4F-979E-0357FA358D5B}" name="Column10111"/>
    <tableColumn id="10132" xr3:uid="{D18C55D7-E118-9648-A7EA-A94890A43FB9}" name="Column10112"/>
    <tableColumn id="10133" xr3:uid="{2D2A00B4-AF19-224E-90FC-75A3A23B0EAB}" name="Column10113"/>
    <tableColumn id="10134" xr3:uid="{4BF9D5FE-C9DC-B941-B252-727865309079}" name="Column10114"/>
    <tableColumn id="10135" xr3:uid="{0F1F2F93-66D6-F644-BB78-2C531DFFB422}" name="Column10115"/>
    <tableColumn id="10136" xr3:uid="{315D6361-724B-5E44-AF36-6B6B93E86B12}" name="Column10116"/>
    <tableColumn id="10137" xr3:uid="{C2B7AD41-D26D-9C40-9323-650A8B34F4DF}" name="Column10117"/>
    <tableColumn id="10138" xr3:uid="{33AADB8D-32EC-9E4C-9430-EEA85038D513}" name="Column10118"/>
    <tableColumn id="10139" xr3:uid="{259CBFC0-1574-9B46-AE2E-398E993AF5CB}" name="Column10119"/>
    <tableColumn id="10140" xr3:uid="{471276D8-7291-6F44-95F9-68FCA57DDA8F}" name="Column10120"/>
    <tableColumn id="10141" xr3:uid="{B8445A00-1330-B74F-8A59-9749C55AC34E}" name="Column10121"/>
    <tableColumn id="10142" xr3:uid="{7184E5B1-8004-7E45-9576-8FBE82E215F6}" name="Column10122"/>
    <tableColumn id="10143" xr3:uid="{BBCAEF6F-3ADA-A141-A0A9-EC3A6C9305C7}" name="Column10123"/>
    <tableColumn id="10144" xr3:uid="{F83FC9F5-BC33-6D4E-81D2-2975F8159BFB}" name="Column10124"/>
    <tableColumn id="10145" xr3:uid="{EFCD72AE-7995-BC4C-855D-70FE959333C3}" name="Column10125"/>
    <tableColumn id="10146" xr3:uid="{DCFA211E-BC75-9D44-9B7D-82EFA1B7EB23}" name="Column10126"/>
    <tableColumn id="10147" xr3:uid="{CEE66DC6-D268-F144-B8B9-6670700E69D4}" name="Column10127"/>
    <tableColumn id="10148" xr3:uid="{598EC847-EC83-234B-8507-793573C529F3}" name="Column10128"/>
    <tableColumn id="10149" xr3:uid="{0EBDEC2F-98CB-6A45-A83D-CF25D74AA168}" name="Column10129"/>
    <tableColumn id="10150" xr3:uid="{C0857FF3-BD01-6643-B7C9-285926EF7233}" name="Column10130"/>
    <tableColumn id="10151" xr3:uid="{5F356D9E-8196-A44D-8EC7-C092862F0201}" name="Column10131"/>
    <tableColumn id="10152" xr3:uid="{E84B3BD4-264C-A046-B103-BCC2BF656430}" name="Column10132"/>
    <tableColumn id="10153" xr3:uid="{4966B0BA-A701-004B-A3E9-FDC34570F3D8}" name="Column10133"/>
    <tableColumn id="10154" xr3:uid="{D5708361-58B0-F841-8E4E-B6150DFD3EB9}" name="Column10134"/>
    <tableColumn id="10155" xr3:uid="{A10D3646-14D7-5945-A29A-D9160EDCEB33}" name="Column10135"/>
    <tableColumn id="10156" xr3:uid="{3C224761-5980-EE45-8A2B-6E8E8C6767BB}" name="Column10136"/>
    <tableColumn id="10157" xr3:uid="{8757ADA4-918A-8543-B6B8-1A005EB910CC}" name="Column10137"/>
    <tableColumn id="10158" xr3:uid="{2E93DD25-FDAD-AC47-9CE2-F1FCBF6883B4}" name="Column10138"/>
    <tableColumn id="10159" xr3:uid="{C682C586-66BD-1A40-B000-C71780D8F32A}" name="Column10139"/>
    <tableColumn id="10160" xr3:uid="{45428E7C-805B-AA45-8F5F-AF9C5F69FF2A}" name="Column10140"/>
    <tableColumn id="10161" xr3:uid="{E9C5C407-FB94-EA46-8985-5146EAE89856}" name="Column10141"/>
    <tableColumn id="10162" xr3:uid="{541D4B5A-64A4-5A48-831A-28A6555938B3}" name="Column10142"/>
    <tableColumn id="10163" xr3:uid="{083B43D1-5772-4648-B34A-2CEA981BA932}" name="Column10143"/>
    <tableColumn id="10164" xr3:uid="{AE2B78FA-EE18-9542-B926-600F51BB561E}" name="Column10144"/>
    <tableColumn id="10165" xr3:uid="{39F26F28-E5D3-5744-AE47-F860194DEF4A}" name="Column10145"/>
    <tableColumn id="10166" xr3:uid="{4CCD7C38-222A-5B45-AFFD-4398726226F4}" name="Column10146"/>
    <tableColumn id="10167" xr3:uid="{C646C39E-FB17-D84E-9A3A-8FD9BF60D878}" name="Column10147"/>
    <tableColumn id="10168" xr3:uid="{B9EB84B1-357B-8E4E-8017-9D156C3CA919}" name="Column10148"/>
    <tableColumn id="10169" xr3:uid="{E05BE280-D00B-D44B-B9F2-5448E5F0F156}" name="Column10149"/>
    <tableColumn id="10170" xr3:uid="{34BE5EA5-DCB3-A240-B3C1-C62765C26CA2}" name="Column10150"/>
    <tableColumn id="10171" xr3:uid="{456ED06F-7E1D-804A-8A73-C03DCA52C0BB}" name="Column10151"/>
    <tableColumn id="10172" xr3:uid="{29D87019-16BA-8B40-8794-82513282CD86}" name="Column10152"/>
    <tableColumn id="10173" xr3:uid="{300394E5-C9AB-1144-8003-26329471F72B}" name="Column10153"/>
    <tableColumn id="10174" xr3:uid="{D7B68F5D-E810-F14B-B63B-63C10665DEDB}" name="Column10154"/>
    <tableColumn id="10175" xr3:uid="{18C3CEB0-E4AF-9441-A1EF-3C6A991B9A6F}" name="Column10155"/>
    <tableColumn id="10176" xr3:uid="{AB826555-A005-5A47-BE47-0DD5727FC92D}" name="Column10156"/>
    <tableColumn id="10177" xr3:uid="{80E45F2E-80D9-1847-AC0E-B8F59BF4840E}" name="Column10157"/>
    <tableColumn id="10178" xr3:uid="{6C7B77C0-79F9-F64D-B266-ACBF20EC9D1B}" name="Column10158"/>
    <tableColumn id="10179" xr3:uid="{293D75F1-E00F-7D47-B71E-2FD27BE4C5D3}" name="Column10159"/>
    <tableColumn id="10180" xr3:uid="{35990DBE-C750-ED48-846B-2473B9D36923}" name="Column10160"/>
    <tableColumn id="10181" xr3:uid="{76CAE7C6-C1A9-8547-B45F-D0BC60C35A0B}" name="Column10161"/>
    <tableColumn id="10182" xr3:uid="{18F5C13F-14B0-A94D-AE95-31B618D0970C}" name="Column10162"/>
    <tableColumn id="10183" xr3:uid="{94D91CFE-7AC0-E947-9578-94118AE45BDD}" name="Column10163"/>
    <tableColumn id="10184" xr3:uid="{28B98492-7394-6E4A-A7D7-ABD2F4EF5B35}" name="Column10164"/>
    <tableColumn id="10185" xr3:uid="{F1E00410-BA87-8342-9011-F2E445966718}" name="Column10165"/>
    <tableColumn id="10186" xr3:uid="{6D2C841C-E647-2541-9C12-059992DDF41E}" name="Column10166"/>
    <tableColumn id="10187" xr3:uid="{0FA5481A-5E6C-314D-A197-1DA3E5103C7F}" name="Column10167"/>
    <tableColumn id="10188" xr3:uid="{51ECF524-87B7-3848-A5D3-15CC42DF6D1E}" name="Column10168"/>
    <tableColumn id="10189" xr3:uid="{46069043-0DFA-2848-9536-BF4DF4A8D725}" name="Column10169"/>
    <tableColumn id="10190" xr3:uid="{AFB8F1F2-68D5-8444-A20A-E11FDBF6F461}" name="Column10170"/>
    <tableColumn id="10191" xr3:uid="{262A3376-9828-6C48-935A-C44D70BE99B5}" name="Column10171"/>
    <tableColumn id="10192" xr3:uid="{41A6B63B-2F96-7946-8833-AC9238A7BEDF}" name="Column10172"/>
    <tableColumn id="10193" xr3:uid="{A2B22ABB-9A20-294B-9A27-B4F7CCE8D52A}" name="Column10173"/>
    <tableColumn id="10194" xr3:uid="{C1B7C234-9B2A-984A-8E57-D9BFDF76AE04}" name="Column10174"/>
    <tableColumn id="10195" xr3:uid="{CE9ED3AE-2051-874E-9434-4382040AE0A2}" name="Column10175"/>
    <tableColumn id="10196" xr3:uid="{A4F94423-EBC3-914D-865B-58E9D3A91333}" name="Column10176"/>
    <tableColumn id="10197" xr3:uid="{21AB0E1E-2EB9-1D4D-9552-27A14AE9974E}" name="Column10177"/>
    <tableColumn id="10198" xr3:uid="{FC14C69A-2FA2-3746-B321-84A65994C9E0}" name="Column10178"/>
    <tableColumn id="10199" xr3:uid="{6C4C2AA8-34E8-0343-A855-EC37214B7472}" name="Column10179"/>
    <tableColumn id="10200" xr3:uid="{388BCDA4-B796-914E-9C9B-BEC087FA2FE4}" name="Column10180"/>
    <tableColumn id="10201" xr3:uid="{B00C33FC-458B-AD4B-B2FF-6D040BB5E3EB}" name="Column10181"/>
    <tableColumn id="10202" xr3:uid="{E7FE01CE-8B68-C04C-BDA5-218A07607996}" name="Column10182"/>
    <tableColumn id="10203" xr3:uid="{0F53C8B4-ABE3-DF47-BAC1-1FDEE76ACD36}" name="Column10183"/>
    <tableColumn id="10204" xr3:uid="{A3C63F65-AE4C-8E43-AB34-9AB8AA3DED68}" name="Column10184"/>
    <tableColumn id="10205" xr3:uid="{DB86DC6D-BA94-B344-A0D3-31C37C6D6F57}" name="Column10185"/>
    <tableColumn id="10206" xr3:uid="{CA4A0AF6-D109-F44D-9479-20C29F04D412}" name="Column10186"/>
    <tableColumn id="10207" xr3:uid="{A7F09D33-E16F-5848-8670-78587D7F68ED}" name="Column10187"/>
    <tableColumn id="10208" xr3:uid="{0023C416-52E0-9747-88EF-E81F6857D2FC}" name="Column10188"/>
    <tableColumn id="10209" xr3:uid="{892DB0D8-0EBC-5242-9C6C-CE37B95F0340}" name="Column10189"/>
    <tableColumn id="10210" xr3:uid="{5AFBD4B1-5D43-DB45-8201-6E67E3E0B001}" name="Column10190"/>
    <tableColumn id="10211" xr3:uid="{5DBBA956-9FF5-4E4D-A050-0CBBA409D0C7}" name="Column10191"/>
    <tableColumn id="10212" xr3:uid="{D7214949-CB58-FB49-8736-C9E83779F4C9}" name="Column10192"/>
    <tableColumn id="10213" xr3:uid="{9FA3C660-47D7-8347-BEF2-222A7699D3F2}" name="Column10193"/>
    <tableColumn id="10214" xr3:uid="{F681A984-1BD1-A740-9D61-1656E999A781}" name="Column10194"/>
    <tableColumn id="10215" xr3:uid="{0FF31F8B-5249-9E4B-9BD2-3148587941D5}" name="Column10195"/>
    <tableColumn id="10216" xr3:uid="{68FEC176-FB88-7C4B-80DA-5DE4C85804ED}" name="Column10196"/>
    <tableColumn id="10217" xr3:uid="{3F7597D5-7AE8-FA43-9631-5DEE0BD9066C}" name="Column10197"/>
    <tableColumn id="10218" xr3:uid="{D8DD7168-3642-1944-AFD6-625EE478E3AA}" name="Column10198"/>
    <tableColumn id="10219" xr3:uid="{60F08027-7AE3-C54E-9D6F-6D2FCF0587C5}" name="Column10199"/>
    <tableColumn id="10220" xr3:uid="{5A376CE8-F7ED-1147-93E3-31A0D8446257}" name="Column10200"/>
    <tableColumn id="10221" xr3:uid="{40F11CFA-045C-A440-9D1D-4003BDA4E07C}" name="Column10201"/>
    <tableColumn id="10222" xr3:uid="{15FCE0F9-087C-7F41-AE5E-D579893BF696}" name="Column10202"/>
    <tableColumn id="10223" xr3:uid="{BB3835D9-61DF-8C48-97A9-4855A3F1B047}" name="Column10203"/>
    <tableColumn id="10224" xr3:uid="{84DD61FF-2DD7-5747-817D-16EC26C1538F}" name="Column10204"/>
    <tableColumn id="10225" xr3:uid="{C51C0962-A82B-1C45-87A5-AF54E362083B}" name="Column10205"/>
    <tableColumn id="10226" xr3:uid="{AE85FC11-6D29-564D-B1FA-AF5D025F86BF}" name="Column10206"/>
    <tableColumn id="10227" xr3:uid="{875489E0-AC34-1446-8C44-DF502332ECC8}" name="Column10207"/>
    <tableColumn id="10228" xr3:uid="{F087CEDD-89ED-3543-A311-4AD3668C9980}" name="Column10208"/>
    <tableColumn id="10229" xr3:uid="{9ED93AB8-4535-A44E-813D-9A35601DA44B}" name="Column10209"/>
    <tableColumn id="10230" xr3:uid="{E2271A61-3DBF-944E-9516-F3EA163B67C6}" name="Column10210"/>
    <tableColumn id="10231" xr3:uid="{55AEA190-3EED-E446-8A3B-BC774CB3E8D5}" name="Column10211"/>
    <tableColumn id="10232" xr3:uid="{ECA18D1D-AC84-C14C-9776-D88FDBC09064}" name="Column10212"/>
    <tableColumn id="10233" xr3:uid="{9D42D575-8243-B748-AA46-9442C173AF8F}" name="Column10213"/>
    <tableColumn id="10234" xr3:uid="{ADB2DE1E-84C5-D64A-ACC1-2ACA618D82A4}" name="Column10214"/>
    <tableColumn id="10235" xr3:uid="{ED449048-2FC5-8B47-9EFD-84E2843418B8}" name="Column10215"/>
    <tableColumn id="10236" xr3:uid="{98CB4DA7-F494-A948-9310-8B9FA49EC9AA}" name="Column10216"/>
    <tableColumn id="10237" xr3:uid="{139EE497-7E6F-2D4F-8273-F35812555C5D}" name="Column10217"/>
    <tableColumn id="10238" xr3:uid="{86273278-02FB-3A48-B813-365403918350}" name="Column10218"/>
    <tableColumn id="10239" xr3:uid="{335C8922-6048-AD46-92C3-B9B9D5A2839D}" name="Column10219"/>
    <tableColumn id="10240" xr3:uid="{FBE6453F-7D1D-1849-802A-FA53A8941821}" name="Column10220"/>
    <tableColumn id="10241" xr3:uid="{01EE8797-C332-A343-B8B1-BA7A1C03EDA3}" name="Column10221"/>
    <tableColumn id="10242" xr3:uid="{15236E7D-F045-E043-A4B7-E8A068062A56}" name="Column10222"/>
    <tableColumn id="10243" xr3:uid="{0D6CD894-7446-B042-948E-EB7B2EE2231A}" name="Column10223"/>
    <tableColumn id="10244" xr3:uid="{DC0CBEA9-5A18-5E42-8750-44576F7AD286}" name="Column10224"/>
    <tableColumn id="10245" xr3:uid="{8647B852-9F23-384E-8818-69AB0BB5C614}" name="Column10225"/>
    <tableColumn id="10246" xr3:uid="{4B2BD164-BF25-E94A-8F6A-90D15ACE9DC4}" name="Column10226"/>
    <tableColumn id="10247" xr3:uid="{43C543BC-B4CC-3D49-9AF2-04D40CC220A0}" name="Column10227"/>
    <tableColumn id="10248" xr3:uid="{7BC579FF-97CB-AD45-89B2-2243BFFE9D3F}" name="Column10228"/>
    <tableColumn id="10249" xr3:uid="{55E6A035-28F6-E244-9577-B4326F0BF465}" name="Column10229"/>
    <tableColumn id="10250" xr3:uid="{30FB3BBF-B96A-0445-9E9D-797DA00CC9CE}" name="Column10230"/>
    <tableColumn id="10251" xr3:uid="{B0223283-AB9A-EA48-9627-C79A96295A44}" name="Column10231"/>
    <tableColumn id="10252" xr3:uid="{F99B2469-947A-5A41-BE8F-FEC151C67B9D}" name="Column10232"/>
    <tableColumn id="10253" xr3:uid="{3FE3A7E6-67C2-B740-B1DC-57199D0EDF83}" name="Column10233"/>
    <tableColumn id="10254" xr3:uid="{0EABFD82-CA05-0A49-8AC3-F16F689E6C1B}" name="Column10234"/>
    <tableColumn id="10255" xr3:uid="{308F3624-AB82-FA47-B772-B59D95C85BDE}" name="Column10235"/>
    <tableColumn id="10256" xr3:uid="{E9C1F60F-482D-8A4E-9315-F31D93447727}" name="Column10236"/>
    <tableColumn id="10257" xr3:uid="{0FEB2B41-F47D-C741-9CAA-C87F7007A538}" name="Column10237"/>
    <tableColumn id="10258" xr3:uid="{938FB8A0-AE41-9747-87CB-76C75560F8F7}" name="Column10238"/>
    <tableColumn id="10259" xr3:uid="{1F861C8B-80EF-A44C-9F52-12C60D50096D}" name="Column10239"/>
    <tableColumn id="10260" xr3:uid="{C8601C14-8228-9A4C-9C6E-ED60A15F39DE}" name="Column10240"/>
    <tableColumn id="10261" xr3:uid="{EC71EC24-6AC9-994D-8F7F-0C3D299A1B7D}" name="Column10241"/>
    <tableColumn id="10262" xr3:uid="{BC8F8629-911A-2346-A0A1-2740DEDB608E}" name="Column10242"/>
    <tableColumn id="10263" xr3:uid="{4BBC2FB7-112B-7E4B-8429-F1DB636DE0D7}" name="Column10243"/>
    <tableColumn id="10264" xr3:uid="{8685CC8D-A04F-584D-BE32-12D6F8C045CA}" name="Column10244"/>
    <tableColumn id="10265" xr3:uid="{BF5605AE-0EE8-6847-9758-9B22AB8621CF}" name="Column10245"/>
    <tableColumn id="10266" xr3:uid="{AEE218AE-C8C0-554E-AE61-FA15181C4751}" name="Column10246"/>
    <tableColumn id="10267" xr3:uid="{C9C02FF0-C76D-0D4F-BED6-AF4319DABF0D}" name="Column10247"/>
    <tableColumn id="10268" xr3:uid="{91F9A170-6AD1-9C4B-B573-A010E298670E}" name="Column10248"/>
    <tableColumn id="10269" xr3:uid="{CC37E057-1342-E94A-BCD9-F66740DCCBC9}" name="Column10249"/>
    <tableColumn id="10270" xr3:uid="{BD426709-EC6E-E345-AA31-4A7EF0FBD58D}" name="Column10250"/>
    <tableColumn id="10271" xr3:uid="{FEB3E8FD-0EBD-2A40-817B-1364E74930B0}" name="Column10251"/>
    <tableColumn id="10272" xr3:uid="{4664CBBD-AF93-FA42-8AB1-E80BBA8C5B10}" name="Column10252"/>
    <tableColumn id="10273" xr3:uid="{AC217062-AF78-7E4B-BCAC-1EDEFD2FA7C4}" name="Column10253"/>
    <tableColumn id="10274" xr3:uid="{430FD6C0-0CD3-FC41-8FB1-07FBC04B64C5}" name="Column10254"/>
    <tableColumn id="10275" xr3:uid="{AD711FE7-C50C-3641-AB15-0F474E70B25B}" name="Column10255"/>
    <tableColumn id="10276" xr3:uid="{E6980D73-2272-1145-9926-081D106F36ED}" name="Column10256"/>
    <tableColumn id="10277" xr3:uid="{23ED4B21-8480-DA48-9949-3DDDF146EB60}" name="Column10257"/>
    <tableColumn id="10278" xr3:uid="{BC5ED910-C823-1349-B205-5918534F5A81}" name="Column10258"/>
    <tableColumn id="10279" xr3:uid="{1E7FD663-0482-5B48-AB87-A8F5DEB7BC35}" name="Column10259"/>
    <tableColumn id="10280" xr3:uid="{29D62FC4-1059-0F46-BBCD-EF8DE9A3FCBE}" name="Column10260"/>
    <tableColumn id="10281" xr3:uid="{A2146E1F-ED25-4443-9B47-E1498B337B0D}" name="Column10261"/>
    <tableColumn id="10282" xr3:uid="{960574DA-601D-A841-8487-C311B765EE7A}" name="Column10262"/>
    <tableColumn id="10283" xr3:uid="{BC0D67FC-E164-0240-8376-4DD6C959058B}" name="Column10263"/>
    <tableColumn id="10284" xr3:uid="{7E4AFE4E-6B50-3D4A-B2DD-732C7838379E}" name="Column10264"/>
    <tableColumn id="10285" xr3:uid="{D28B59F6-3929-2145-92EC-4D5814FB7EB4}" name="Column10265"/>
    <tableColumn id="10286" xr3:uid="{A17855A3-C90B-DE44-BC62-62F826C2F4CD}" name="Column10266"/>
    <tableColumn id="10287" xr3:uid="{16D321ED-34F1-214B-94B3-D775B00C2740}" name="Column10267"/>
    <tableColumn id="10288" xr3:uid="{7F8BB8BA-427F-894E-AD0D-8C7BEE433C57}" name="Column10268"/>
    <tableColumn id="10289" xr3:uid="{DA0E3F84-233A-3244-9D49-6DD678DF68BC}" name="Column10269"/>
    <tableColumn id="10290" xr3:uid="{A2D30076-E44E-304F-BCA1-4DA1A95AAA17}" name="Column10270"/>
    <tableColumn id="10291" xr3:uid="{FA1A473E-BA80-4C46-9B58-0EF0DCF87BFA}" name="Column10271"/>
    <tableColumn id="10292" xr3:uid="{6C5EB139-52FA-9047-86EA-729B6DA8DE7F}" name="Column10272"/>
    <tableColumn id="10293" xr3:uid="{AD8EA102-B7A5-7949-9E14-F54D89172C2F}" name="Column10273"/>
    <tableColumn id="10294" xr3:uid="{48B61550-B027-AE44-A7E2-B3135DC66E88}" name="Column10274"/>
    <tableColumn id="10295" xr3:uid="{7E80C873-7759-3F4C-B87A-9DB0534B73B7}" name="Column10275"/>
    <tableColumn id="10296" xr3:uid="{E6CCDC48-F3EA-E24A-919D-00927D8276C7}" name="Column10276"/>
    <tableColumn id="10297" xr3:uid="{AFBBED1F-96F9-E641-8928-46F8F95E0A67}" name="Column10277"/>
    <tableColumn id="10298" xr3:uid="{07226505-D8D5-444F-9907-87E782B020AE}" name="Column10278"/>
    <tableColumn id="10299" xr3:uid="{3A04BEA3-3581-E841-B1FB-208860FC0E3B}" name="Column10279"/>
    <tableColumn id="10300" xr3:uid="{E06A6BB7-83C5-4143-AD86-0A48D2E06FEA}" name="Column10280"/>
    <tableColumn id="10301" xr3:uid="{90750441-5A62-CC44-9145-50A07511CA78}" name="Column10281"/>
    <tableColumn id="10302" xr3:uid="{6227B9DA-469E-A14A-9633-F76F40C891C8}" name="Column10282"/>
    <tableColumn id="10303" xr3:uid="{A18EDADB-7D1F-D64B-B05E-EC54C5D0B631}" name="Column10283"/>
    <tableColumn id="10304" xr3:uid="{B93A2036-7AC7-6A45-ADC4-DC7F52662E92}" name="Column10284"/>
    <tableColumn id="10305" xr3:uid="{96EB146C-7AFC-8440-BAFF-003547634B47}" name="Column10285"/>
    <tableColumn id="10306" xr3:uid="{7477597F-33E9-E445-9D59-E3FA60895A37}" name="Column10286"/>
    <tableColumn id="10307" xr3:uid="{EAA6F33A-E423-434D-A373-69E973B8FE61}" name="Column10287"/>
    <tableColumn id="10308" xr3:uid="{55ACB151-B7B5-4B43-AF26-FFDB7FC9DB15}" name="Column10288"/>
    <tableColumn id="10309" xr3:uid="{3908C991-3DDB-1F42-9E07-E88715B78AC8}" name="Column10289"/>
    <tableColumn id="10310" xr3:uid="{7A287D2A-0978-C447-B0FC-71BDA5EB9471}" name="Column10290"/>
    <tableColumn id="10311" xr3:uid="{1B79F327-A202-C342-A776-CB853EC6652D}" name="Column10291"/>
    <tableColumn id="10312" xr3:uid="{03E0BE3B-6F1D-1A4F-99E8-43655AC557A2}" name="Column10292"/>
    <tableColumn id="10313" xr3:uid="{5FD362AE-7726-1146-9B3E-509C30C4449C}" name="Column10293"/>
    <tableColumn id="10314" xr3:uid="{CE176D96-69C2-6A46-9BA7-DDCDF24E047E}" name="Column10294"/>
    <tableColumn id="10315" xr3:uid="{9D5EA1C1-3F6F-0949-A4EA-6B6C08686DBF}" name="Column10295"/>
    <tableColumn id="10316" xr3:uid="{76866763-276E-1141-8B99-3ABE2DCBD33A}" name="Column10296"/>
    <tableColumn id="10317" xr3:uid="{A3AFBA3C-5EEC-624A-BA9B-F0E341496B14}" name="Column10297"/>
    <tableColumn id="10318" xr3:uid="{B9E9CF49-E7D1-ED47-B3D3-BF93069A3B63}" name="Column10298"/>
    <tableColumn id="10319" xr3:uid="{BE6526BC-0A79-CA43-97C6-94591C20406C}" name="Column10299"/>
    <tableColumn id="10320" xr3:uid="{8949D3E8-8DDA-BE4B-AD4D-7DAA855E54B0}" name="Column10300"/>
    <tableColumn id="10321" xr3:uid="{50C84B5A-FE1E-C740-BAC9-5E944910A1FE}" name="Column10301"/>
    <tableColumn id="10322" xr3:uid="{2124B5C9-E901-1046-BAB5-6A5ADFC6DC35}" name="Column10302"/>
    <tableColumn id="10323" xr3:uid="{99750F18-44D3-D141-99D4-744CDB962F83}" name="Column10303"/>
    <tableColumn id="10324" xr3:uid="{651F7ADA-E1E2-7049-BD16-5B16FF48FA03}" name="Column10304"/>
    <tableColumn id="10325" xr3:uid="{5E2016F8-F597-4B40-98EF-4E924747538D}" name="Column10305"/>
    <tableColumn id="10326" xr3:uid="{7AC8A2C7-3EFF-9641-8B9E-D9B40510FACF}" name="Column10306"/>
    <tableColumn id="10327" xr3:uid="{22FA9B9F-081C-554B-865E-DEF667C775DC}" name="Column10307"/>
    <tableColumn id="10328" xr3:uid="{303C3324-A5E2-8547-AD73-B1CA06BBF77A}" name="Column10308"/>
    <tableColumn id="10329" xr3:uid="{3FD1558A-EF4B-3446-A1FB-DA6C2CAAF759}" name="Column10309"/>
    <tableColumn id="10330" xr3:uid="{0634D5DC-C47F-7E49-B176-3AE3327417E7}" name="Column10310"/>
    <tableColumn id="10331" xr3:uid="{E90E3FEA-3B55-7844-88C9-65E3D0C845BA}" name="Column10311"/>
    <tableColumn id="10332" xr3:uid="{3C86E5B1-5CFF-1C4D-9EE8-368A2BFECE5B}" name="Column10312"/>
    <tableColumn id="10333" xr3:uid="{501BC3EE-F359-E34E-9233-3182969E2B04}" name="Column10313"/>
    <tableColumn id="10334" xr3:uid="{42A3699C-826D-5B4F-9FE4-2D8E5D3A1105}" name="Column10314"/>
    <tableColumn id="10335" xr3:uid="{6C96B465-C83C-7E42-8F6D-38308B73EB4A}" name="Column10315"/>
    <tableColumn id="10336" xr3:uid="{57E60C0E-E4BE-7247-A457-4DE5A5437A01}" name="Column10316"/>
    <tableColumn id="10337" xr3:uid="{3469B935-79F2-B84A-9D4B-06EAFFFEEC8D}" name="Column10317"/>
    <tableColumn id="10338" xr3:uid="{16238A3F-C7AB-734D-A394-BABF35D73D38}" name="Column10318"/>
    <tableColumn id="10339" xr3:uid="{2E703D9E-3B9A-8242-977D-6C3F6230243A}" name="Column10319"/>
    <tableColumn id="10340" xr3:uid="{55B0AF17-64B8-3143-A156-618CB5F3FEEC}" name="Column10320"/>
    <tableColumn id="10341" xr3:uid="{1BE1F2B5-1D6A-A94B-B94D-C4E2692644C0}" name="Column10321"/>
    <tableColumn id="10342" xr3:uid="{C5C138DE-4D7F-2945-870F-EBB46A149561}" name="Column10322"/>
    <tableColumn id="10343" xr3:uid="{F85B7A6C-F5D0-2840-A4EE-4DE279CA80E0}" name="Column10323"/>
    <tableColumn id="10344" xr3:uid="{0E5BCB71-BFEE-EE45-9233-511F644FFC59}" name="Column10324"/>
    <tableColumn id="10345" xr3:uid="{9AC2FA7F-3E0E-A04B-9993-263F43CD75C7}" name="Column10325"/>
    <tableColumn id="10346" xr3:uid="{2ECEB373-2332-6F48-83FB-E008BEFB0C07}" name="Column10326"/>
    <tableColumn id="10347" xr3:uid="{76D3EC6C-2E05-7242-B79D-B099739D8E83}" name="Column10327"/>
    <tableColumn id="10348" xr3:uid="{DD4343FE-4FF6-634D-98E9-63489D2DAD44}" name="Column10328"/>
    <tableColumn id="10349" xr3:uid="{EAE75ABD-AA7F-E148-8BA5-69AA831B35A5}" name="Column10329"/>
    <tableColumn id="10350" xr3:uid="{A46781AD-C6AD-9E43-A4DB-B0F9F3DC1BCA}" name="Column10330"/>
    <tableColumn id="10351" xr3:uid="{9EFC2EA2-B9F7-8C4A-AF73-00DB6A02C2AF}" name="Column10331"/>
    <tableColumn id="10352" xr3:uid="{0B3932B1-8CD8-2245-8FE4-927440B55B56}" name="Column10332"/>
    <tableColumn id="10353" xr3:uid="{F0C4B759-2BAC-2144-8B7A-66E30CC0BCBD}" name="Column10333"/>
    <tableColumn id="10354" xr3:uid="{22EEABEA-9DF8-1145-B7C4-DCAC5219019B}" name="Column10334"/>
    <tableColumn id="10355" xr3:uid="{5564F3BE-C049-3D45-8392-866A852F90BD}" name="Column10335"/>
    <tableColumn id="10356" xr3:uid="{238E4020-4F69-F549-A2F2-222B1C5224AD}" name="Column10336"/>
    <tableColumn id="10357" xr3:uid="{CE078960-A4B4-FD4B-9004-4BB03F9C0543}" name="Column10337"/>
    <tableColumn id="10358" xr3:uid="{E3CEF477-1611-7E48-8702-BFA2E66141B9}" name="Column10338"/>
    <tableColumn id="10359" xr3:uid="{4FBDE828-621D-364D-ACA6-E65ECF09586D}" name="Column10339"/>
    <tableColumn id="10360" xr3:uid="{A4482A8A-488D-CC40-A2D8-192742A1C3DF}" name="Column10340"/>
    <tableColumn id="10361" xr3:uid="{BD713C64-FF62-5244-9201-6D35800A4B38}" name="Column10341"/>
    <tableColumn id="10362" xr3:uid="{AF5E53D0-27FA-A642-B86D-A3AE998AB615}" name="Column10342"/>
    <tableColumn id="10363" xr3:uid="{E18E494A-CD58-E347-BEA7-68E3C38C4A69}" name="Column10343"/>
    <tableColumn id="10364" xr3:uid="{75953DDF-212A-624C-A722-91C772DEA056}" name="Column10344"/>
    <tableColumn id="10365" xr3:uid="{145EB8CA-15B8-AD42-9821-E7667619DADF}" name="Column10345"/>
    <tableColumn id="10366" xr3:uid="{421C4F00-4018-1542-A17C-1D914BEBF883}" name="Column10346"/>
    <tableColumn id="10367" xr3:uid="{2583C0CD-08E9-EB4F-8949-0424ED106779}" name="Column10347"/>
    <tableColumn id="10368" xr3:uid="{0B288DCE-4D69-D747-B23B-C699E9F1A2E2}" name="Column10348"/>
    <tableColumn id="10369" xr3:uid="{0B9188CA-F183-564C-A2B7-2D19E921458B}" name="Column10349"/>
    <tableColumn id="10370" xr3:uid="{D80338B3-8853-6248-A586-07525C0D0726}" name="Column10350"/>
    <tableColumn id="10371" xr3:uid="{F8CEE192-D973-B740-9DB0-0272F4004738}" name="Column10351"/>
    <tableColumn id="10372" xr3:uid="{CB20C81E-5587-F543-BA45-117A12492D05}" name="Column10352"/>
    <tableColumn id="10373" xr3:uid="{48F8F14E-7837-6E44-ACA6-8CA1C9631868}" name="Column10353"/>
    <tableColumn id="10374" xr3:uid="{D48F0B1F-FD44-1D49-AFF3-9F425BB55615}" name="Column10354"/>
    <tableColumn id="10375" xr3:uid="{4BB11268-CABB-C14E-BBB0-B013C8290E7E}" name="Column10355"/>
    <tableColumn id="10376" xr3:uid="{A14D13A6-25E4-CE42-BE06-9D2422F3ACD2}" name="Column10356"/>
    <tableColumn id="10377" xr3:uid="{0C1D2CC9-33E9-1B4D-AD02-AD10B04E52A2}" name="Column10357"/>
    <tableColumn id="10378" xr3:uid="{9FD1F092-EE9F-8749-8AEB-47D56574774B}" name="Column10358"/>
    <tableColumn id="10379" xr3:uid="{7E5D5006-791A-2141-9BBF-F90B7E5B869D}" name="Column10359"/>
    <tableColumn id="10380" xr3:uid="{4CA74A78-251B-314D-8B7B-A550C3BF8960}" name="Column10360"/>
    <tableColumn id="10381" xr3:uid="{3BB2C93A-0870-DB49-AA7B-22317182697E}" name="Column10361"/>
    <tableColumn id="10382" xr3:uid="{F6E5D84D-695A-A24E-8741-476E2C27FF76}" name="Column10362"/>
    <tableColumn id="10383" xr3:uid="{DA79C7CA-219D-3E45-B647-E021D11709C9}" name="Column10363"/>
    <tableColumn id="10384" xr3:uid="{1FE55849-E701-0249-A00A-A79FB4706635}" name="Column10364"/>
    <tableColumn id="10385" xr3:uid="{5163F85A-10A9-B04F-B544-BDFCDF5BA7D7}" name="Column10365"/>
    <tableColumn id="10386" xr3:uid="{7E3E55CC-4A61-5448-862D-71DF436EDA0C}" name="Column10366"/>
    <tableColumn id="10387" xr3:uid="{B159F284-3E86-BB46-ADDE-297C80D453A4}" name="Column10367"/>
    <tableColumn id="10388" xr3:uid="{9D09CC16-8A35-8E43-9735-2D0CD1CF047D}" name="Column10368"/>
    <tableColumn id="10389" xr3:uid="{8DABA904-A436-4F40-BDD6-64ED5F0259A6}" name="Column10369"/>
    <tableColumn id="10390" xr3:uid="{A737C0EF-A2B0-7C45-AEC1-F5D11001DC43}" name="Column10370"/>
    <tableColumn id="10391" xr3:uid="{7610C4DB-4E5A-9C47-82F6-18A2DAB219C5}" name="Column10371"/>
    <tableColumn id="10392" xr3:uid="{3EC2E840-DFC8-9D49-B339-A0E115CAA19B}" name="Column10372"/>
    <tableColumn id="10393" xr3:uid="{D0ACF8F4-E356-3449-8046-5AF9C5D140F8}" name="Column10373"/>
    <tableColumn id="10394" xr3:uid="{3F3B6613-A570-E742-A5AD-7741DD2071C6}" name="Column10374"/>
    <tableColumn id="10395" xr3:uid="{3387A3C5-1CEC-654B-9081-3E1085229BDF}" name="Column10375"/>
    <tableColumn id="10396" xr3:uid="{F8869E3F-AB05-8542-BF29-3E3239640C3B}" name="Column10376"/>
    <tableColumn id="10397" xr3:uid="{E050144E-F913-1C48-B22E-57F90313E681}" name="Column10377"/>
    <tableColumn id="10398" xr3:uid="{BFB663CA-EA1E-224D-942E-EFBA7A7638B5}" name="Column10378"/>
    <tableColumn id="10399" xr3:uid="{1FA84C7B-E279-AB43-BD79-1A29035796A5}" name="Column10379"/>
    <tableColumn id="10400" xr3:uid="{161EECFE-F7CC-7E42-81AB-7674E57A9BE0}" name="Column10380"/>
    <tableColumn id="10401" xr3:uid="{6DBAAFF7-EC6E-904B-BFA3-4D54946CB9B1}" name="Column10381"/>
    <tableColumn id="10402" xr3:uid="{985E4FBA-FF5A-EC40-BB1A-D54CA183F760}" name="Column10382"/>
    <tableColumn id="10403" xr3:uid="{F3486AC6-D71F-6648-A103-EE0C4F71FA67}" name="Column10383"/>
    <tableColumn id="10404" xr3:uid="{F0A45C27-2FB2-B24B-AF8A-124B8350D6BC}" name="Column10384"/>
    <tableColumn id="10405" xr3:uid="{02859240-058C-384A-A888-8FA4DC0FDABE}" name="Column10385"/>
    <tableColumn id="10406" xr3:uid="{56667CDF-2DF4-A746-A1BF-97587A4F2F6A}" name="Column10386"/>
    <tableColumn id="10407" xr3:uid="{892087F0-F797-AB41-B76E-1EC833A4BAF5}" name="Column10387"/>
    <tableColumn id="10408" xr3:uid="{F82ECC84-3BE3-914D-A3CF-1C28DBFCD57E}" name="Column10388"/>
    <tableColumn id="10409" xr3:uid="{932648ED-A63E-2B4C-A540-3BA6C04CAFB4}" name="Column10389"/>
    <tableColumn id="10410" xr3:uid="{06ABF1A4-F6DE-1B4D-B403-5C0A1659D41E}" name="Column10390"/>
    <tableColumn id="10411" xr3:uid="{B3EF0083-CD5E-E047-B338-2F6E0AA04035}" name="Column10391"/>
    <tableColumn id="10412" xr3:uid="{E5F999EA-EB21-1046-89D4-0ACCED2493F3}" name="Column10392"/>
    <tableColumn id="10413" xr3:uid="{1BEBBF71-9F03-B745-A2A7-742AB8786E44}" name="Column10393"/>
    <tableColumn id="10414" xr3:uid="{5F4A852B-5A64-4A4B-8586-09936C0B09E1}" name="Column10394"/>
    <tableColumn id="10415" xr3:uid="{F45CF877-FA35-3947-AD8E-6D7CD8B69E27}" name="Column10395"/>
    <tableColumn id="10416" xr3:uid="{C3B0F85D-0480-0847-9E1D-BC119C3E8BF4}" name="Column10396"/>
    <tableColumn id="10417" xr3:uid="{FF849609-E911-684C-97A5-D93BF6A95FC0}" name="Column10397"/>
    <tableColumn id="10418" xr3:uid="{A5860293-D3B3-B04B-AE21-7C0BD5252943}" name="Column10398"/>
    <tableColumn id="10419" xr3:uid="{63C9014F-50F3-9B45-A226-6B4F9526E1C9}" name="Column10399"/>
    <tableColumn id="10420" xr3:uid="{CFB898B9-6AFB-EC44-9218-C1BBA9DA3F30}" name="Column10400"/>
    <tableColumn id="10421" xr3:uid="{E04AC0B5-DFDA-5241-ADDE-11D5F621C30A}" name="Column10401"/>
    <tableColumn id="10422" xr3:uid="{E2280057-06E9-2043-9C4E-129E371AD15D}" name="Column10402"/>
    <tableColumn id="10423" xr3:uid="{095465B7-B19B-D24C-9C12-B4B5C5547856}" name="Column10403"/>
    <tableColumn id="10424" xr3:uid="{B59E5277-B964-7947-85A7-04CBC832D91B}" name="Column10404"/>
    <tableColumn id="10425" xr3:uid="{2CAC1995-E011-BC4D-86D7-1EED6665667E}" name="Column10405"/>
    <tableColumn id="10426" xr3:uid="{E6AD0F85-7841-BE43-ACD5-C776060E0741}" name="Column10406"/>
    <tableColumn id="10427" xr3:uid="{B4B7ACEE-FDF8-3645-A783-27757A169811}" name="Column10407"/>
    <tableColumn id="10428" xr3:uid="{2E0BD826-F1C7-444D-A58C-6F096D55B94F}" name="Column10408"/>
    <tableColumn id="10429" xr3:uid="{27D19CF3-C982-F44B-BDB8-0B209A8AB282}" name="Column10409"/>
    <tableColumn id="10430" xr3:uid="{7CC48EF6-F24F-CE4D-B528-0A93CE0CCA73}" name="Column10410"/>
    <tableColumn id="10431" xr3:uid="{0C81507B-2432-9B40-BA83-79EE5A1EB408}" name="Column10411"/>
    <tableColumn id="10432" xr3:uid="{E547F4B3-F577-A24B-89EB-F86C080B633E}" name="Column10412"/>
    <tableColumn id="10433" xr3:uid="{2C259356-D79F-BF41-8FC6-25CA8531BFC7}" name="Column10413"/>
    <tableColumn id="10434" xr3:uid="{756641F7-2A62-024F-9C45-93BE2213744F}" name="Column10414"/>
    <tableColumn id="10435" xr3:uid="{8833CF3F-C516-1346-9264-FBF8AC4F5A79}" name="Column10415"/>
    <tableColumn id="10436" xr3:uid="{05360E9B-F7DD-6947-9CED-F507425B0BEE}" name="Column10416"/>
    <tableColumn id="10437" xr3:uid="{C820587F-5EF2-554A-999E-179AF195C994}" name="Column10417"/>
    <tableColumn id="10438" xr3:uid="{6D81A4F3-F84D-FE48-B316-588D258B984D}" name="Column10418"/>
    <tableColumn id="10439" xr3:uid="{06C1A8B4-AE99-2F49-A2A5-D61F5A2292F9}" name="Column10419"/>
    <tableColumn id="10440" xr3:uid="{944C9FFD-4E0F-1E4B-BA4A-CFAFE3DAE4FF}" name="Column10420"/>
    <tableColumn id="10441" xr3:uid="{D38F31BE-EC8F-514B-8268-6691EB392090}" name="Column10421"/>
    <tableColumn id="10442" xr3:uid="{4691BDC7-6859-284A-9F5C-405254151C4E}" name="Column10422"/>
    <tableColumn id="10443" xr3:uid="{7FDF2E1E-EE01-1C44-8F5E-2DF321B12A41}" name="Column10423"/>
    <tableColumn id="10444" xr3:uid="{ABB1095D-9D95-9847-B51D-9382196BD1E7}" name="Column10424"/>
    <tableColumn id="10445" xr3:uid="{22B81D3A-D470-CC47-B8B5-4E6F2E8EACC1}" name="Column10425"/>
    <tableColumn id="10446" xr3:uid="{32CB42F9-FD51-D14B-B20C-DD393B3D0E41}" name="Column10426"/>
    <tableColumn id="10447" xr3:uid="{5967FEAF-317C-D547-8EA3-C9D65FC22E23}" name="Column10427"/>
    <tableColumn id="10448" xr3:uid="{975F2CE1-C437-B342-9D3D-D0949CB9C6A8}" name="Column10428"/>
    <tableColumn id="10449" xr3:uid="{9D4653DF-6FCD-774E-84F3-60DBBDA313B5}" name="Column10429"/>
    <tableColumn id="10450" xr3:uid="{EA8967B2-3F4B-1242-AEB5-9128E7699DF0}" name="Column10430"/>
    <tableColumn id="10451" xr3:uid="{833E0FE4-8A92-8743-9C8C-885D439CEB63}" name="Column10431"/>
    <tableColumn id="10452" xr3:uid="{035AD1E8-3A1C-DB44-B06B-1ABD875D0682}" name="Column10432"/>
    <tableColumn id="10453" xr3:uid="{D70C525C-4230-844B-8E61-BD4E7B0C0AC7}" name="Column10433"/>
    <tableColumn id="10454" xr3:uid="{3FCA4047-0ADF-3F47-882E-3F8F604F3B03}" name="Column10434"/>
    <tableColumn id="10455" xr3:uid="{17C64DE6-5EC8-A34D-8500-B61A90CF77AA}" name="Column10435"/>
    <tableColumn id="10456" xr3:uid="{9968A8EE-F112-E44A-BD5E-B318D2AC0C43}" name="Column10436"/>
    <tableColumn id="10457" xr3:uid="{32DE3958-908D-0349-85C9-16CFA2AF72F2}" name="Column10437"/>
    <tableColumn id="10458" xr3:uid="{68708819-F935-7E4A-B243-1A27B71BCD33}" name="Column10438"/>
    <tableColumn id="10459" xr3:uid="{F6519DDD-E59B-B642-A028-1131FAC29287}" name="Column10439"/>
    <tableColumn id="10460" xr3:uid="{1D67861C-99B5-A145-A8F7-5A833A137139}" name="Column10440"/>
    <tableColumn id="10461" xr3:uid="{22DB9374-1E08-3A44-8AA1-48EC8A4A0E21}" name="Column10441"/>
    <tableColumn id="10462" xr3:uid="{41B20517-53E4-D648-B53D-B555C06ACEDC}" name="Column10442"/>
    <tableColumn id="10463" xr3:uid="{9331C299-25B7-1742-B655-23751EF797AB}" name="Column10443"/>
    <tableColumn id="10464" xr3:uid="{F63FB528-ACCA-3549-98D6-E98E5CD22CB3}" name="Column10444"/>
    <tableColumn id="10465" xr3:uid="{05C34852-E0F2-434B-9CA9-55782AADF33D}" name="Column10445"/>
    <tableColumn id="10466" xr3:uid="{FD779A01-DD2D-7E45-89B4-998EA789FF85}" name="Column10446"/>
    <tableColumn id="10467" xr3:uid="{30572BF9-C418-B44D-9406-05F45188CCAA}" name="Column10447"/>
    <tableColumn id="10468" xr3:uid="{4A4C11C7-0CF5-F445-A5B1-2CF576CBA5B8}" name="Column10448"/>
    <tableColumn id="10469" xr3:uid="{BC73859D-8C64-5A44-A6F4-B780F1518E47}" name="Column10449"/>
    <tableColumn id="10470" xr3:uid="{8DEBCE1D-FD46-8F40-850B-A2ABB72694B4}" name="Column10450"/>
    <tableColumn id="10471" xr3:uid="{3EC10892-2896-9645-BAD7-53425231173B}" name="Column10451"/>
    <tableColumn id="10472" xr3:uid="{D2EEE43B-4AF7-EF49-B8E2-4E5B362A8BC1}" name="Column10452"/>
    <tableColumn id="10473" xr3:uid="{35104BA7-EB23-904F-93C2-AB384A447D36}" name="Column10453"/>
    <tableColumn id="10474" xr3:uid="{B09FEA26-8BEA-5B4D-BF56-38133E4ACB19}" name="Column10454"/>
    <tableColumn id="10475" xr3:uid="{B0E253CB-CF8D-464B-8B17-EE266D30C830}" name="Column10455"/>
    <tableColumn id="10476" xr3:uid="{7317CE1B-B7A7-EE42-939D-4BA0A8B94EC3}" name="Column10456"/>
    <tableColumn id="10477" xr3:uid="{44526713-2C47-8B43-A2ED-0FBED9FE806C}" name="Column10457"/>
    <tableColumn id="10478" xr3:uid="{91F54493-72A0-F341-938C-4BE35D10BD53}" name="Column10458"/>
    <tableColumn id="10479" xr3:uid="{D3A001C1-3B62-FA45-8149-806AF94F1107}" name="Column10459"/>
    <tableColumn id="10480" xr3:uid="{81964AB9-FB5F-E441-90E5-8D5059FDA865}" name="Column10460"/>
    <tableColumn id="10481" xr3:uid="{40C09658-CDFC-2F4C-B478-3D7D40B5F2DF}" name="Column10461"/>
    <tableColumn id="10482" xr3:uid="{B7279640-4EFB-4744-B9A6-061683922DC4}" name="Column10462"/>
    <tableColumn id="10483" xr3:uid="{3202E99C-0C93-5B47-928B-EF69EE18C984}" name="Column10463"/>
    <tableColumn id="10484" xr3:uid="{5335B7ED-6AA9-B047-8D80-99BCED2DCDA2}" name="Column10464"/>
    <tableColumn id="10485" xr3:uid="{E63ACAFF-E8D4-E14D-BE3F-814939937EC5}" name="Column10465"/>
    <tableColumn id="10486" xr3:uid="{FC4F6A27-0FBB-1B49-B819-924741544C91}" name="Column10466"/>
    <tableColumn id="10487" xr3:uid="{EC5C4953-EB14-0A48-8D82-C455CC23CAB2}" name="Column10467"/>
    <tableColumn id="10488" xr3:uid="{CBEACFEB-4687-9449-84E3-E4B26486DA55}" name="Column10468"/>
    <tableColumn id="10489" xr3:uid="{9D975121-8E44-A847-8551-C207F84C72A3}" name="Column10469"/>
    <tableColumn id="10490" xr3:uid="{E2519334-3596-234C-99A3-6331D35DE49E}" name="Column10470"/>
    <tableColumn id="10491" xr3:uid="{F71C90A9-1F54-004A-B797-9801554EF382}" name="Column10471"/>
    <tableColumn id="10492" xr3:uid="{AA90C0F1-DD17-2C42-AED2-FF618F5E60B5}" name="Column10472"/>
    <tableColumn id="10493" xr3:uid="{E74CC800-6899-C54B-85CF-68C7ED5E41A8}" name="Column10473"/>
    <tableColumn id="10494" xr3:uid="{9B3DE47C-B738-DF40-8852-89B6F2412512}" name="Column10474"/>
    <tableColumn id="10495" xr3:uid="{5062DDFB-385E-ED40-9E3B-12F01BCCBB18}" name="Column10475"/>
    <tableColumn id="10496" xr3:uid="{E54C1E6C-61F3-4349-9462-23207042C2E7}" name="Column10476"/>
    <tableColumn id="10497" xr3:uid="{81831DAC-58FC-0A41-94AA-24BAA31E4DBD}" name="Column10477"/>
    <tableColumn id="10498" xr3:uid="{64410D00-648B-3543-B183-28ACE7D5C9C8}" name="Column10478"/>
    <tableColumn id="10499" xr3:uid="{BFC2DCF4-8F7D-3A4F-8546-16E9EDDBAE59}" name="Column10479"/>
    <tableColumn id="10500" xr3:uid="{99AD56D3-CE58-E144-8995-463B71F7E668}" name="Column10480"/>
    <tableColumn id="10501" xr3:uid="{C0E023E1-EFF3-6943-987B-B20E30640164}" name="Column10481"/>
    <tableColumn id="10502" xr3:uid="{839DB6F2-A7F8-BC49-9CC8-CA31E1E9156F}" name="Column10482"/>
    <tableColumn id="10503" xr3:uid="{3292598B-3CA5-9941-BED3-1E683464A53E}" name="Column10483"/>
    <tableColumn id="10504" xr3:uid="{D1F6A065-E18A-7C43-8CFB-12A06F099231}" name="Column10484"/>
    <tableColumn id="10505" xr3:uid="{1456F3FE-AA67-9144-92BF-71692CD2AE93}" name="Column10485"/>
    <tableColumn id="10506" xr3:uid="{28F6D42D-DF22-1249-A791-457B7E0B595A}" name="Column10486"/>
    <tableColumn id="10507" xr3:uid="{0D7F0C01-FEB3-DC47-AD12-273F2CA88965}" name="Column10487"/>
    <tableColumn id="10508" xr3:uid="{F89B6F16-C747-9840-A5AB-EC2AB988C009}" name="Column10488"/>
    <tableColumn id="10509" xr3:uid="{0F9E1F10-5E12-2F46-93C8-4C4F6F220B2A}" name="Column10489"/>
    <tableColumn id="10510" xr3:uid="{56BA4A34-4E38-0849-8DB0-5CEF36BF9A4A}" name="Column10490"/>
    <tableColumn id="10511" xr3:uid="{24BFEEDB-A793-5640-A40A-32213CF0A3E0}" name="Column10491"/>
    <tableColumn id="10512" xr3:uid="{06A61B9E-B3D9-9B46-82CA-95B4E8DF645C}" name="Column10492"/>
    <tableColumn id="10513" xr3:uid="{771CC7F5-B720-344B-8985-DED9D04FD752}" name="Column10493"/>
    <tableColumn id="10514" xr3:uid="{EE5C08C6-1A9A-0240-91FF-F7F091015442}" name="Column10494"/>
    <tableColumn id="10515" xr3:uid="{3DB56041-2965-C548-BF92-CAB445F8E2A9}" name="Column10495"/>
    <tableColumn id="10516" xr3:uid="{E1E2A452-68AB-CF41-9DCA-74ECF3E084DE}" name="Column10496"/>
    <tableColumn id="10517" xr3:uid="{0F588A14-BB14-F04F-9993-71FEF9DFD473}" name="Column10497"/>
    <tableColumn id="10518" xr3:uid="{94C109B9-678C-4F46-899D-AC7E236A4740}" name="Column10498"/>
    <tableColumn id="10519" xr3:uid="{1CF65475-55DD-6F45-8292-4F420F70B11A}" name="Column10499"/>
    <tableColumn id="10520" xr3:uid="{C5080ECC-CBC5-9B4D-B5C1-C4AA9302FCAC}" name="Column10500"/>
    <tableColumn id="10521" xr3:uid="{3021975B-6569-E647-97A8-637DC8D1C542}" name="Column10501"/>
    <tableColumn id="10522" xr3:uid="{8EEC531A-AE93-D543-BF09-6E833CDA6726}" name="Column10502"/>
    <tableColumn id="10523" xr3:uid="{5CE83D46-4DE5-1F44-BC6C-680006F93086}" name="Column10503"/>
    <tableColumn id="10524" xr3:uid="{5F0272FE-FD1C-2448-9102-C6BAB5ABA89A}" name="Column10504"/>
    <tableColumn id="10525" xr3:uid="{6BF7F423-CBE2-6247-B769-076941DFC70D}" name="Column10505"/>
    <tableColumn id="10526" xr3:uid="{D260AED2-8547-684B-9891-4947C431D4BF}" name="Column10506"/>
    <tableColumn id="10527" xr3:uid="{D25E37E2-33CE-E745-B33C-86984D70795D}" name="Column10507"/>
    <tableColumn id="10528" xr3:uid="{864EDA0D-7DA9-4846-AAF8-808140903069}" name="Column10508"/>
    <tableColumn id="10529" xr3:uid="{73B856C2-6107-1F42-A9C6-ABEFC9E8B768}" name="Column10509"/>
    <tableColumn id="10530" xr3:uid="{474F5B75-B6BF-F243-9ABC-5CE16989D139}" name="Column10510"/>
    <tableColumn id="10531" xr3:uid="{6F606EDE-A483-AE4E-A0D1-DCD891537C02}" name="Column10511"/>
    <tableColumn id="10532" xr3:uid="{E583FD2F-83C9-F446-98FA-87AF74747661}" name="Column10512"/>
    <tableColumn id="10533" xr3:uid="{4A778544-7E6A-B74B-874F-343EBA8A3383}" name="Column10513"/>
    <tableColumn id="10534" xr3:uid="{C684A9A5-9725-684D-8CC8-4FBDE15531FF}" name="Column10514"/>
    <tableColumn id="10535" xr3:uid="{B9D89062-0FB8-1E44-8B7C-8C2502FD3185}" name="Column10515"/>
    <tableColumn id="10536" xr3:uid="{79CF7BCF-604C-0649-8FC4-B98B25FAFC31}" name="Column10516"/>
    <tableColumn id="10537" xr3:uid="{6E5BDD5F-97AB-BB4A-97A0-558A53804908}" name="Column10517"/>
    <tableColumn id="10538" xr3:uid="{0735A567-33A0-4B43-B57D-58F2957BFEC4}" name="Column10518"/>
    <tableColumn id="10539" xr3:uid="{2A095527-914D-B444-A950-DA46124E0185}" name="Column10519"/>
    <tableColumn id="10540" xr3:uid="{30CA420B-373E-FF4A-ACB5-184B3F531A8B}" name="Column10520"/>
    <tableColumn id="10541" xr3:uid="{6622D95D-8186-5344-AA89-5807F728A4CF}" name="Column10521"/>
    <tableColumn id="10542" xr3:uid="{DD45C331-DAD3-4E46-B406-E63FDE56D5B2}" name="Column10522"/>
    <tableColumn id="10543" xr3:uid="{C16C6590-07C5-6C48-B479-B6DFD3CCD007}" name="Column10523"/>
    <tableColumn id="10544" xr3:uid="{E0B96193-B405-1A43-A34E-07B41E21FA18}" name="Column10524"/>
    <tableColumn id="10545" xr3:uid="{9AD89BB1-2468-9C4E-99A7-D8B42B2ABB6A}" name="Column10525"/>
    <tableColumn id="10546" xr3:uid="{B108A666-53EF-9847-B809-81B512B6925D}" name="Column10526"/>
    <tableColumn id="10547" xr3:uid="{72EF2058-7544-0B4F-B160-52C2FAEBFD84}" name="Column10527"/>
    <tableColumn id="10548" xr3:uid="{78A9EE71-E729-E043-A56F-B4976D1E0D91}" name="Column10528"/>
    <tableColumn id="10549" xr3:uid="{E10AB248-1D66-7042-ADFB-4C54285F2EF7}" name="Column10529"/>
    <tableColumn id="10550" xr3:uid="{9C9E5196-653D-8E4C-8474-9C41E993FD00}" name="Column10530"/>
    <tableColumn id="10551" xr3:uid="{16A822E9-FF69-9C49-81EE-90B64A804172}" name="Column10531"/>
    <tableColumn id="10552" xr3:uid="{4C4A34C7-5A42-184F-A181-AD8B71A79383}" name="Column10532"/>
    <tableColumn id="10553" xr3:uid="{ADAEF792-5021-0A43-897A-9D06C41AB8AB}" name="Column10533"/>
    <tableColumn id="10554" xr3:uid="{489B4F8E-493D-D24A-90C9-A842C00752A6}" name="Column10534"/>
    <tableColumn id="10555" xr3:uid="{0DEB066C-6890-8841-83FD-07F036048582}" name="Column10535"/>
    <tableColumn id="10556" xr3:uid="{DE33C589-152B-F744-82FE-5EDEC12FE872}" name="Column10536"/>
    <tableColumn id="10557" xr3:uid="{A99ECD59-D6EA-8249-9699-61AA10FF6968}" name="Column10537"/>
    <tableColumn id="10558" xr3:uid="{C146FC46-929A-CB45-991E-4D23B410E9B5}" name="Column10538"/>
    <tableColumn id="10559" xr3:uid="{B96015DF-6AB2-AE45-8376-6CC25B0D6F82}" name="Column10539"/>
    <tableColumn id="10560" xr3:uid="{14DE25FE-D5A4-694D-95F9-5DAAE6DF94EB}" name="Column10540"/>
    <tableColumn id="10561" xr3:uid="{DA4D03CB-F3A0-DA4C-AF26-ED4C1302C13C}" name="Column10541"/>
    <tableColumn id="10562" xr3:uid="{A0FEE91E-2E05-E042-88EC-460731EC2928}" name="Column10542"/>
    <tableColumn id="10563" xr3:uid="{6C7176FE-7D7D-3041-88E3-8849AB2D9725}" name="Column10543"/>
    <tableColumn id="10564" xr3:uid="{29F95FE6-9ED4-9946-A69C-A50FB73C446F}" name="Column10544"/>
    <tableColumn id="10565" xr3:uid="{41463CF2-78C7-8842-8FAB-7882EFFAAAA4}" name="Column10545"/>
    <tableColumn id="10566" xr3:uid="{28B3105E-5FC4-7844-97A1-9498BCDB9D76}" name="Column10546"/>
    <tableColumn id="10567" xr3:uid="{A6A38923-7F30-5148-B9BE-B673C3839764}" name="Column10547"/>
    <tableColumn id="10568" xr3:uid="{BA327505-F291-2046-A808-8076BA6B4956}" name="Column10548"/>
    <tableColumn id="10569" xr3:uid="{3A444302-EBEC-ED49-AC64-087A7E296527}" name="Column10549"/>
    <tableColumn id="10570" xr3:uid="{5375E5E7-4BB7-EA44-9405-AE9CF5DAD987}" name="Column10550"/>
    <tableColumn id="10571" xr3:uid="{75E62B10-4742-5640-9E0C-71A278A57947}" name="Column10551"/>
    <tableColumn id="10572" xr3:uid="{99B31AAF-495E-114A-839A-83EA9CE382FA}" name="Column10552"/>
    <tableColumn id="10573" xr3:uid="{0839EC50-6469-E648-A9A2-266AA6130EFA}" name="Column10553"/>
    <tableColumn id="10574" xr3:uid="{D1B6339B-042A-DF48-9D23-2955017A9FF8}" name="Column10554"/>
    <tableColumn id="10575" xr3:uid="{61315060-3D27-9240-8C8B-40210729A295}" name="Column10555"/>
    <tableColumn id="10576" xr3:uid="{7C245ED7-4994-9649-AA16-D56744566F95}" name="Column10556"/>
    <tableColumn id="10577" xr3:uid="{2ECA9206-403E-8646-BA6B-88B2CE1CC8F0}" name="Column10557"/>
    <tableColumn id="10578" xr3:uid="{63D6CFCD-27C3-C74D-A1C6-CBBDF722431B}" name="Column10558"/>
    <tableColumn id="10579" xr3:uid="{07086855-07AC-8948-85DB-DB3A9B69DE5B}" name="Column10559"/>
    <tableColumn id="10580" xr3:uid="{F6430437-2134-A140-9E0F-09BD4A21339F}" name="Column10560"/>
    <tableColumn id="10581" xr3:uid="{4D4E84B7-BC39-414C-BF9E-1F22BFFDDFB4}" name="Column10561"/>
    <tableColumn id="10582" xr3:uid="{0A7F46C0-6F0F-8541-B079-4E677C3CDDEF}" name="Column10562"/>
    <tableColumn id="10583" xr3:uid="{2C98E4D3-6290-EF4F-A86B-DD81C0043F16}" name="Column10563"/>
    <tableColumn id="10584" xr3:uid="{5A9718EC-5396-BF49-96B3-309FBFC2D3D8}" name="Column10564"/>
    <tableColumn id="10585" xr3:uid="{9F884C82-F41D-FD45-BFFC-2CC89C1C2F1B}" name="Column10565"/>
    <tableColumn id="10586" xr3:uid="{35036C7A-911E-2D40-857E-9EE622E98B0D}" name="Column10566"/>
    <tableColumn id="10587" xr3:uid="{E262AE58-167B-C546-B326-E34F16F9AAF7}" name="Column10567"/>
    <tableColumn id="10588" xr3:uid="{05FD9AAB-FFE4-4843-A569-1E55D88F7695}" name="Column10568"/>
    <tableColumn id="10589" xr3:uid="{590F99AA-96D5-A641-AE33-158CC06520E0}" name="Column10569"/>
    <tableColumn id="10590" xr3:uid="{54876211-F8EF-8945-AAC3-81A39AFA6B40}" name="Column10570"/>
    <tableColumn id="10591" xr3:uid="{5F16F640-29F1-EF41-A251-62D65595D668}" name="Column10571"/>
    <tableColumn id="10592" xr3:uid="{C96978A2-A2F4-2643-A2F3-33D2B5F150CB}" name="Column10572"/>
    <tableColumn id="10593" xr3:uid="{D2FE4D97-5DE6-3F40-BC44-0F4810FECE76}" name="Column10573"/>
    <tableColumn id="10594" xr3:uid="{73012E4D-AE5A-6D47-9EBB-D1CC161E8CF7}" name="Column10574"/>
    <tableColumn id="10595" xr3:uid="{13DABC3E-A1B4-4241-8A49-A631BE80D8CC}" name="Column10575"/>
    <tableColumn id="10596" xr3:uid="{D38B166F-C8CF-D743-B8AF-C6F09BE902E8}" name="Column10576"/>
    <tableColumn id="10597" xr3:uid="{3B4B38B5-E2BD-DF47-9B80-980B6FD35DB9}" name="Column10577"/>
    <tableColumn id="10598" xr3:uid="{2B51CF72-5879-A144-8093-EE6AEA2B8FB0}" name="Column10578"/>
    <tableColumn id="10599" xr3:uid="{D89E1529-5133-E243-A581-5A1C979A127F}" name="Column10579"/>
    <tableColumn id="10600" xr3:uid="{EE129858-BAD7-114A-89B9-6C7DA32AA960}" name="Column10580"/>
    <tableColumn id="10601" xr3:uid="{C7B2F129-498C-8F4B-A606-EF1C48AC3151}" name="Column10581"/>
    <tableColumn id="10602" xr3:uid="{1791BD19-CB9D-6C4B-961C-84FF6E9561EC}" name="Column10582"/>
    <tableColumn id="10603" xr3:uid="{C8C89B76-D4D1-B94B-934A-4602919DF1C7}" name="Column10583"/>
    <tableColumn id="10604" xr3:uid="{D9FF300A-9658-DC49-A71D-EAB71700C1D6}" name="Column10584"/>
    <tableColumn id="10605" xr3:uid="{805EC8FD-6B8B-CD4A-B63F-7C5D214AEC49}" name="Column10585"/>
    <tableColumn id="10606" xr3:uid="{20CAF7A1-5E13-6544-9630-95F5AB6B66E5}" name="Column10586"/>
    <tableColumn id="10607" xr3:uid="{929C090A-80DC-C34A-A4D4-49C78F2C5932}" name="Column10587"/>
    <tableColumn id="10608" xr3:uid="{1537A075-3F8A-E940-916A-949974D795D4}" name="Column10588"/>
    <tableColumn id="10609" xr3:uid="{2AF41BF0-2F66-7843-901D-564928E0B2F4}" name="Column10589"/>
    <tableColumn id="10610" xr3:uid="{91596895-EB34-264D-BD85-6D8D3DEC08C7}" name="Column10590"/>
    <tableColumn id="10611" xr3:uid="{23495978-3396-0044-868D-1F74D39BD553}" name="Column10591"/>
    <tableColumn id="10612" xr3:uid="{D13681B0-6326-CD47-97CE-C9D211558600}" name="Column10592"/>
    <tableColumn id="10613" xr3:uid="{2E808126-9C8B-E048-A7D3-95EA4A1F0E0E}" name="Column10593"/>
    <tableColumn id="10614" xr3:uid="{0BD0D78D-4924-4246-875C-89E4DF000414}" name="Column10594"/>
    <tableColumn id="10615" xr3:uid="{B21FE0CE-492F-B748-AA22-411EDD850FF6}" name="Column10595"/>
    <tableColumn id="10616" xr3:uid="{CF33A075-B596-4841-8BFB-123A9D326E22}" name="Column10596"/>
    <tableColumn id="10617" xr3:uid="{0CD44611-8BE7-C641-8501-F0287353227E}" name="Column10597"/>
    <tableColumn id="10618" xr3:uid="{17EAA475-4379-284F-8DD5-9B0E1F4397FD}" name="Column10598"/>
    <tableColumn id="10619" xr3:uid="{78AF5FEA-ACD3-C248-9B13-612603AF0F83}" name="Column10599"/>
    <tableColumn id="10620" xr3:uid="{27E29D8B-FCF8-DE4F-96AD-649174FDED43}" name="Column10600"/>
    <tableColumn id="10621" xr3:uid="{C47A6347-2EA1-804B-BC5A-2BD6099450F2}" name="Column10601"/>
    <tableColumn id="10622" xr3:uid="{510D9485-0160-1B4C-B83D-10B363D344F3}" name="Column10602"/>
    <tableColumn id="10623" xr3:uid="{6B667BDA-D056-A745-A417-D7CE9263F4C3}" name="Column10603"/>
    <tableColumn id="10624" xr3:uid="{AC014254-34B1-214F-AAC3-283CB9C8BB5C}" name="Column10604"/>
    <tableColumn id="10625" xr3:uid="{D46336D1-DD3E-A54B-B924-7CD4223C5B74}" name="Column10605"/>
    <tableColumn id="10626" xr3:uid="{03515C37-AE47-8A46-9FDE-D4492C9C2FC2}" name="Column10606"/>
    <tableColumn id="10627" xr3:uid="{D5041D67-5983-A648-904B-CE546504E8F0}" name="Column10607"/>
    <tableColumn id="10628" xr3:uid="{61DBA4F6-E807-6040-8233-3D6BF2972E02}" name="Column10608"/>
    <tableColumn id="10629" xr3:uid="{FB37AF5B-9D97-DA4C-A17D-9B88DAB9D20F}" name="Column10609"/>
    <tableColumn id="10630" xr3:uid="{5A79DD0C-619E-6248-8A47-4241359E1805}" name="Column10610"/>
    <tableColumn id="10631" xr3:uid="{CBC5E35B-37E4-D349-9D07-D6E7C6FE0E78}" name="Column10611"/>
    <tableColumn id="10632" xr3:uid="{A4FADA95-2B0F-A047-820B-6BBEBD1FB7A6}" name="Column10612"/>
    <tableColumn id="10633" xr3:uid="{9077B6FD-CA94-DA4C-A2CB-5C7C7AB51A2D}" name="Column10613"/>
    <tableColumn id="10634" xr3:uid="{91382001-4458-6C44-AC25-8A2022DDE363}" name="Column10614"/>
    <tableColumn id="10635" xr3:uid="{36381FD6-DA4F-FF46-9C55-68C9F6E7C048}" name="Column10615"/>
    <tableColumn id="10636" xr3:uid="{239E0069-C4E4-3541-A9E4-35F081FC058D}" name="Column10616"/>
    <tableColumn id="10637" xr3:uid="{20715047-0EB1-3E48-89DC-3C880B9CA223}" name="Column10617"/>
    <tableColumn id="10638" xr3:uid="{55ACC0AA-ECE3-CD46-B406-108D8B670168}" name="Column10618"/>
    <tableColumn id="10639" xr3:uid="{336A700B-A14E-8347-B817-678C692CE744}" name="Column10619"/>
    <tableColumn id="10640" xr3:uid="{B566028D-9CE2-4E4F-8E9D-96F2B312F3C6}" name="Column10620"/>
    <tableColumn id="10641" xr3:uid="{FA6690F9-A336-F044-9A3C-74F2F7976339}" name="Column10621"/>
    <tableColumn id="10642" xr3:uid="{9B2BD057-37DC-784B-BBA5-1C16C615A93E}" name="Column10622"/>
    <tableColumn id="10643" xr3:uid="{ECA7EED8-4538-6943-8D57-4C1BEEC0A29E}" name="Column10623"/>
    <tableColumn id="10644" xr3:uid="{7D11D8A9-EB88-DC48-9A77-4D44043005DB}" name="Column10624"/>
    <tableColumn id="10645" xr3:uid="{C8F073ED-7506-C74D-A4D4-C781F9ADF389}" name="Column10625"/>
    <tableColumn id="10646" xr3:uid="{7DAF614E-4644-2E43-8D38-AC9ECB8EDDA7}" name="Column10626"/>
    <tableColumn id="10647" xr3:uid="{7DA37887-E2E1-3E45-90D5-4A638142A451}" name="Column10627"/>
    <tableColumn id="10648" xr3:uid="{354E2BAF-ECA6-3540-9EEB-AA185B87D0B5}" name="Column10628"/>
    <tableColumn id="10649" xr3:uid="{32F1B3D3-1323-8D41-A9D9-2C1E1A2573FD}" name="Column10629"/>
    <tableColumn id="10650" xr3:uid="{9315C58B-7DBF-334B-8212-35BCD332C180}" name="Column10630"/>
    <tableColumn id="10651" xr3:uid="{06217069-D096-4C4A-B74C-6C2ABB1A0B7C}" name="Column10631"/>
    <tableColumn id="10652" xr3:uid="{D65AC4DD-6732-6B40-AF57-0B2AAE4B6067}" name="Column10632"/>
    <tableColumn id="10653" xr3:uid="{7E161FCE-43C1-6644-B276-E1226216E244}" name="Column10633"/>
    <tableColumn id="10654" xr3:uid="{921754A6-0B7D-1A4D-9EB2-518C33C4DB4B}" name="Column10634"/>
    <tableColumn id="10655" xr3:uid="{00EF7761-9240-094D-BCA5-4FFC0709AF55}" name="Column10635"/>
    <tableColumn id="10656" xr3:uid="{9110CED7-0091-5B40-BD87-9AFF754288E0}" name="Column10636"/>
    <tableColumn id="10657" xr3:uid="{7D0D50D5-5EDF-EC4D-BB30-BDA48361CCB8}" name="Column10637"/>
    <tableColumn id="10658" xr3:uid="{10ADC46C-8F57-8F46-9187-705886CD6F8C}" name="Column10638"/>
    <tableColumn id="10659" xr3:uid="{D7B52CB2-4C82-1D46-8CD5-6A77544FABEC}" name="Column10639"/>
    <tableColumn id="10660" xr3:uid="{D35E5BA9-1C0C-CA47-AEFE-831A06B25EC7}" name="Column10640"/>
    <tableColumn id="10661" xr3:uid="{E7E36998-D55C-FD4B-A19A-1322EA9232D9}" name="Column10641"/>
    <tableColumn id="10662" xr3:uid="{6DA8F6C3-0B3E-C04B-A9CA-643BA9A5F1FE}" name="Column10642"/>
    <tableColumn id="10663" xr3:uid="{08422FEF-D178-2E45-AB24-0F61E351E1FA}" name="Column10643"/>
    <tableColumn id="10664" xr3:uid="{24E2701C-82A2-224C-BB30-8D459891EEF2}" name="Column10644"/>
    <tableColumn id="10665" xr3:uid="{F28B51FE-ED6E-7F4D-8E92-7FED897201B3}" name="Column10645"/>
    <tableColumn id="10666" xr3:uid="{83FE3F59-5711-C245-91DB-2D06E33FEAF3}" name="Column10646"/>
    <tableColumn id="10667" xr3:uid="{8BD9BCCF-E958-F14C-BDF7-C05B018904FA}" name="Column10647"/>
    <tableColumn id="10668" xr3:uid="{03C668CA-F1C7-6244-AF2D-D9A417CD51D6}" name="Column10648"/>
    <tableColumn id="10669" xr3:uid="{BFE1DFDB-43C6-BF42-A1A6-85DC1DB1D4E7}" name="Column10649"/>
    <tableColumn id="10670" xr3:uid="{B003B670-EC19-FC49-ADB7-53451475B825}" name="Column10650"/>
    <tableColumn id="10671" xr3:uid="{1A088809-9551-7B48-AEB0-B19B2F46BBAD}" name="Column10651"/>
    <tableColumn id="10672" xr3:uid="{F2C07F1F-E935-454F-B890-8ADCD9004154}" name="Column10652"/>
    <tableColumn id="10673" xr3:uid="{762862BD-B8AD-BB4B-8CED-CA5BBFCC1C6C}" name="Column10653"/>
    <tableColumn id="10674" xr3:uid="{F004DFB9-ADC1-1848-B502-85E89C27A8EC}" name="Column10654"/>
    <tableColumn id="10675" xr3:uid="{71935BDD-C112-D346-A5BC-2CF785CF4316}" name="Column10655"/>
    <tableColumn id="10676" xr3:uid="{FFED5524-EEEE-874F-94CB-F6FD7099529C}" name="Column10656"/>
    <tableColumn id="10677" xr3:uid="{A73A93FC-26C1-7547-A103-4A2FF1B00857}" name="Column10657"/>
    <tableColumn id="10678" xr3:uid="{8526D5DE-62DB-F649-AF79-06135B3A0AD9}" name="Column10658"/>
    <tableColumn id="10679" xr3:uid="{C6DC6C31-B0E8-2E4F-B7B7-6741BDD65844}" name="Column10659"/>
    <tableColumn id="10680" xr3:uid="{6CD6A778-3631-174C-9004-06AEF3CC9365}" name="Column10660"/>
    <tableColumn id="10681" xr3:uid="{350F9A45-37AF-B547-AB16-E20F9FE0E342}" name="Column10661"/>
    <tableColumn id="10682" xr3:uid="{FACA1F0C-F42A-A940-9C98-5D66DDFB8974}" name="Column10662"/>
    <tableColumn id="10683" xr3:uid="{6F61727C-52C7-6945-8866-A96244FEBCBB}" name="Column10663"/>
    <tableColumn id="10684" xr3:uid="{693D0F3A-1AEE-3442-8623-EF27B5A1DB84}" name="Column10664"/>
    <tableColumn id="10685" xr3:uid="{6DB80CBC-6B21-0E4A-8BBD-DE2676349B20}" name="Column10665"/>
    <tableColumn id="10686" xr3:uid="{ADE33506-6AAF-F746-9983-FFE39796C141}" name="Column10666"/>
    <tableColumn id="10687" xr3:uid="{17ADBC80-72D7-FF4C-A5D1-BDA1020BE56F}" name="Column10667"/>
    <tableColumn id="10688" xr3:uid="{32C67EB8-E5BC-0942-808F-E0D43EA1DEB3}" name="Column10668"/>
    <tableColumn id="10689" xr3:uid="{914B8DDA-25BF-0E47-B9BA-90DD04C23E80}" name="Column10669"/>
    <tableColumn id="10690" xr3:uid="{8B458D32-32CD-3145-8565-75512CB7067B}" name="Column10670"/>
    <tableColumn id="10691" xr3:uid="{E857F5CA-9E00-5043-93D7-B167971458D8}" name="Column10671"/>
    <tableColumn id="10692" xr3:uid="{157A26D0-B123-154D-8CC4-17075A2E6018}" name="Column10672"/>
    <tableColumn id="10693" xr3:uid="{6FB86D2E-5794-914B-BC69-26C77C452152}" name="Column10673"/>
    <tableColumn id="10694" xr3:uid="{A99656FE-4FBD-054F-8B9B-87245D1B9EE1}" name="Column10674"/>
    <tableColumn id="10695" xr3:uid="{AE78D275-612B-9847-A3C1-2D9BB7FE4A50}" name="Column10675"/>
    <tableColumn id="10696" xr3:uid="{B55D463D-6505-5648-9FF9-057F36142E1F}" name="Column10676"/>
    <tableColumn id="10697" xr3:uid="{4016EEA1-C9F9-F44A-9630-2274D93B624F}" name="Column10677"/>
    <tableColumn id="10698" xr3:uid="{6FD89B72-4608-B345-A48A-13E45C5890D4}" name="Column10678"/>
    <tableColumn id="10699" xr3:uid="{6DAB9908-99C3-BA4B-95EC-D6AF76CDDD60}" name="Column10679"/>
    <tableColumn id="10700" xr3:uid="{C070436B-D1D2-644E-9432-7491DF822B74}" name="Column10680"/>
    <tableColumn id="10701" xr3:uid="{1F147926-29F0-2445-A26F-0C27021D1E2A}" name="Column10681"/>
    <tableColumn id="10702" xr3:uid="{19F1F039-52DB-CD48-90E6-77BA5B0E4E7E}" name="Column10682"/>
    <tableColumn id="10703" xr3:uid="{F5CE52FA-98F2-4740-BB96-4E2A876858F4}" name="Column10683"/>
    <tableColumn id="10704" xr3:uid="{7E391137-CD9E-7346-A81C-9FD7466BD25F}" name="Column10684"/>
    <tableColumn id="10705" xr3:uid="{55197695-129A-3946-8B50-B4DEC1995E3E}" name="Column10685"/>
    <tableColumn id="10706" xr3:uid="{8327F884-3B51-2449-8E0E-D8C90DB88404}" name="Column10686"/>
    <tableColumn id="10707" xr3:uid="{6084B8F3-56DA-8349-905E-E75809EE330D}" name="Column10687"/>
    <tableColumn id="10708" xr3:uid="{633D1CA5-7BB4-A44B-AD8B-E0FCC0C5362C}" name="Column10688"/>
    <tableColumn id="10709" xr3:uid="{E674F55A-91E0-E441-8DA7-0E28E07AED61}" name="Column10689"/>
    <tableColumn id="10710" xr3:uid="{5D9AF789-D450-A649-A930-60FD03FED333}" name="Column10690"/>
    <tableColumn id="10711" xr3:uid="{A14CFE22-DC25-AD47-B811-0A2D0545B1D7}" name="Column10691"/>
    <tableColumn id="10712" xr3:uid="{6A908DCE-3EBA-1D41-B224-C3E5108C77EC}" name="Column10692"/>
    <tableColumn id="10713" xr3:uid="{4FF16AD7-2022-AC4C-8910-EC5B630B7BD1}" name="Column10693"/>
    <tableColumn id="10714" xr3:uid="{03CFB6D8-144A-FE46-B528-666466090A6A}" name="Column10694"/>
    <tableColumn id="10715" xr3:uid="{083848C8-11B1-A14D-987B-8F4D134F89CD}" name="Column10695"/>
    <tableColumn id="10716" xr3:uid="{F2339221-C9D7-CA44-B636-31B106B46B4B}" name="Column10696"/>
    <tableColumn id="10717" xr3:uid="{05477BD6-A9C4-574E-A4BF-3FCD414C3AA6}" name="Column10697"/>
    <tableColumn id="10718" xr3:uid="{06E55AFB-99D0-7746-8DF9-A1CC9584AD03}" name="Column10698"/>
    <tableColumn id="10719" xr3:uid="{0159BE52-0A84-2A4E-B15B-F96079CD5C49}" name="Column10699"/>
    <tableColumn id="10720" xr3:uid="{10D4F423-FC6D-5744-94E4-90D38D1326E3}" name="Column10700"/>
    <tableColumn id="10721" xr3:uid="{3585D9FE-90AF-9748-B5C3-770E8F9FDDED}" name="Column10701"/>
    <tableColumn id="10722" xr3:uid="{E5BDC3B8-C828-4144-B862-99ABD4077615}" name="Column10702"/>
    <tableColumn id="10723" xr3:uid="{D942DCC2-F032-6345-8783-A18DCE1912CE}" name="Column10703"/>
    <tableColumn id="10724" xr3:uid="{9CCD5AF9-94FE-AD40-97E2-93E3125D28A3}" name="Column10704"/>
    <tableColumn id="10725" xr3:uid="{32E1DAA2-8566-FA4D-BB01-1FFBD91A6231}" name="Column10705"/>
    <tableColumn id="10726" xr3:uid="{2E689622-7966-7E42-8712-A2FE93E1A5CF}" name="Column10706"/>
    <tableColumn id="10727" xr3:uid="{09C24DCB-78E0-9941-8094-802C15433B60}" name="Column10707"/>
    <tableColumn id="10728" xr3:uid="{900E732B-FDD8-0C46-9261-85851CB81AA4}" name="Column10708"/>
    <tableColumn id="10729" xr3:uid="{02DAAB8F-E4DA-254C-9661-0E765475F606}" name="Column10709"/>
    <tableColumn id="10730" xr3:uid="{B1AF4E4C-E007-C54D-AB9D-35B235176313}" name="Column10710"/>
    <tableColumn id="10731" xr3:uid="{FB5509EB-38DF-8C44-A977-166BEA29AB20}" name="Column10711"/>
    <tableColumn id="10732" xr3:uid="{5333BDF4-AD45-E648-9650-02E47EE42EEE}" name="Column10712"/>
    <tableColumn id="10733" xr3:uid="{0A4ADD92-F8C0-494D-A956-5208B770F823}" name="Column10713"/>
    <tableColumn id="10734" xr3:uid="{7FDA4DA4-9BD5-4344-BD51-DD739A6816CB}" name="Column10714"/>
    <tableColumn id="10735" xr3:uid="{D1166579-4148-C140-AD3A-86E47EA173F5}" name="Column10715"/>
    <tableColumn id="10736" xr3:uid="{51719286-31E0-B14E-8A3C-D51B45EBF409}" name="Column10716"/>
    <tableColumn id="10737" xr3:uid="{FF81D844-88A1-264F-A5EB-6AE159ED4CD1}" name="Column10717"/>
    <tableColumn id="10738" xr3:uid="{30DB715B-407B-6349-A9E4-F1A262EAFA63}" name="Column10718"/>
    <tableColumn id="10739" xr3:uid="{E24B76D9-62EA-7241-B65F-C5397F4558DB}" name="Column10719"/>
    <tableColumn id="10740" xr3:uid="{7984EAAC-C944-5B43-B7FC-480A4A956FA6}" name="Column10720"/>
    <tableColumn id="10741" xr3:uid="{14F72B03-AF7C-F74E-9D6C-AA9E92A90380}" name="Column10721"/>
    <tableColumn id="10742" xr3:uid="{23CF186F-9FF7-8C46-9908-67C67348AA55}" name="Column10722"/>
    <tableColumn id="10743" xr3:uid="{B42AB232-8E8D-C642-A8EB-E50954B01234}" name="Column10723"/>
    <tableColumn id="10744" xr3:uid="{24109F74-9EAF-8D47-9097-7E3C82009E97}" name="Column10724"/>
    <tableColumn id="10745" xr3:uid="{39C82E74-F852-CF43-A49B-4B4501AF0179}" name="Column10725"/>
    <tableColumn id="10746" xr3:uid="{94742398-64FD-BA40-AE14-12A1D0D20C5B}" name="Column10726"/>
    <tableColumn id="10747" xr3:uid="{AD1C42E1-4DD9-EC40-9EC3-5807D13A2A9F}" name="Column10727"/>
    <tableColumn id="10748" xr3:uid="{F3449830-F1B9-5547-8E87-950DFB131910}" name="Column10728"/>
    <tableColumn id="10749" xr3:uid="{318B276F-3FD6-9241-BC43-87B3C8CF50DA}" name="Column10729"/>
    <tableColumn id="10750" xr3:uid="{A58F3A13-E6C1-6C4D-8F53-0D5B7D97DB28}" name="Column10730"/>
    <tableColumn id="10751" xr3:uid="{E3793CE3-0688-A74F-95DD-4E4D5921595C}" name="Column10731"/>
    <tableColumn id="10752" xr3:uid="{F29A53B7-579D-B945-8CC9-90DE81C7CEF4}" name="Column10732"/>
    <tableColumn id="10753" xr3:uid="{19F873C6-5242-9D4F-B5D2-144B8FE92DA8}" name="Column10733"/>
    <tableColumn id="10754" xr3:uid="{2E7F09CD-E61D-C145-BA43-05C447571051}" name="Column10734"/>
    <tableColumn id="10755" xr3:uid="{B2A5E034-168E-4444-A77F-B0836543969E}" name="Column10735"/>
    <tableColumn id="10756" xr3:uid="{44CA7BBB-598B-0147-877D-494045F3B363}" name="Column10736"/>
    <tableColumn id="10757" xr3:uid="{9B706A25-5AD5-C244-B933-8DA599425054}" name="Column10737"/>
    <tableColumn id="10758" xr3:uid="{89E20314-B859-9541-978B-929975B2BFCC}" name="Column10738"/>
    <tableColumn id="10759" xr3:uid="{4CCD9B2F-C323-2F41-BCEE-56006ADBC662}" name="Column10739"/>
    <tableColumn id="10760" xr3:uid="{3400554E-F168-0E42-81D3-BB9A257B382D}" name="Column10740"/>
    <tableColumn id="10761" xr3:uid="{1F97A393-F24D-5B41-8EB5-E88829A633D8}" name="Column10741"/>
    <tableColumn id="10762" xr3:uid="{D1A84ABB-F8DF-7341-9FE3-77CE2D6B30BF}" name="Column10742"/>
    <tableColumn id="10763" xr3:uid="{1BDF97E3-3F52-4D42-9533-77743A147E0F}" name="Column10743"/>
    <tableColumn id="10764" xr3:uid="{CAA0E686-D5F1-7043-80FC-DFB4F17C929E}" name="Column10744"/>
    <tableColumn id="10765" xr3:uid="{5779DE98-0867-4A42-B016-6A21E1C74DB1}" name="Column10745"/>
    <tableColumn id="10766" xr3:uid="{BB2F9CBD-C55C-D344-B401-EA385E3B7ABF}" name="Column10746"/>
    <tableColumn id="10767" xr3:uid="{42766F29-4EC6-1D4B-8ECD-8C87AA365E84}" name="Column10747"/>
    <tableColumn id="10768" xr3:uid="{40E0B1C2-AE8A-3D4C-B9F0-828B1CA90A16}" name="Column10748"/>
    <tableColumn id="10769" xr3:uid="{B6B3BE1A-525E-6F41-91BB-2E90718FE4B7}" name="Column10749"/>
    <tableColumn id="10770" xr3:uid="{DBB27597-E354-8247-8C5A-2C3800F1BC38}" name="Column10750"/>
    <tableColumn id="10771" xr3:uid="{A7AD51E0-59CD-D54B-961B-E4980E05B1E2}" name="Column10751"/>
    <tableColumn id="10772" xr3:uid="{E3C1563D-F678-004B-9080-9AA8A5E7A249}" name="Column10752"/>
    <tableColumn id="10773" xr3:uid="{63295E2E-F291-9643-A34D-412A59B58D78}" name="Column10753"/>
    <tableColumn id="10774" xr3:uid="{5D791DC4-48C8-414B-AB8A-6E33459875BC}" name="Column10754"/>
    <tableColumn id="10775" xr3:uid="{B6A7256E-C7AE-4749-A69E-0246421047A3}" name="Column10755"/>
    <tableColumn id="10776" xr3:uid="{0172B984-DFD8-8B4D-B203-41F6FD3848E4}" name="Column10756"/>
    <tableColumn id="10777" xr3:uid="{DB572316-FB14-8C43-8AE2-9206F7C0D733}" name="Column10757"/>
    <tableColumn id="10778" xr3:uid="{44833780-4A0F-1443-9FF7-C3DF9F052115}" name="Column10758"/>
    <tableColumn id="10779" xr3:uid="{10FD9BB5-043F-8644-90AA-9769568E0880}" name="Column10759"/>
    <tableColumn id="10780" xr3:uid="{EC4E9BC1-9792-BA4C-88B5-08396777F981}" name="Column10760"/>
    <tableColumn id="10781" xr3:uid="{C17666DE-872A-3F43-8E36-1E66041EE123}" name="Column10761"/>
    <tableColumn id="10782" xr3:uid="{454AB9F7-A9B7-004A-B0C6-219FD6074AF3}" name="Column10762"/>
    <tableColumn id="10783" xr3:uid="{C4D34412-2E73-344A-89FB-E15D344AD145}" name="Column10763"/>
    <tableColumn id="10784" xr3:uid="{2918DFBE-D773-7A4B-BC52-DE908EA8975C}" name="Column10764"/>
    <tableColumn id="10785" xr3:uid="{C32EF609-425E-864F-8F6F-8273963BDC37}" name="Column10765"/>
    <tableColumn id="10786" xr3:uid="{D5863068-93B6-C64B-AF05-DD8AAF5354DC}" name="Column10766"/>
    <tableColumn id="10787" xr3:uid="{379A529B-8198-B34F-A6A1-B1618E63F845}" name="Column10767"/>
    <tableColumn id="10788" xr3:uid="{3689BA6C-7546-AB46-9501-1F164FBA3BA4}" name="Column10768"/>
    <tableColumn id="10789" xr3:uid="{3EC100BC-328D-364D-BFDC-A70FEBC5369D}" name="Column10769"/>
    <tableColumn id="10790" xr3:uid="{96E64043-03C1-C048-88A7-CB2ED070D5CE}" name="Column10770"/>
    <tableColumn id="10791" xr3:uid="{649071E4-DA53-6042-9C26-C51B2161A096}" name="Column10771"/>
    <tableColumn id="10792" xr3:uid="{68EAFE6E-19D9-5349-99BE-A2E3ABBC40B9}" name="Column10772"/>
    <tableColumn id="10793" xr3:uid="{9B8C05EB-9EE6-F340-9314-1A2C321213D7}" name="Column10773"/>
    <tableColumn id="10794" xr3:uid="{11A4B82D-0DDA-6B44-ADA6-10814D38DF60}" name="Column10774"/>
    <tableColumn id="10795" xr3:uid="{1A27EFEC-3A5F-D54B-AC1B-3C7BAC3AB2B8}" name="Column10775"/>
    <tableColumn id="10796" xr3:uid="{C48AB02F-A24A-AD45-A7A7-4379C331D285}" name="Column10776"/>
    <tableColumn id="10797" xr3:uid="{B7F3F403-9F9E-F145-8D68-DFA36051200A}" name="Column10777"/>
    <tableColumn id="10798" xr3:uid="{184B466A-84ED-D541-AE74-7A2D23FDD40E}" name="Column10778"/>
    <tableColumn id="10799" xr3:uid="{DBD073CC-2743-C649-9F31-56D52ED8CD6D}" name="Column10779"/>
    <tableColumn id="10800" xr3:uid="{19EC973E-08E4-EA4B-9DDF-014DDBA5040B}" name="Column10780"/>
    <tableColumn id="10801" xr3:uid="{ED53BC4E-7123-1940-9AA5-2C253EF4D799}" name="Column10781"/>
    <tableColumn id="10802" xr3:uid="{00D24CC8-FA23-0F4E-B3F4-8903D1D3C9D3}" name="Column10782"/>
    <tableColumn id="10803" xr3:uid="{B4D16143-C062-3B48-8396-44B75FB24535}" name="Column10783"/>
    <tableColumn id="10804" xr3:uid="{8DA7CBA6-6AC9-414C-A822-542F6BCC58D7}" name="Column10784"/>
    <tableColumn id="10805" xr3:uid="{D3ED7854-284D-7848-9400-02E414AABD0B}" name="Column10785"/>
    <tableColumn id="10806" xr3:uid="{69CBE933-8116-CC43-B39C-47B2765E95A7}" name="Column10786"/>
    <tableColumn id="10807" xr3:uid="{891CB042-5CF7-B843-B0EA-DD5632571DC3}" name="Column10787"/>
    <tableColumn id="10808" xr3:uid="{0DDB587F-B256-724B-B9B4-B25DD1F2F2C1}" name="Column10788"/>
    <tableColumn id="10809" xr3:uid="{C9C07702-F1CB-6142-B8AC-9FB9624ABABD}" name="Column10789"/>
    <tableColumn id="10810" xr3:uid="{CB67D416-47A1-DF4F-82B5-B8D8AD77EEC6}" name="Column10790"/>
    <tableColumn id="10811" xr3:uid="{9A2CFAE3-D711-4C4E-AF3E-908C1F1FD224}" name="Column10791"/>
    <tableColumn id="10812" xr3:uid="{2FB2A250-80A0-F445-9C6D-6CBA82F36541}" name="Column10792"/>
    <tableColumn id="10813" xr3:uid="{98DDD69D-258E-504C-B0E5-B09019EEC835}" name="Column10793"/>
    <tableColumn id="10814" xr3:uid="{8C2E34C7-5A12-2144-81C9-2BE8683BC49E}" name="Column10794"/>
    <tableColumn id="10815" xr3:uid="{69FDF771-5624-1248-8481-65E9E5676A3D}" name="Column10795"/>
    <tableColumn id="10816" xr3:uid="{CD8C3584-B329-DD4F-8010-292909D73A82}" name="Column10796"/>
    <tableColumn id="10817" xr3:uid="{4160855F-092F-7246-A377-767814F93C57}" name="Column10797"/>
    <tableColumn id="10818" xr3:uid="{4E715D11-E13E-9E4F-A85A-AF16664ECB70}" name="Column10798"/>
    <tableColumn id="10819" xr3:uid="{2410C7A6-52C3-C640-9186-927F2C6160F2}" name="Column10799"/>
    <tableColumn id="10820" xr3:uid="{8C5BF04C-C116-8C4D-89D4-BD6ADBA24959}" name="Column10800"/>
    <tableColumn id="10821" xr3:uid="{B7FD6598-AC86-9841-8E60-72FF655B459E}" name="Column10801"/>
    <tableColumn id="10822" xr3:uid="{17C0E5F4-D62B-454A-A2EC-B15002048986}" name="Column10802"/>
    <tableColumn id="10823" xr3:uid="{FCFBB897-3576-D94C-857D-C63847598E41}" name="Column10803"/>
    <tableColumn id="10824" xr3:uid="{C8553244-F145-9844-8C67-5F6043974D25}" name="Column10804"/>
    <tableColumn id="10825" xr3:uid="{7F46C39C-1FB3-3D41-A697-D2BBB0BEA549}" name="Column10805"/>
    <tableColumn id="10826" xr3:uid="{95ABBBCF-4105-5943-B837-3AAFE310B445}" name="Column10806"/>
    <tableColumn id="10827" xr3:uid="{0A32D179-72A7-BF4C-8FCB-A35B0784DA33}" name="Column10807"/>
    <tableColumn id="10828" xr3:uid="{D12007C5-6BB2-6A40-A305-F539D9121A6B}" name="Column10808"/>
    <tableColumn id="10829" xr3:uid="{0BF61DE2-8961-1643-8505-D0012145AD2D}" name="Column10809"/>
    <tableColumn id="10830" xr3:uid="{49270DB3-F385-F34C-86A6-1BB56C24DE4A}" name="Column10810"/>
    <tableColumn id="10831" xr3:uid="{62C9BA07-9E35-3F43-9DEF-31183EBE4521}" name="Column10811"/>
    <tableColumn id="10832" xr3:uid="{B5B33E96-797E-574C-AAFF-FA7B8CEAC5A1}" name="Column10812"/>
    <tableColumn id="10833" xr3:uid="{5C3BCDD0-8B9D-FB45-9E2A-0A1EA676E7D0}" name="Column10813"/>
    <tableColumn id="10834" xr3:uid="{E9C1B8CB-B493-D445-B468-AF5ED70C16DE}" name="Column10814"/>
    <tableColumn id="10835" xr3:uid="{12A411A4-70DC-1E44-BC8F-1CD1948EBA2C}" name="Column10815"/>
    <tableColumn id="10836" xr3:uid="{9F5BB131-DB53-0344-B2C7-1BECC6945E45}" name="Column10816"/>
    <tableColumn id="10837" xr3:uid="{56B320DE-217D-534A-AEEF-CFD400FFF14A}" name="Column10817"/>
    <tableColumn id="10838" xr3:uid="{27AF9A54-B9D9-354C-93F4-8973B89BC4AF}" name="Column10818"/>
    <tableColumn id="10839" xr3:uid="{51D0B90C-7F33-6F45-9105-52C6EF33AB89}" name="Column10819"/>
    <tableColumn id="10840" xr3:uid="{8B7398B2-D196-8D42-9693-E04FB8C10797}" name="Column10820"/>
    <tableColumn id="10841" xr3:uid="{D86717E4-8533-9643-8856-E8505AF6AE31}" name="Column10821"/>
    <tableColumn id="10842" xr3:uid="{35769A81-0A6E-6A40-BAF3-D4706FE3B5E9}" name="Column10822"/>
    <tableColumn id="10843" xr3:uid="{FD09C617-E31D-AF4C-A664-2A67BE2C0AAC}" name="Column10823"/>
    <tableColumn id="10844" xr3:uid="{27DA6552-842D-A743-A6BC-C19D9937E409}" name="Column10824"/>
    <tableColumn id="10845" xr3:uid="{CFEAF141-7CBB-7D45-ADFF-16EA28F9457A}" name="Column10825"/>
    <tableColumn id="10846" xr3:uid="{497751AE-573E-5643-8104-8E3C244E46B5}" name="Column10826"/>
    <tableColumn id="10847" xr3:uid="{A6F5CC97-B800-2C46-BB95-EEBC7FA2CCF6}" name="Column10827"/>
    <tableColumn id="10848" xr3:uid="{DFE6315A-60AF-DF4D-9BB3-943EF2BC5FA5}" name="Column10828"/>
    <tableColumn id="10849" xr3:uid="{7D16E132-8823-1947-BB0D-9AF4DE5E9427}" name="Column10829"/>
    <tableColumn id="10850" xr3:uid="{FE406040-B48B-6641-AC07-E7ABD7E413B6}" name="Column10830"/>
    <tableColumn id="10851" xr3:uid="{1354D942-3AAA-3A40-862F-CC5DE6BCEEDA}" name="Column10831"/>
    <tableColumn id="10852" xr3:uid="{92AB773A-D120-C34B-8C66-6B5B84939D47}" name="Column10832"/>
    <tableColumn id="10853" xr3:uid="{60EF3A1D-8910-094A-91AB-02810FAB3EFA}" name="Column10833"/>
    <tableColumn id="10854" xr3:uid="{D23D73C0-0531-CB4C-B7CC-2234C4C996AF}" name="Column10834"/>
    <tableColumn id="10855" xr3:uid="{B2207AF7-3301-7945-8545-0B1B4052A84E}" name="Column10835"/>
    <tableColumn id="10856" xr3:uid="{A21AD396-108B-6B4E-8720-72E582DDC8CF}" name="Column10836"/>
    <tableColumn id="10857" xr3:uid="{39D0094B-9365-F84B-8355-D5306113CF06}" name="Column10837"/>
    <tableColumn id="10858" xr3:uid="{02B479AD-7891-014D-934C-CA9D121DB476}" name="Column10838"/>
    <tableColumn id="10859" xr3:uid="{081F648A-20A7-1F47-BF0D-4DEB2C330C83}" name="Column10839"/>
    <tableColumn id="10860" xr3:uid="{C71CDF04-2901-A643-A0BB-CF0DDAE1BC51}" name="Column10840"/>
    <tableColumn id="10861" xr3:uid="{FD83C5C3-F280-A649-A859-F8DDAA253EB4}" name="Column10841"/>
    <tableColumn id="10862" xr3:uid="{86996D76-F155-644A-AFF9-9F0042C8EF71}" name="Column10842"/>
    <tableColumn id="10863" xr3:uid="{193AC65D-D3E3-C14E-AA04-2D16E8601735}" name="Column10843"/>
    <tableColumn id="10864" xr3:uid="{6BDC747B-3F57-8744-932C-D9BAA39CA4D2}" name="Column10844"/>
    <tableColumn id="10865" xr3:uid="{EF4D1EA1-8D2E-734E-B456-C6328C4C20E0}" name="Column10845"/>
    <tableColumn id="10866" xr3:uid="{95E9A6B1-7D64-9F44-BD48-593AF90A44F5}" name="Column10846"/>
    <tableColumn id="10867" xr3:uid="{9E96DC73-94FA-BB40-820B-A368BEB1FA63}" name="Column10847"/>
    <tableColumn id="10868" xr3:uid="{0ABB87AB-4948-8146-A8BB-98F0B17AD967}" name="Column10848"/>
    <tableColumn id="10869" xr3:uid="{763FE367-F9A9-6B4C-82DC-3C9D5BB27FAF}" name="Column10849"/>
    <tableColumn id="10870" xr3:uid="{090836A9-39E8-9A4D-921F-9ED752155F53}" name="Column10850"/>
    <tableColumn id="10871" xr3:uid="{D0DFBE7D-4151-764D-8D44-E85E6C495B26}" name="Column10851"/>
    <tableColumn id="10872" xr3:uid="{2F328086-0AED-DD46-8049-8131743BCCED}" name="Column10852"/>
    <tableColumn id="10873" xr3:uid="{E78D7748-A985-E645-9A30-B90D310138A3}" name="Column10853"/>
    <tableColumn id="10874" xr3:uid="{08EAB0DB-9A7A-D141-8DE0-966884FA6217}" name="Column10854"/>
    <tableColumn id="10875" xr3:uid="{9267208F-E3C1-B843-9905-CB1E871E1D40}" name="Column10855"/>
    <tableColumn id="10876" xr3:uid="{635FC9BF-0601-2545-ABD0-03AE2A535E3E}" name="Column10856"/>
    <tableColumn id="10877" xr3:uid="{0548B916-9D41-8E4B-82C3-6003E2A97B28}" name="Column10857"/>
    <tableColumn id="10878" xr3:uid="{681FDBCE-1278-E742-B137-45087FFAC54C}" name="Column10858"/>
    <tableColumn id="10879" xr3:uid="{047A9D57-2FEC-F445-B7B0-2D1E291E0412}" name="Column10859"/>
    <tableColumn id="10880" xr3:uid="{96C4D50E-9060-624E-AFC6-C6A05BF59D0B}" name="Column10860"/>
    <tableColumn id="10881" xr3:uid="{5C4B76E6-8EFB-7A42-AFFB-D0A704CDA6F9}" name="Column10861"/>
    <tableColumn id="10882" xr3:uid="{4809EC99-7273-134B-8C45-40D984A217CC}" name="Column10862"/>
    <tableColumn id="10883" xr3:uid="{EC546197-7D13-C541-B0B6-C4E6D85468CE}" name="Column10863"/>
    <tableColumn id="10884" xr3:uid="{AFDBE663-EFEF-9242-9DE4-72193FB2734B}" name="Column10864"/>
    <tableColumn id="10885" xr3:uid="{CC058B1D-13CF-F949-90F7-AE7D9855C28E}" name="Column10865"/>
    <tableColumn id="10886" xr3:uid="{BE08E3C2-EED8-C147-8D59-CD8B30E462EF}" name="Column10866"/>
    <tableColumn id="10887" xr3:uid="{56A5D0F3-2E17-CB47-9EA5-708F40BC4231}" name="Column10867"/>
    <tableColumn id="10888" xr3:uid="{235D0E06-BF73-6345-AE62-7DC21D0A5302}" name="Column10868"/>
    <tableColumn id="10889" xr3:uid="{6E939508-1A29-884D-B789-A5D07CF88114}" name="Column10869"/>
    <tableColumn id="10890" xr3:uid="{46FD2662-D26E-764D-B5D3-E81AFD7AD63B}" name="Column10870"/>
    <tableColumn id="10891" xr3:uid="{84D323EA-29B4-6544-81F5-6C13AA861B75}" name="Column10871"/>
    <tableColumn id="10892" xr3:uid="{35CEDEEF-A297-E04F-8460-6E381325FBAD}" name="Column10872"/>
    <tableColumn id="10893" xr3:uid="{92D8C682-F997-D74E-869D-A6501D88D263}" name="Column10873"/>
    <tableColumn id="10894" xr3:uid="{9C135EDF-4599-F147-A4C7-76E514E4540C}" name="Column10874"/>
    <tableColumn id="10895" xr3:uid="{C780D909-7FAE-6747-85CC-52E43F6DA8EF}" name="Column10875"/>
    <tableColumn id="10896" xr3:uid="{F02BF8E8-FBD7-C34E-9B69-5A91CEF66775}" name="Column10876"/>
    <tableColumn id="10897" xr3:uid="{6C79EE7C-4154-2F4B-BC13-CA5DD9662702}" name="Column10877"/>
    <tableColumn id="10898" xr3:uid="{4FACFAC8-A86A-1346-B8B6-82871CA935D9}" name="Column10878"/>
    <tableColumn id="10899" xr3:uid="{9FBBC941-5990-B740-BB24-49C4CB5CAC9D}" name="Column10879"/>
    <tableColumn id="10900" xr3:uid="{898A05DD-D024-7E41-9B26-DE5E95953F4D}" name="Column10880"/>
    <tableColumn id="10901" xr3:uid="{F71064A9-BFAD-BF43-A7CB-FCAF00A80383}" name="Column10881"/>
    <tableColumn id="10902" xr3:uid="{C9CA5FC0-3F5D-C44A-97E4-72F9C2BA27D1}" name="Column10882"/>
    <tableColumn id="10903" xr3:uid="{03E4CB2B-91D7-8B4D-A95E-1B8827D61597}" name="Column10883"/>
    <tableColumn id="10904" xr3:uid="{1A19F7EE-5D5E-314B-9DA6-D521BE74D944}" name="Column10884"/>
    <tableColumn id="10905" xr3:uid="{7D374988-8E30-5040-9C3F-CA8CF24F2BB0}" name="Column10885"/>
    <tableColumn id="10906" xr3:uid="{949189F5-7F72-B74C-B1FA-105E8FE18D98}" name="Column10886"/>
    <tableColumn id="10907" xr3:uid="{3147E2A5-FE64-EF45-9C18-82035D9A6B0E}" name="Column10887"/>
    <tableColumn id="10908" xr3:uid="{923BB7EC-A712-C241-9805-3E9697324047}" name="Column10888"/>
    <tableColumn id="10909" xr3:uid="{90816ADB-E328-A14E-AFC1-03B6040D0492}" name="Column10889"/>
    <tableColumn id="10910" xr3:uid="{CA0054A0-B504-054E-BA97-3885F40B0742}" name="Column10890"/>
    <tableColumn id="10911" xr3:uid="{F11BC0AD-04AB-6444-A42E-D35AB9603011}" name="Column10891"/>
    <tableColumn id="10912" xr3:uid="{A60FD88F-5C97-3240-BFD8-1CC918F645C1}" name="Column10892"/>
    <tableColumn id="10913" xr3:uid="{D851868A-10CF-5342-929A-5D3ED03AFDCA}" name="Column10893"/>
    <tableColumn id="10914" xr3:uid="{47FCB0E4-DAF5-0541-91BB-81BA2B0E1BD9}" name="Column10894"/>
    <tableColumn id="10915" xr3:uid="{4E910EED-A1B1-AF48-926E-91304BDB8749}" name="Column10895"/>
    <tableColumn id="10916" xr3:uid="{3817F369-4D12-1243-9EE5-C6389836445F}" name="Column10896"/>
    <tableColumn id="10917" xr3:uid="{163579E5-3FB7-684D-B08E-E712F6A597F6}" name="Column10897"/>
    <tableColumn id="10918" xr3:uid="{85763665-6AFC-AE4B-8722-3413A99EB3B5}" name="Column10898"/>
    <tableColumn id="10919" xr3:uid="{66F71EC0-7E76-F040-AA57-60E903723434}" name="Column10899"/>
    <tableColumn id="10920" xr3:uid="{141A8913-F95F-A64D-B23A-250C059664E6}" name="Column10900"/>
    <tableColumn id="10921" xr3:uid="{70D5FB24-664C-4B46-B129-A925E6F097BA}" name="Column10901"/>
    <tableColumn id="10922" xr3:uid="{2BA3BDE0-9DFF-1440-A2B1-FE23CBACDFF2}" name="Column10902"/>
    <tableColumn id="10923" xr3:uid="{470E86C6-27F1-9E4C-A834-475754BCC4A9}" name="Column10903"/>
    <tableColumn id="10924" xr3:uid="{92528F3D-631A-E24F-835A-72000F6CDF49}" name="Column10904"/>
    <tableColumn id="10925" xr3:uid="{9D7F606A-AEBB-7E41-87E9-19BC2AB2FC0B}" name="Column10905"/>
    <tableColumn id="10926" xr3:uid="{0487EDB2-75D1-4B41-9B9E-F2CCAB80E6ED}" name="Column10906"/>
    <tableColumn id="10927" xr3:uid="{17B98CB6-33E5-F941-A09C-2E2E44C03E94}" name="Column10907"/>
    <tableColumn id="10928" xr3:uid="{8B495AD3-A815-1044-9EBD-8FF91D965F7B}" name="Column10908"/>
    <tableColumn id="10929" xr3:uid="{FB381AFC-BA98-E44B-821B-3C19DCA5F718}" name="Column10909"/>
    <tableColumn id="10930" xr3:uid="{4282247C-79F8-1642-AD42-D851FF33D9B9}" name="Column10910"/>
    <tableColumn id="10931" xr3:uid="{B240159E-C6F3-8F42-8C6E-212177C4C239}" name="Column10911"/>
    <tableColumn id="10932" xr3:uid="{3BBE9F5F-B265-8D46-A19A-656D4BDDBB1B}" name="Column10912"/>
    <tableColumn id="10933" xr3:uid="{D3EE8F33-C882-4949-A828-F4609DD90A0C}" name="Column10913"/>
    <tableColumn id="10934" xr3:uid="{EF1B9D86-96AA-EC49-981E-58DE4B1B7D6A}" name="Column10914"/>
    <tableColumn id="10935" xr3:uid="{3D269840-99C5-C543-9F34-717162713119}" name="Column10915"/>
    <tableColumn id="10936" xr3:uid="{DC84FD0D-B64D-0E41-A28A-4F86B15BD30D}" name="Column10916"/>
    <tableColumn id="10937" xr3:uid="{E88B3A13-23C7-BA4F-8C40-C3A00273E764}" name="Column10917"/>
    <tableColumn id="10938" xr3:uid="{530686E6-995B-EF45-8521-FCBE530CD2EC}" name="Column10918"/>
    <tableColumn id="10939" xr3:uid="{FA786F67-71D8-5F4E-A8F0-5F3211170D20}" name="Column10919"/>
    <tableColumn id="10940" xr3:uid="{F8F5965E-909D-6540-AFD2-694D02818AD3}" name="Column10920"/>
    <tableColumn id="10941" xr3:uid="{A5E7630B-FE33-2F4D-BD08-F3816B9278FB}" name="Column10921"/>
    <tableColumn id="10942" xr3:uid="{77B49411-AAA4-CD42-8FEF-CCD4D32B8A5A}" name="Column10922"/>
    <tableColumn id="10943" xr3:uid="{D52A5F6E-9239-3843-8329-98EAF159FF93}" name="Column10923"/>
    <tableColumn id="10944" xr3:uid="{FC8AB59E-4CA6-0A4D-95BD-F94140634364}" name="Column10924"/>
    <tableColumn id="10945" xr3:uid="{8721F3BF-CEF4-B04F-8A00-7196A3827C3E}" name="Column10925"/>
    <tableColumn id="10946" xr3:uid="{13DACC2F-4F9C-CC42-A41E-FFFB37DBC3EF}" name="Column10926"/>
    <tableColumn id="10947" xr3:uid="{6577203F-624D-914C-B1C6-DC4BCC53CB63}" name="Column10927"/>
    <tableColumn id="10948" xr3:uid="{4E442595-4611-384B-9824-1F43E72554D5}" name="Column10928"/>
    <tableColumn id="10949" xr3:uid="{B1A642AA-6B5A-7D46-B76F-48C62846C34C}" name="Column10929"/>
    <tableColumn id="10950" xr3:uid="{FA83F122-6F62-6D4A-B471-13B14D1838DB}" name="Column10930"/>
    <tableColumn id="10951" xr3:uid="{30A6AA36-EE68-B94A-BDC3-4A9061D8A226}" name="Column10931"/>
    <tableColumn id="10952" xr3:uid="{A3D2C59E-635D-FF4C-96AB-186970330828}" name="Column10932"/>
    <tableColumn id="10953" xr3:uid="{7F761567-7BC7-9D49-81AC-52F13704D5C9}" name="Column10933"/>
    <tableColumn id="10954" xr3:uid="{19BDD236-1AD8-DF4F-AB5E-DF1EE1A88949}" name="Column10934"/>
    <tableColumn id="10955" xr3:uid="{9E87F514-0E36-3747-9B69-057BD360B61A}" name="Column10935"/>
    <tableColumn id="10956" xr3:uid="{EFB40822-6DE9-6F4B-B60A-7BB2CB7ECC49}" name="Column10936"/>
    <tableColumn id="10957" xr3:uid="{3772676C-413F-D344-8DF1-761AAEC48810}" name="Column10937"/>
    <tableColumn id="10958" xr3:uid="{6D1E179E-622F-274C-AE6E-AD4566C8A573}" name="Column10938"/>
    <tableColumn id="10959" xr3:uid="{91B4A6CB-D114-5B41-A416-0C7972B4032F}" name="Column10939"/>
    <tableColumn id="10960" xr3:uid="{7EF495B1-B078-D043-BC84-989A002AE4AF}" name="Column10940"/>
    <tableColumn id="10961" xr3:uid="{50C995BF-CAED-6044-B8C1-EF14DCE7E0D5}" name="Column10941"/>
    <tableColumn id="10962" xr3:uid="{FEE77E9D-62B0-0044-884E-CC2FDAE5F769}" name="Column10942"/>
    <tableColumn id="10963" xr3:uid="{C960A724-42A8-CC45-A728-77841CE4D4E3}" name="Column10943"/>
    <tableColumn id="10964" xr3:uid="{C838E66F-EFF2-C14E-98D1-C0CBD6BC6F15}" name="Column10944"/>
    <tableColumn id="10965" xr3:uid="{1C6D9477-78E5-0447-ACE4-2DD4DD187BF6}" name="Column10945"/>
    <tableColumn id="10966" xr3:uid="{5C1075BA-88A7-4E48-8BC3-CC9A88D89F36}" name="Column10946"/>
    <tableColumn id="10967" xr3:uid="{012AF882-17C2-B84A-B8A9-74EE06675EB5}" name="Column10947"/>
    <tableColumn id="10968" xr3:uid="{6067F3F0-4BFA-9548-9320-12BCD9101B4D}" name="Column10948"/>
    <tableColumn id="10969" xr3:uid="{52254974-25C2-7648-AB98-4026B3EAF14F}" name="Column10949"/>
    <tableColumn id="10970" xr3:uid="{D1B08A9F-98BA-4E4B-BC4E-2E52995634B9}" name="Column10950"/>
    <tableColumn id="10971" xr3:uid="{E7C6B888-C906-F34F-8F04-F3DE5B7F1B62}" name="Column10951"/>
    <tableColumn id="10972" xr3:uid="{0105BE36-BDD1-0F4B-8A0F-6D20515C3DF0}" name="Column10952"/>
    <tableColumn id="10973" xr3:uid="{47A4F0BC-6C08-0A4C-9D8B-715F7FB484DD}" name="Column10953"/>
    <tableColumn id="10974" xr3:uid="{471146DA-2BAA-8244-8F2E-F55B57343EE3}" name="Column10954"/>
    <tableColumn id="10975" xr3:uid="{BF179096-7065-404D-B4D4-5AA2CDC0768F}" name="Column10955"/>
    <tableColumn id="10976" xr3:uid="{7D0E49AF-6F6D-124B-9430-942D3B5E5DE3}" name="Column10956"/>
    <tableColumn id="10977" xr3:uid="{92ACED1E-CD12-B64F-8FE7-9215193C275B}" name="Column10957"/>
    <tableColumn id="10978" xr3:uid="{BD581F2F-7E4A-444D-BC90-4C2A3FF4DB42}" name="Column10958"/>
    <tableColumn id="10979" xr3:uid="{128E25DF-E868-9F4A-9129-57F78B23333F}" name="Column10959"/>
    <tableColumn id="10980" xr3:uid="{A68A9F31-45D8-3843-A6CD-F6DC1A8883E7}" name="Column10960"/>
    <tableColumn id="10981" xr3:uid="{1E996BFD-444B-8F4C-8AF9-8078C240CA2F}" name="Column10961"/>
    <tableColumn id="10982" xr3:uid="{960BCB4D-3C73-0440-8FCF-C591A6E0D551}" name="Column10962"/>
    <tableColumn id="10983" xr3:uid="{DCAA1006-F039-9A4C-A519-9C6ECF048F18}" name="Column10963"/>
    <tableColumn id="10984" xr3:uid="{735BD622-02B2-C244-8C1B-226DE97E03CE}" name="Column10964"/>
    <tableColumn id="10985" xr3:uid="{4A848A13-D7CF-E647-852C-3FC201D7B21E}" name="Column10965"/>
    <tableColumn id="10986" xr3:uid="{E0995E6A-0563-FC4B-94D6-D878789B9CE0}" name="Column10966"/>
    <tableColumn id="10987" xr3:uid="{F86B8E29-276A-F843-8694-C6E72D196BF1}" name="Column10967"/>
    <tableColumn id="10988" xr3:uid="{2E4FF4FF-C421-7849-A449-028ABFA3ECB9}" name="Column10968"/>
    <tableColumn id="10989" xr3:uid="{F1506C60-D204-254A-92F1-0773F014CD65}" name="Column10969"/>
    <tableColumn id="10990" xr3:uid="{E415F81C-593B-3F49-A935-6FAC2C956B3E}" name="Column10970"/>
    <tableColumn id="10991" xr3:uid="{9A5FCBE9-0EF0-824F-BF19-99B4CC72373A}" name="Column10971"/>
    <tableColumn id="10992" xr3:uid="{C10A5284-8B78-6D4E-AB16-F97AC1DD9956}" name="Column10972"/>
    <tableColumn id="10993" xr3:uid="{D283F666-B1B4-E044-BB3E-E25548AD1589}" name="Column10973"/>
    <tableColumn id="10994" xr3:uid="{77A3F08C-982F-A847-90FC-48D2992A230B}" name="Column10974"/>
    <tableColumn id="10995" xr3:uid="{9C1F8A93-6FC4-AB41-A82C-73D5896CA8C2}" name="Column10975"/>
    <tableColumn id="10996" xr3:uid="{1C9AAA43-C1CF-1B4B-A56B-C6E1152D62C3}" name="Column10976"/>
    <tableColumn id="10997" xr3:uid="{04111888-8EEE-CB4F-8743-7B5A316A8722}" name="Column10977"/>
    <tableColumn id="10998" xr3:uid="{159E692D-CE37-7A4C-9252-A505D95FA0B5}" name="Column10978"/>
    <tableColumn id="10999" xr3:uid="{38D3EDC6-5E91-514A-ACC5-E8BA19749A4D}" name="Column10979"/>
    <tableColumn id="11000" xr3:uid="{AB90C99C-4B8E-3349-A614-708B94DB4AEC}" name="Column10980"/>
    <tableColumn id="11001" xr3:uid="{3625634F-888C-2A46-BC4A-DE3C7A285223}" name="Column10981"/>
    <tableColumn id="11002" xr3:uid="{C4F9FE8D-28D2-F14B-8215-B03A3DBB916E}" name="Column10982"/>
    <tableColumn id="11003" xr3:uid="{21166B30-4A29-5C42-8444-CCAA5E70B3C5}" name="Column10983"/>
    <tableColumn id="11004" xr3:uid="{41D43ABE-87DE-9C44-95D9-1CE3455C6FCF}" name="Column10984"/>
    <tableColumn id="11005" xr3:uid="{C240FC45-A0C4-0348-9A55-C5218067C327}" name="Column10985"/>
    <tableColumn id="11006" xr3:uid="{A0E03175-FE9A-B249-8CBB-FAB97F6F2D37}" name="Column10986"/>
    <tableColumn id="11007" xr3:uid="{E1D0B703-E8BF-324A-A5EA-C3F1BBBE2652}" name="Column10987"/>
    <tableColumn id="11008" xr3:uid="{8A2805B3-7B9A-6342-97AA-90B1CB3E246D}" name="Column10988"/>
    <tableColumn id="11009" xr3:uid="{54F64D75-FF6B-3D47-AB6F-8A574D4C569B}" name="Column10989"/>
    <tableColumn id="11010" xr3:uid="{6E8224AF-6BCA-B749-899B-857C6242BB32}" name="Column10990"/>
    <tableColumn id="11011" xr3:uid="{8C651F38-4263-0D47-804A-3E6729B76593}" name="Column10991"/>
    <tableColumn id="11012" xr3:uid="{52521A86-9C43-8242-A109-D817B9016862}" name="Column10992"/>
    <tableColumn id="11013" xr3:uid="{F1D5C387-9927-254E-AA44-A1DBFB13CBAE}" name="Column10993"/>
    <tableColumn id="11014" xr3:uid="{1BAFB35D-367E-3B40-A958-A5137E10E868}" name="Column10994"/>
    <tableColumn id="11015" xr3:uid="{2AC64AB0-5EA6-E34F-9A67-B4F64D4F848B}" name="Column10995"/>
    <tableColumn id="11016" xr3:uid="{0C083141-4B70-4A47-B46B-9AC93D1E82F6}" name="Column10996"/>
    <tableColumn id="11017" xr3:uid="{6E48979C-840F-0E4F-89A2-17D7E121494E}" name="Column10997"/>
    <tableColumn id="11018" xr3:uid="{6ACEE3D8-FA27-6941-8E9B-17461E030B30}" name="Column10998"/>
    <tableColumn id="11019" xr3:uid="{5BFD6BA3-328F-8246-94E8-4081538566C5}" name="Column10999"/>
    <tableColumn id="11020" xr3:uid="{40361821-1CEC-6B4D-B844-DAC27AEE52FE}" name="Column11000"/>
    <tableColumn id="11021" xr3:uid="{4978F90A-E7CB-A547-A87A-11F5138EF97C}" name="Column11001"/>
    <tableColumn id="11022" xr3:uid="{531EEF64-9ADB-6A4E-A1DC-17CEE89375F4}" name="Column11002"/>
    <tableColumn id="11023" xr3:uid="{594630C8-7D36-F54C-833E-E43420BA0319}" name="Column11003"/>
    <tableColumn id="11024" xr3:uid="{1B6DFF18-636B-6C42-87F1-8718FAAA2CC5}" name="Column11004"/>
    <tableColumn id="11025" xr3:uid="{99108E1C-3DF8-D146-BB0B-728F6757941B}" name="Column11005"/>
    <tableColumn id="11026" xr3:uid="{15A0E43D-059E-5749-8DFC-E45F65476847}" name="Column11006"/>
    <tableColumn id="11027" xr3:uid="{5F3E7913-95A6-184B-9DA5-4C5527E05511}" name="Column11007"/>
    <tableColumn id="11028" xr3:uid="{81D49AB0-37AD-D94B-B1C7-F5055E1118F2}" name="Column11008"/>
    <tableColumn id="11029" xr3:uid="{6ABA832F-F2CC-9B48-9B88-5B61207C822E}" name="Column11009"/>
    <tableColumn id="11030" xr3:uid="{744746B7-5326-2347-9EED-6B7F7B975CB4}" name="Column11010"/>
    <tableColumn id="11031" xr3:uid="{33AA99C1-7760-D340-8B8D-F43868F1CAB9}" name="Column11011"/>
    <tableColumn id="11032" xr3:uid="{605E207C-F789-2847-B60D-72696EE51AFC}" name="Column11012"/>
    <tableColumn id="11033" xr3:uid="{B617E8D1-AFDB-B94C-B633-0DDA897C54EB}" name="Column11013"/>
    <tableColumn id="11034" xr3:uid="{9091B3E6-37BB-7D4A-B7F4-20E37D72AA58}" name="Column11014"/>
    <tableColumn id="11035" xr3:uid="{FAAEDD26-8051-DF46-A179-27C9A1B10E2B}" name="Column11015"/>
    <tableColumn id="11036" xr3:uid="{A9AA0A92-92B3-2143-BDCA-516109A4DA43}" name="Column11016"/>
    <tableColumn id="11037" xr3:uid="{8066507D-5B5B-6446-BFCD-AA0138C5CF47}" name="Column11017"/>
    <tableColumn id="11038" xr3:uid="{2D5E406F-AFA2-3E44-B899-7AE30D21E4E9}" name="Column11018"/>
    <tableColumn id="11039" xr3:uid="{ACBA07F9-13F1-2442-9AF0-45EB66BEDC82}" name="Column11019"/>
    <tableColumn id="11040" xr3:uid="{361737EE-C97F-8F42-9C3F-128820B9A29C}" name="Column11020"/>
    <tableColumn id="11041" xr3:uid="{303FD9BE-BEC5-8E42-B591-7371461AD38D}" name="Column11021"/>
    <tableColumn id="11042" xr3:uid="{300D5723-3EBD-0D4A-B8DD-CC9256C7BB4C}" name="Column11022"/>
    <tableColumn id="11043" xr3:uid="{27295BCB-CC6D-544D-B741-6900A90BCA93}" name="Column11023"/>
    <tableColumn id="11044" xr3:uid="{436C23DD-445F-F441-9143-BDDF813DF5A8}" name="Column11024"/>
    <tableColumn id="11045" xr3:uid="{E5C791C9-FAC8-4942-A278-573B4687FCAC}" name="Column11025"/>
    <tableColumn id="11046" xr3:uid="{1A2C979F-2695-6444-B3BB-727A7069156C}" name="Column11026"/>
    <tableColumn id="11047" xr3:uid="{7F7379C5-B9DC-8D45-A007-9933CF582DD5}" name="Column11027"/>
    <tableColumn id="11048" xr3:uid="{033C3CD5-9D90-0B48-B2A0-3E4A396967BE}" name="Column11028"/>
    <tableColumn id="11049" xr3:uid="{5C3430E8-AE66-7D41-93FB-8EBD683DBDD0}" name="Column11029"/>
    <tableColumn id="11050" xr3:uid="{1FE4087F-F690-7347-A70C-C16E0D8B66CA}" name="Column11030"/>
    <tableColumn id="11051" xr3:uid="{CBA15703-E82C-F140-8762-0F38E7E1AFDA}" name="Column11031"/>
    <tableColumn id="11052" xr3:uid="{371EA41D-E195-0D45-B2F7-BF46B573F643}" name="Column11032"/>
    <tableColumn id="11053" xr3:uid="{3F74A792-B146-814C-A209-3CCB29B0A92A}" name="Column11033"/>
    <tableColumn id="11054" xr3:uid="{BB0DA41F-F200-FD46-8F13-C443DB82BC1B}" name="Column11034"/>
    <tableColumn id="11055" xr3:uid="{B33643C5-D84E-0544-961B-A33B6135F4FA}" name="Column11035"/>
    <tableColumn id="11056" xr3:uid="{F51591AF-D40C-1945-B3FB-E853CF55E23D}" name="Column11036"/>
    <tableColumn id="11057" xr3:uid="{4EB8BF9B-9E8E-A842-B578-EBA7673DDFDE}" name="Column11037"/>
    <tableColumn id="11058" xr3:uid="{DB3A32AF-760E-1C49-973B-2144F2638485}" name="Column11038"/>
    <tableColumn id="11059" xr3:uid="{31D45675-14A1-FB4D-8EAA-9F87E9FA481F}" name="Column11039"/>
    <tableColumn id="11060" xr3:uid="{31570154-E081-A64C-90D9-658E18996AC9}" name="Column11040"/>
    <tableColumn id="11061" xr3:uid="{0BF217C5-220A-8540-96AC-D73FA4CAE616}" name="Column11041"/>
    <tableColumn id="11062" xr3:uid="{B5EF124B-C1A1-7D46-83A6-3453FD5649ED}" name="Column11042"/>
    <tableColumn id="11063" xr3:uid="{FBC2638C-2218-F241-A20C-D420ACC4E265}" name="Column11043"/>
    <tableColumn id="11064" xr3:uid="{BC97EC2A-B967-3443-9598-4461B31C974A}" name="Column11044"/>
    <tableColumn id="11065" xr3:uid="{81A8EF96-CB34-AC4C-ACB2-7CFEBD1B3261}" name="Column11045"/>
    <tableColumn id="11066" xr3:uid="{48AFEFA4-806A-1748-B5D2-386AA46ACCE5}" name="Column11046"/>
    <tableColumn id="11067" xr3:uid="{3705FFBD-F37E-8646-A8F6-6ACD74F78C0A}" name="Column11047"/>
    <tableColumn id="11068" xr3:uid="{512C699F-BDA9-B14C-9ABE-A5F1BA5CA721}" name="Column11048"/>
    <tableColumn id="11069" xr3:uid="{C71C5067-044A-A943-89CE-67E7540B620D}" name="Column11049"/>
    <tableColumn id="11070" xr3:uid="{5AFE9CFE-9280-C443-9BE2-B437F35D1D0F}" name="Column11050"/>
    <tableColumn id="11071" xr3:uid="{6BE56FC9-E605-994C-823B-EB2B7FD84AC6}" name="Column11051"/>
    <tableColumn id="11072" xr3:uid="{9B3DC45F-DF86-B743-A058-19BC2CCAF7F1}" name="Column11052"/>
    <tableColumn id="11073" xr3:uid="{91FFB4AF-88AC-0749-81A5-E01F3FD53A85}" name="Column11053"/>
    <tableColumn id="11074" xr3:uid="{90612C3D-C852-0D45-8F10-EB26298C2D56}" name="Column11054"/>
    <tableColumn id="11075" xr3:uid="{46807961-1A50-6946-941A-513F36C33C4B}" name="Column11055"/>
    <tableColumn id="11076" xr3:uid="{956A0C6D-9066-B046-ABA5-CF8C7508CCC5}" name="Column11056"/>
    <tableColumn id="11077" xr3:uid="{9F44EBB4-EC6C-3443-BB6C-ED3F9FBDFF09}" name="Column11057"/>
    <tableColumn id="11078" xr3:uid="{82613CFA-65AF-FF43-8086-7F82B2D2A683}" name="Column11058"/>
    <tableColumn id="11079" xr3:uid="{48C0F2E0-1003-9A4A-8872-042395AE8B78}" name="Column11059"/>
    <tableColumn id="11080" xr3:uid="{E0E03591-03F7-8648-BB16-D1110C507274}" name="Column11060"/>
    <tableColumn id="11081" xr3:uid="{14F94756-18F7-B64F-B505-A57488ECA006}" name="Column11061"/>
    <tableColumn id="11082" xr3:uid="{6238B37D-FDD9-264E-B278-D6133BEA70B4}" name="Column11062"/>
    <tableColumn id="11083" xr3:uid="{9E98CC63-70FF-0542-A309-FC34F7704B3E}" name="Column11063"/>
    <tableColumn id="11084" xr3:uid="{30562DBB-579B-BD41-B070-F7EB4CF87258}" name="Column11064"/>
    <tableColumn id="11085" xr3:uid="{F92E0223-728F-0C4B-9B3F-E2CB895B8182}" name="Column11065"/>
    <tableColumn id="11086" xr3:uid="{00CE1377-99E0-BD4F-9A11-C78B6429D56D}" name="Column11066"/>
    <tableColumn id="11087" xr3:uid="{1CF92518-B58B-DE4C-9007-C7480BF66F85}" name="Column11067"/>
    <tableColumn id="11088" xr3:uid="{46F398E1-CA3E-074D-A6C5-299ADD2DB090}" name="Column11068"/>
    <tableColumn id="11089" xr3:uid="{33B094D0-775C-1B4E-A1FF-A93B4300AF0B}" name="Column11069"/>
    <tableColumn id="11090" xr3:uid="{B7172BE1-1BDD-AA45-B1EA-119AC6EB30DC}" name="Column11070"/>
    <tableColumn id="11091" xr3:uid="{5F301726-9F02-CC49-8C3D-DBEC010C6817}" name="Column11071"/>
    <tableColumn id="11092" xr3:uid="{00DA0D5B-66FF-E240-B5A0-0024AFC928D1}" name="Column11072"/>
    <tableColumn id="11093" xr3:uid="{ECE33669-CA49-2048-8317-7753F7E5EED6}" name="Column11073"/>
    <tableColumn id="11094" xr3:uid="{FE6DA221-FDD3-9F48-B33C-B96917FF2E99}" name="Column11074"/>
    <tableColumn id="11095" xr3:uid="{5090C8C6-FD4B-6D47-9F6A-6E19578401C8}" name="Column11075"/>
    <tableColumn id="11096" xr3:uid="{1CB8BF41-3091-1942-B2D4-CE07CA55C4FF}" name="Column11076"/>
    <tableColumn id="11097" xr3:uid="{61703233-44DD-774B-8E56-363FA8BE4233}" name="Column11077"/>
    <tableColumn id="11098" xr3:uid="{BBAE038A-F7E7-314B-9D4C-04EF15B8CBEB}" name="Column11078"/>
    <tableColumn id="11099" xr3:uid="{8364FB9A-B322-A247-971F-4C5B9634AB06}" name="Column11079"/>
    <tableColumn id="11100" xr3:uid="{139F7A5B-A016-D44D-A4DE-B8B039EC81AA}" name="Column11080"/>
    <tableColumn id="11101" xr3:uid="{7E1E5796-9880-9A47-9A0B-D42E4CDC309A}" name="Column11081"/>
    <tableColumn id="11102" xr3:uid="{99D496AA-2425-E042-9BFE-35F01A2666F0}" name="Column11082"/>
    <tableColumn id="11103" xr3:uid="{80F20649-696C-BB4C-8EF9-0D87FCA7A502}" name="Column11083"/>
    <tableColumn id="11104" xr3:uid="{8610BB65-AD91-AC44-8FFD-4D809FDE3CA5}" name="Column11084"/>
    <tableColumn id="11105" xr3:uid="{1CE489B9-29D5-2144-9F28-B4E1CD9235D3}" name="Column11085"/>
    <tableColumn id="11106" xr3:uid="{2D8B80B6-1937-2041-95FD-AC1547216832}" name="Column11086"/>
    <tableColumn id="11107" xr3:uid="{9D0521EC-8215-4442-AB9F-2916AD809687}" name="Column11087"/>
    <tableColumn id="11108" xr3:uid="{00A0678E-8300-1942-9688-96523727FB95}" name="Column11088"/>
    <tableColumn id="11109" xr3:uid="{9643E832-D086-EE48-9977-8E90BDFA003C}" name="Column11089"/>
    <tableColumn id="11110" xr3:uid="{39993E88-211E-E847-A3E1-4049EC535401}" name="Column11090"/>
    <tableColumn id="11111" xr3:uid="{1080A502-3EDD-7448-865C-9920776F6CE4}" name="Column11091"/>
    <tableColumn id="11112" xr3:uid="{A84B032C-A182-4F44-ACA1-129BC5431A18}" name="Column11092"/>
    <tableColumn id="11113" xr3:uid="{14652ADC-3F9B-E445-A8E1-9E264CB1E351}" name="Column11093"/>
    <tableColumn id="11114" xr3:uid="{2CFB081C-9E35-3E49-90F4-5EDB7E288920}" name="Column11094"/>
    <tableColumn id="11115" xr3:uid="{4AF27967-311B-434D-ADDC-37B945D2AFE7}" name="Column11095"/>
    <tableColumn id="11116" xr3:uid="{79D64280-A16B-AD4B-B214-E8148A89B938}" name="Column11096"/>
    <tableColumn id="11117" xr3:uid="{52E5008C-1472-3F4D-918A-1D145DD47C76}" name="Column11097"/>
    <tableColumn id="11118" xr3:uid="{7FC3835F-1CBA-684C-8D1B-B116D0C18DF7}" name="Column11098"/>
    <tableColumn id="11119" xr3:uid="{D6C7155A-9E83-3549-9EFE-B1138C60F913}" name="Column11099"/>
    <tableColumn id="11120" xr3:uid="{1E4A0347-9762-5147-86FC-705D9DAB5741}" name="Column11100"/>
    <tableColumn id="11121" xr3:uid="{195BB407-EF70-0A42-93B6-D68FFEE10C90}" name="Column11101"/>
    <tableColumn id="11122" xr3:uid="{C8D50DAE-DD65-2749-8AEB-C371D04C752C}" name="Column11102"/>
    <tableColumn id="11123" xr3:uid="{FDFB9FDB-14EC-BB4D-960B-7ED8C72CC92B}" name="Column11103"/>
    <tableColumn id="11124" xr3:uid="{1F191960-0EDE-514B-B96D-51A52EF6FF8D}" name="Column11104"/>
    <tableColumn id="11125" xr3:uid="{E3AD8611-95E7-1D43-9E75-8A05E140B61E}" name="Column11105"/>
    <tableColumn id="11126" xr3:uid="{421D3606-C639-C345-86DB-6C2B003D2777}" name="Column11106"/>
    <tableColumn id="11127" xr3:uid="{5DBEBAB3-B225-E546-8450-F2216CC598AA}" name="Column11107"/>
    <tableColumn id="11128" xr3:uid="{CCCD2D99-3F1B-CF40-8B53-B25525132497}" name="Column11108"/>
    <tableColumn id="11129" xr3:uid="{E6B4096F-67EA-5445-8370-53CF9F9078EA}" name="Column11109"/>
    <tableColumn id="11130" xr3:uid="{20C6B597-64D5-6D42-BB60-7BF54B6D3256}" name="Column11110"/>
    <tableColumn id="11131" xr3:uid="{CE0847BC-A08A-4A44-9060-38F0B75D348B}" name="Column11111"/>
    <tableColumn id="11132" xr3:uid="{4C60412D-84D2-D540-B5A2-9B7EEF0DF592}" name="Column11112"/>
    <tableColumn id="11133" xr3:uid="{0EA94A1D-C04B-5547-AE3F-25A5432148A1}" name="Column11113"/>
    <tableColumn id="11134" xr3:uid="{DE1A9403-6074-3F40-A5D4-495F0FD3F277}" name="Column11114"/>
    <tableColumn id="11135" xr3:uid="{37C6B732-AF00-7B45-A383-AF71022035F3}" name="Column11115"/>
    <tableColumn id="11136" xr3:uid="{8735EFF0-23B1-2443-AA9C-E5C5CDAE80C9}" name="Column11116"/>
    <tableColumn id="11137" xr3:uid="{C6176697-0367-9446-BFD3-5728E9B28D95}" name="Column11117"/>
    <tableColumn id="11138" xr3:uid="{90D48D48-8062-2B40-9ECE-5BB95D21C77E}" name="Column11118"/>
    <tableColumn id="11139" xr3:uid="{ED666CB9-DBAE-5F4B-AF05-CEBCBD33D565}" name="Column11119"/>
    <tableColumn id="11140" xr3:uid="{99C8F424-F0A3-DE48-83AD-5CEEE26CF722}" name="Column11120"/>
    <tableColumn id="11141" xr3:uid="{9561B8B5-AA4C-994F-A59F-B07AF9A93325}" name="Column11121"/>
    <tableColumn id="11142" xr3:uid="{11597402-F416-6947-8917-967005F6A630}" name="Column11122"/>
    <tableColumn id="11143" xr3:uid="{355E35A1-B06D-C34E-8BF6-54A174C798A3}" name="Column11123"/>
    <tableColumn id="11144" xr3:uid="{E7F998C1-96A4-8944-AF56-0665E5258DDF}" name="Column11124"/>
    <tableColumn id="11145" xr3:uid="{511C7462-22B4-9F46-9E38-8AA6DC6521E7}" name="Column11125"/>
    <tableColumn id="11146" xr3:uid="{1741A1BF-2DA9-844B-9646-314D1C5908BA}" name="Column11126"/>
    <tableColumn id="11147" xr3:uid="{B215688E-E886-7F43-A8CF-D84DAEA71B42}" name="Column11127"/>
    <tableColumn id="11148" xr3:uid="{B8055DBB-1E26-884D-84F3-F1CFF883A901}" name="Column11128"/>
    <tableColumn id="11149" xr3:uid="{0E90CA87-3F6F-724B-9F18-EF9C40E2D748}" name="Column11129"/>
    <tableColumn id="11150" xr3:uid="{A8941FC0-3BA3-284C-878A-31A4DFF7A38B}" name="Column11130"/>
    <tableColumn id="11151" xr3:uid="{5BC865F0-DFD2-0D44-BE6A-40D5DECDF216}" name="Column11131"/>
    <tableColumn id="11152" xr3:uid="{3F1FD70E-A5FB-264C-A40F-5ABA9DD3FAB6}" name="Column11132"/>
    <tableColumn id="11153" xr3:uid="{6206D2A0-DE8A-814C-8519-0B941D79805D}" name="Column11133"/>
    <tableColumn id="11154" xr3:uid="{F58C8A6E-38FB-4F44-998E-6FF96344B005}" name="Column11134"/>
    <tableColumn id="11155" xr3:uid="{B084ED4E-2A74-CA46-A930-9AD020C1A57A}" name="Column11135"/>
    <tableColumn id="11156" xr3:uid="{11E87007-9EA0-3E44-89AF-380B69B8F104}" name="Column11136"/>
    <tableColumn id="11157" xr3:uid="{17FC9D7C-F02A-B640-9684-401EFB46131B}" name="Column11137"/>
    <tableColumn id="11158" xr3:uid="{6A6C8E2F-8925-2241-8051-490000F1B2CE}" name="Column11138"/>
    <tableColumn id="11159" xr3:uid="{28691B44-1CCF-4F4D-8A65-04928FEE28A4}" name="Column11139"/>
    <tableColumn id="11160" xr3:uid="{7549ECD2-5D2E-204B-B382-F45C70244224}" name="Column11140"/>
    <tableColumn id="11161" xr3:uid="{A822006E-D7A1-E744-8BE5-541A78DFF859}" name="Column11141"/>
    <tableColumn id="11162" xr3:uid="{43E2EEE2-EAE3-EC41-86BD-F24197B5DB69}" name="Column11142"/>
    <tableColumn id="11163" xr3:uid="{41B9663D-4A57-7A43-95B4-1B0ACB5B353A}" name="Column11143"/>
    <tableColumn id="11164" xr3:uid="{AB59BBB0-B62A-2D40-91AE-96FD3F593E77}" name="Column11144"/>
    <tableColumn id="11165" xr3:uid="{F57454D2-7A00-5C44-BB1B-28A458C8A26E}" name="Column11145"/>
    <tableColumn id="11166" xr3:uid="{EE78A1DA-09E0-3B46-9F7F-97CBA87A1EDD}" name="Column11146"/>
    <tableColumn id="11167" xr3:uid="{239885A9-C6DA-4B47-9F0D-7240A26BE4BA}" name="Column11147"/>
    <tableColumn id="11168" xr3:uid="{FE353687-97F0-3447-8CA0-F1EBDEBEC702}" name="Column11148"/>
    <tableColumn id="11169" xr3:uid="{CAA9B347-274E-D245-8DFE-03EA6B0747E8}" name="Column11149"/>
    <tableColumn id="11170" xr3:uid="{7E4A6D27-F035-DD4A-B4E1-4376190F3F52}" name="Column11150"/>
    <tableColumn id="11171" xr3:uid="{76FB58A8-942F-AD4F-BDE7-15C319CD498D}" name="Column11151"/>
    <tableColumn id="11172" xr3:uid="{FB09030B-89CF-D049-99C7-1571E5FF72A4}" name="Column11152"/>
    <tableColumn id="11173" xr3:uid="{3FBA29F3-9DF7-9C48-A8C0-FF8758B4B523}" name="Column11153"/>
    <tableColumn id="11174" xr3:uid="{70BE21C4-6071-1245-A659-0D54E98AE383}" name="Column11154"/>
    <tableColumn id="11175" xr3:uid="{2105B8CE-045D-3D4A-A90D-6E63F6BE11E9}" name="Column11155"/>
    <tableColumn id="11176" xr3:uid="{DA496907-2645-254F-9B5F-DBBD0B9E4B67}" name="Column11156"/>
    <tableColumn id="11177" xr3:uid="{FA6B2ADC-4F4D-3A4F-A8D7-40D6292F6EE4}" name="Column11157"/>
    <tableColumn id="11178" xr3:uid="{186F2692-B0C5-FD4F-BEB6-3FA6CBBCCD65}" name="Column11158"/>
    <tableColumn id="11179" xr3:uid="{E01173D3-E7C7-AA4E-AA64-DC33F8CC4143}" name="Column11159"/>
    <tableColumn id="11180" xr3:uid="{063D3D2D-73DE-D847-8B24-89403AF1B8CF}" name="Column11160"/>
    <tableColumn id="11181" xr3:uid="{B6FDF7C7-E9EA-E543-B570-2472342A1C7D}" name="Column11161"/>
    <tableColumn id="11182" xr3:uid="{4878D624-7C1A-3443-AE4B-11DC39AEDA11}" name="Column11162"/>
    <tableColumn id="11183" xr3:uid="{8C17AF30-6F69-9746-A322-10D60A1D5DF4}" name="Column11163"/>
    <tableColumn id="11184" xr3:uid="{D5A44F97-6CCE-A644-A894-AE98146B7B0B}" name="Column11164"/>
    <tableColumn id="11185" xr3:uid="{C4EBACE4-E0E1-4C4C-852D-1A2C7DA95CFA}" name="Column11165"/>
    <tableColumn id="11186" xr3:uid="{EA81ED21-DF2C-274D-AC04-9CC64D3E697B}" name="Column11166"/>
    <tableColumn id="11187" xr3:uid="{3209DF76-BA41-8B4E-8142-0E2DDA180190}" name="Column11167"/>
    <tableColumn id="11188" xr3:uid="{E92BEBFA-D464-8C4F-A035-756F08B21D6F}" name="Column11168"/>
    <tableColumn id="11189" xr3:uid="{27C57CC8-9086-2641-A943-DFA3D42DD5D9}" name="Column11169"/>
    <tableColumn id="11190" xr3:uid="{1159EC7B-1C80-214B-BF10-5E1F1B6C16D6}" name="Column11170"/>
    <tableColumn id="11191" xr3:uid="{24D8374A-F52D-7144-BEF0-7CDFB7ED174B}" name="Column11171"/>
    <tableColumn id="11192" xr3:uid="{634EFA6D-E640-7740-80E3-CC290167F368}" name="Column11172"/>
    <tableColumn id="11193" xr3:uid="{DFBB647A-683A-BB40-B57B-2A01A1E18BA1}" name="Column11173"/>
    <tableColumn id="11194" xr3:uid="{D1ECD369-DD25-FB40-B76A-FE1B1674269C}" name="Column11174"/>
    <tableColumn id="11195" xr3:uid="{91298018-6B74-9543-8DAB-2C1895CFB56C}" name="Column11175"/>
    <tableColumn id="11196" xr3:uid="{51136C5A-84AA-7544-B334-81216A35AD79}" name="Column11176"/>
    <tableColumn id="11197" xr3:uid="{DC38767F-3D11-3D4F-9177-C53EE805464A}" name="Column11177"/>
    <tableColumn id="11198" xr3:uid="{EE0A82DA-FC3D-2C44-A594-AFA51C7B8466}" name="Column11178"/>
    <tableColumn id="11199" xr3:uid="{F5518626-48F3-874D-83DB-D42B00522C8D}" name="Column11179"/>
    <tableColumn id="11200" xr3:uid="{24C07EF2-AD34-444B-819A-D7675A1A77A3}" name="Column11180"/>
    <tableColumn id="11201" xr3:uid="{D50D142F-E2C4-FF4D-B921-866FB5FC3D78}" name="Column11181"/>
    <tableColumn id="11202" xr3:uid="{9A317A4A-6E1A-354D-B477-3E37BDA78999}" name="Column11182"/>
    <tableColumn id="11203" xr3:uid="{DD174B21-74B2-824C-A1FC-A35DEC24CCF1}" name="Column11183"/>
    <tableColumn id="11204" xr3:uid="{3C4D502B-68A6-ED4A-AA4C-F5E53B178773}" name="Column11184"/>
    <tableColumn id="11205" xr3:uid="{F34F2508-E7AF-A24C-AEFF-B14249813A2E}" name="Column11185"/>
    <tableColumn id="11206" xr3:uid="{41E9795F-B2E9-C946-835E-1FD04F929839}" name="Column11186"/>
    <tableColumn id="11207" xr3:uid="{E474E4AD-EF18-C049-8AF4-64841F412999}" name="Column11187"/>
    <tableColumn id="11208" xr3:uid="{D62786AC-540E-9149-B9E3-74FAB32D626C}" name="Column11188"/>
    <tableColumn id="11209" xr3:uid="{9A376D84-6655-214B-8762-2D451E9A673E}" name="Column11189"/>
    <tableColumn id="11210" xr3:uid="{02F894ED-14A9-2F4C-BE70-FE9F6D77EBFA}" name="Column11190"/>
    <tableColumn id="11211" xr3:uid="{A715F408-D11D-F24C-9FAA-A6853757CD20}" name="Column11191"/>
    <tableColumn id="11212" xr3:uid="{62D3175D-2081-8540-BAF1-12E223807443}" name="Column11192"/>
    <tableColumn id="11213" xr3:uid="{99525EE8-820B-8549-9261-F9C4083BA700}" name="Column11193"/>
    <tableColumn id="11214" xr3:uid="{E3A4BA13-1EE1-B240-8EC7-CEA420FBA80F}" name="Column11194"/>
    <tableColumn id="11215" xr3:uid="{9166C549-0012-C24A-B6F8-2767C8F8FB89}" name="Column11195"/>
    <tableColumn id="11216" xr3:uid="{DFB3EF7C-4DC2-6A41-8A7E-314E79F9E5E5}" name="Column11196"/>
    <tableColumn id="11217" xr3:uid="{8FDC3F26-EC44-5C42-AAD5-2FC626753359}" name="Column11197"/>
    <tableColumn id="11218" xr3:uid="{98FD6301-135E-E54E-8BA2-DB7BFE24469A}" name="Column11198"/>
    <tableColumn id="11219" xr3:uid="{FA1E14E9-5946-4F4D-9600-17DF384BCF81}" name="Column11199"/>
    <tableColumn id="11220" xr3:uid="{DB4523C1-4687-5144-8B2A-BF632CC062E0}" name="Column11200"/>
    <tableColumn id="11221" xr3:uid="{3DC98580-CD58-894C-AE4E-35224DDA7552}" name="Column11201"/>
    <tableColumn id="11222" xr3:uid="{80ADA57E-9554-1F4D-88C6-3D12565B8F4F}" name="Column11202"/>
    <tableColumn id="11223" xr3:uid="{A335CCAA-52C0-1544-9C9D-C830469EC863}" name="Column11203"/>
    <tableColumn id="11224" xr3:uid="{1273BD8C-ECB0-F74E-B0F1-5B14537737E2}" name="Column11204"/>
    <tableColumn id="11225" xr3:uid="{AF03E303-0CC6-7B44-8CFC-CB9EFF93C501}" name="Column11205"/>
    <tableColumn id="11226" xr3:uid="{D31BA85C-5A1F-E443-923C-0D3CDB29DDDD}" name="Column11206"/>
    <tableColumn id="11227" xr3:uid="{2B8FB3F3-BDEF-FF46-B019-F58AEC2226DD}" name="Column11207"/>
    <tableColumn id="11228" xr3:uid="{3E9A08B3-92F0-2B44-92B9-0E4A2A653C12}" name="Column11208"/>
    <tableColumn id="11229" xr3:uid="{2A054E69-C120-B24B-96F2-DE1C484DFC01}" name="Column11209"/>
    <tableColumn id="11230" xr3:uid="{B52898A8-6DC3-B04E-A04B-833028975F9C}" name="Column11210"/>
    <tableColumn id="11231" xr3:uid="{15862F05-9280-3D42-8C56-8D77D1D05486}" name="Column11211"/>
    <tableColumn id="11232" xr3:uid="{C088062B-230D-5B49-8FFF-24B9A49E69BE}" name="Column11212"/>
    <tableColumn id="11233" xr3:uid="{A2DE4C77-A618-6F40-B140-3A4ED9A54462}" name="Column11213"/>
    <tableColumn id="11234" xr3:uid="{87693DEB-8304-804A-AA83-F9A07A67991A}" name="Column11214"/>
    <tableColumn id="11235" xr3:uid="{B49BC697-7E78-7A46-A610-38DCB4D62B77}" name="Column11215"/>
    <tableColumn id="11236" xr3:uid="{BF10F901-EBBB-DE4B-83A0-9D82D6CA666B}" name="Column11216"/>
    <tableColumn id="11237" xr3:uid="{CB3036DA-0780-AD4D-B05F-AD027DB91928}" name="Column11217"/>
    <tableColumn id="11238" xr3:uid="{AD708A4D-B859-2243-B03E-174723C479F1}" name="Column11218"/>
    <tableColumn id="11239" xr3:uid="{7D231E57-D7DE-5740-AE86-4E1BA36014F5}" name="Column11219"/>
    <tableColumn id="11240" xr3:uid="{8E5B4243-3A0E-6E42-84A9-62D56FDC66DB}" name="Column11220"/>
    <tableColumn id="11241" xr3:uid="{CA8607D9-BEC0-5D4B-95FD-FF6CDEF6ECE9}" name="Column11221"/>
    <tableColumn id="11242" xr3:uid="{E2AFEB9A-2EBE-8A47-9912-3067E3DE72CE}" name="Column11222"/>
    <tableColumn id="11243" xr3:uid="{F075C40A-E42D-DE4B-BFD0-52DE4406AE25}" name="Column11223"/>
    <tableColumn id="11244" xr3:uid="{55B341F9-7D4C-2E4B-988D-0E8F09B3131B}" name="Column11224"/>
    <tableColumn id="11245" xr3:uid="{0DAF0807-95A4-F74E-86A0-B392CACB01B4}" name="Column11225"/>
    <tableColumn id="11246" xr3:uid="{9D3DCA02-727A-7C4B-8E4D-25B875A0DD12}" name="Column11226"/>
    <tableColumn id="11247" xr3:uid="{7FBE33DA-EDD5-8947-83D3-7FBDC43CA164}" name="Column11227"/>
    <tableColumn id="11248" xr3:uid="{4531D509-7758-7041-A3B0-B65F3F4FD524}" name="Column11228"/>
    <tableColumn id="11249" xr3:uid="{12E6C461-B745-4A4C-A40F-8B487205790A}" name="Column11229"/>
    <tableColumn id="11250" xr3:uid="{D1A21352-2B88-AB42-BF7A-FA8839EBDDA2}" name="Column11230"/>
    <tableColumn id="11251" xr3:uid="{52EAC460-4C62-1E46-8A8E-2E157FF7A0C0}" name="Column11231"/>
    <tableColumn id="11252" xr3:uid="{F1F303DA-6D17-574C-98CE-0B58C91F6EDB}" name="Column11232"/>
    <tableColumn id="11253" xr3:uid="{AD881992-8B11-1C47-9712-5E2CA2B14080}" name="Column11233"/>
    <tableColumn id="11254" xr3:uid="{B0C8B62C-4280-454C-990A-896D54909716}" name="Column11234"/>
    <tableColumn id="11255" xr3:uid="{47F69B8E-E170-6D42-BBE8-248D70CC93EB}" name="Column11235"/>
    <tableColumn id="11256" xr3:uid="{402475E3-8178-5F48-AE30-E94A69F76C57}" name="Column11236"/>
    <tableColumn id="11257" xr3:uid="{9AF4BA25-4D57-5349-8262-C9CBEDFD6C31}" name="Column11237"/>
    <tableColumn id="11258" xr3:uid="{FB4A16E6-7DC2-4844-B8CA-C82F3FEFF26E}" name="Column11238"/>
    <tableColumn id="11259" xr3:uid="{D3C79AE3-EE65-9A46-8BC3-4022B079A286}" name="Column11239"/>
    <tableColumn id="11260" xr3:uid="{CC32FE9E-04AE-2A48-AC3F-E607DB280D19}" name="Column11240"/>
    <tableColumn id="11261" xr3:uid="{E7B660B7-1A39-1E4D-8B86-6021983784FE}" name="Column11241"/>
    <tableColumn id="11262" xr3:uid="{7D206294-E5A1-0B40-A247-1716403900CA}" name="Column11242"/>
    <tableColumn id="11263" xr3:uid="{F93949E9-2ADD-0545-B85E-4EA4E61B8F8B}" name="Column11243"/>
    <tableColumn id="11264" xr3:uid="{CDD7EA4E-46EE-DE4A-A537-C8C0F2E12877}" name="Column11244"/>
    <tableColumn id="11265" xr3:uid="{DE571CDC-FD87-144A-93B6-09649516FCFA}" name="Column11245"/>
    <tableColumn id="11266" xr3:uid="{A92EF738-B22D-8D41-B3F0-0FD359E0001E}" name="Column11246"/>
    <tableColumn id="11267" xr3:uid="{5590647C-8E45-3D40-8A94-BA47343B2139}" name="Column11247"/>
    <tableColumn id="11268" xr3:uid="{DEB8B22E-6A02-6145-81FA-F1D0ADE7884D}" name="Column11248"/>
    <tableColumn id="11269" xr3:uid="{DA0AC58D-BF67-464B-9A37-0DE09E4991D4}" name="Column11249"/>
    <tableColumn id="11270" xr3:uid="{9EE75387-7DA1-374D-A2F5-3CE6C3E1A24B}" name="Column11250"/>
    <tableColumn id="11271" xr3:uid="{2D1A7D34-1667-4645-ADC9-218720A439F3}" name="Column11251"/>
    <tableColumn id="11272" xr3:uid="{7D29752F-DB53-C149-B8CD-554CD4ECBD67}" name="Column11252"/>
    <tableColumn id="11273" xr3:uid="{20E5CF0D-6A38-5049-A425-D8EDA1D071AC}" name="Column11253"/>
    <tableColumn id="11274" xr3:uid="{51FE3869-4768-834A-BC22-4919527CA5F8}" name="Column11254"/>
    <tableColumn id="11275" xr3:uid="{58A138FC-3146-8E43-AC59-07231A56B8D0}" name="Column11255"/>
    <tableColumn id="11276" xr3:uid="{ACC1051F-5C95-8A48-AE85-8A3AE02DD72C}" name="Column11256"/>
    <tableColumn id="11277" xr3:uid="{928EEE79-9DE8-B744-95F8-4A54CD83DBFD}" name="Column11257"/>
    <tableColumn id="11278" xr3:uid="{124C8837-C02C-E843-8F39-9EB38881A77A}" name="Column11258"/>
    <tableColumn id="11279" xr3:uid="{3F6F9AB3-5F8B-AD4D-A6A7-DFD949B1A1DB}" name="Column11259"/>
    <tableColumn id="11280" xr3:uid="{D4A6D46E-6238-524E-834D-07E9C316211B}" name="Column11260"/>
    <tableColumn id="11281" xr3:uid="{E6568087-6D24-D846-89B7-F572B0CC9401}" name="Column11261"/>
    <tableColumn id="11282" xr3:uid="{44075648-74D0-C140-95EF-E3425280D0FE}" name="Column11262"/>
    <tableColumn id="11283" xr3:uid="{31097F19-FF28-A24D-8DDB-F80C8D995662}" name="Column11263"/>
    <tableColumn id="11284" xr3:uid="{E5E1E22C-639E-F34E-8FFD-78225755EC2B}" name="Column11264"/>
    <tableColumn id="11285" xr3:uid="{FBF1953A-5E49-2A45-92D5-D6CD6594CEB2}" name="Column11265"/>
    <tableColumn id="11286" xr3:uid="{F6113395-68EC-E64B-A886-AA226CD8BF18}" name="Column11266"/>
    <tableColumn id="11287" xr3:uid="{E09D7A1C-1FE1-604A-82ED-2366C883F3F3}" name="Column11267"/>
    <tableColumn id="11288" xr3:uid="{C6536242-409D-8847-8C64-4BC0CD0CB535}" name="Column11268"/>
    <tableColumn id="11289" xr3:uid="{7269C032-2748-BC4A-8322-9CF945429981}" name="Column11269"/>
    <tableColumn id="11290" xr3:uid="{CC739BF6-C35D-4A46-96EB-B453D2A12C92}" name="Column11270"/>
    <tableColumn id="11291" xr3:uid="{21F1B805-E641-4944-8CE2-0B223A06BA60}" name="Column11271"/>
    <tableColumn id="11292" xr3:uid="{5C746E6C-C7AF-384C-8342-12BDA68D1399}" name="Column11272"/>
    <tableColumn id="11293" xr3:uid="{4F987DDA-C135-C24C-965F-0B1045EB859A}" name="Column11273"/>
    <tableColumn id="11294" xr3:uid="{843B5E47-A461-C24B-904B-EE063F5F66A3}" name="Column11274"/>
    <tableColumn id="11295" xr3:uid="{C22971BA-23DE-B246-BAE7-8D1CEB103214}" name="Column11275"/>
    <tableColumn id="11296" xr3:uid="{F2524D35-64B2-8048-B602-DF5FC57948C6}" name="Column11276"/>
    <tableColumn id="11297" xr3:uid="{8BF64727-0C2D-884E-B1DE-1CFBF2D8DFD7}" name="Column11277"/>
    <tableColumn id="11298" xr3:uid="{649E0953-994A-4140-88AF-8E697A4EED9A}" name="Column11278"/>
    <tableColumn id="11299" xr3:uid="{93788C3C-F477-644E-944E-D98407DAFBD6}" name="Column11279"/>
    <tableColumn id="11300" xr3:uid="{B7B8B499-7317-5A44-99FD-1AD054CC9715}" name="Column11280"/>
    <tableColumn id="11301" xr3:uid="{754E9D5B-64EF-FB43-AE96-71171A398D4A}" name="Column11281"/>
    <tableColumn id="11302" xr3:uid="{282B4550-B65E-CB4E-8A9D-0A4BBEDF371B}" name="Column11282"/>
    <tableColumn id="11303" xr3:uid="{BF2D642E-C1AB-C149-B6F7-4DFAD9A7CC33}" name="Column11283"/>
    <tableColumn id="11304" xr3:uid="{E88BF175-8FDE-F540-9B32-1B55F1441DEE}" name="Column11284"/>
    <tableColumn id="11305" xr3:uid="{44459764-74AD-854F-A16E-9A80361291DB}" name="Column11285"/>
    <tableColumn id="11306" xr3:uid="{B18330BD-9F80-5248-B6B0-059F50238DF1}" name="Column11286"/>
    <tableColumn id="11307" xr3:uid="{940AF705-2390-9643-A3F5-21FCCBA5D293}" name="Column11287"/>
    <tableColumn id="11308" xr3:uid="{AEF4A367-A927-9A41-BC6F-C85D5736E1C1}" name="Column11288"/>
    <tableColumn id="11309" xr3:uid="{EB2D3464-9D1A-2A4F-8028-4F98425C38BC}" name="Column11289"/>
    <tableColumn id="11310" xr3:uid="{4683B763-851F-9843-83F5-6F398B607D5F}" name="Column11290"/>
    <tableColumn id="11311" xr3:uid="{5F85011E-8E5E-0C43-BC9C-2BFDC57BEA37}" name="Column11291"/>
    <tableColumn id="11312" xr3:uid="{F8248D3E-94D7-974D-B806-C093FD8007BF}" name="Column11292"/>
    <tableColumn id="11313" xr3:uid="{A804A713-27C0-1A47-A525-420881B26150}" name="Column11293"/>
    <tableColumn id="11314" xr3:uid="{2F8E082A-CB1E-CD41-BDE2-F6DB74ED5AF6}" name="Column11294"/>
    <tableColumn id="11315" xr3:uid="{3BF957B6-4F4D-F040-BD25-C7F1E6771624}" name="Column11295"/>
    <tableColumn id="11316" xr3:uid="{E9D45EDA-56EB-A94E-8B59-B6A3D2A2F58B}" name="Column11296"/>
    <tableColumn id="11317" xr3:uid="{E70380FA-1A1E-DA41-B5C1-49740B520D99}" name="Column11297"/>
    <tableColumn id="11318" xr3:uid="{D0DAFFD9-BFCA-904D-BB8D-65B1CE86E250}" name="Column11298"/>
    <tableColumn id="11319" xr3:uid="{F1B5508F-FA2C-6447-B40F-9DC8A3B7D033}" name="Column11299"/>
    <tableColumn id="11320" xr3:uid="{0ACDD9DB-1111-2442-9BA7-BD098D71790B}" name="Column11300"/>
    <tableColumn id="11321" xr3:uid="{A8DE086F-8359-1540-BB3B-BBB8174545B5}" name="Column11301"/>
    <tableColumn id="11322" xr3:uid="{9801C7AF-6B67-4D40-BD68-7F86FB30DBE9}" name="Column11302"/>
    <tableColumn id="11323" xr3:uid="{8557E297-853D-4045-A93C-56E3A4BD6DD9}" name="Column11303"/>
    <tableColumn id="11324" xr3:uid="{49DCC5AD-12E2-5548-8EB1-76DFB28EC980}" name="Column11304"/>
    <tableColumn id="11325" xr3:uid="{32AB7C72-69C7-3B44-A42E-F33D815CB70E}" name="Column11305"/>
    <tableColumn id="11326" xr3:uid="{C60F4891-6484-1043-A990-8F2338931E9E}" name="Column11306"/>
    <tableColumn id="11327" xr3:uid="{E85B7F4E-B958-0746-9852-72D24B17659B}" name="Column11307"/>
    <tableColumn id="11328" xr3:uid="{881793EE-F98D-DA45-B2C5-FF75D2BEDAEC}" name="Column11308"/>
    <tableColumn id="11329" xr3:uid="{1774DFBC-053F-7D46-82F8-F5392C67112E}" name="Column11309"/>
    <tableColumn id="11330" xr3:uid="{FA2622E0-9EDD-E74F-A5E8-12B09144D2C0}" name="Column11310"/>
    <tableColumn id="11331" xr3:uid="{9319DB9E-742D-5B41-83F3-CDDC532768BC}" name="Column11311"/>
    <tableColumn id="11332" xr3:uid="{5C5EB777-6EB2-BB4F-9E40-1B64449E3F54}" name="Column11312"/>
    <tableColumn id="11333" xr3:uid="{CE17AB3D-E3A4-EA44-8308-6BC3446F1417}" name="Column11313"/>
    <tableColumn id="11334" xr3:uid="{1EE9EE6D-7E19-5941-82DF-5861CCDF2E48}" name="Column11314"/>
    <tableColumn id="11335" xr3:uid="{2DD69C0A-E911-5440-8C65-38768CF7975B}" name="Column11315"/>
    <tableColumn id="11336" xr3:uid="{DF02CED5-CDD7-514E-B8B3-1EABC2532B0E}" name="Column11316"/>
    <tableColumn id="11337" xr3:uid="{EC661536-6719-3F43-9071-1D5E7448F57A}" name="Column11317"/>
    <tableColumn id="11338" xr3:uid="{AAC90123-4B2E-9B46-A25D-5D5E576DCF52}" name="Column11318"/>
    <tableColumn id="11339" xr3:uid="{7D940643-DB0A-E340-878A-41BE93649EB6}" name="Column11319"/>
    <tableColumn id="11340" xr3:uid="{5B271EF7-9F35-3246-971A-098F0115F75C}" name="Column11320"/>
    <tableColumn id="11341" xr3:uid="{BD959A29-9BF7-A148-BB0E-69299188B3AA}" name="Column11321"/>
    <tableColumn id="11342" xr3:uid="{97E5DC9B-500E-2A4F-95AE-63A6D232937A}" name="Column11322"/>
    <tableColumn id="11343" xr3:uid="{B0A739B1-B663-BF4C-B856-56E88A12D234}" name="Column11323"/>
    <tableColumn id="11344" xr3:uid="{92D3E92D-6DC2-D94D-A584-1D541C61AADE}" name="Column11324"/>
    <tableColumn id="11345" xr3:uid="{05E38465-56D1-CC4B-A84A-83D67B80F874}" name="Column11325"/>
    <tableColumn id="11346" xr3:uid="{9B4728F5-B1E6-8647-9F6D-6DBDA997AA8C}" name="Column11326"/>
    <tableColumn id="11347" xr3:uid="{561B85E0-28F0-3842-B926-79B9AF1D9901}" name="Column11327"/>
    <tableColumn id="11348" xr3:uid="{BFFE06CA-E6F1-0549-B516-69A030A09C04}" name="Column11328"/>
    <tableColumn id="11349" xr3:uid="{1ED411AA-FAA5-8C4F-A4CE-FFC220D77870}" name="Column11329"/>
    <tableColumn id="11350" xr3:uid="{889C0DCA-5489-724D-B02D-9744118E9FBE}" name="Column11330"/>
    <tableColumn id="11351" xr3:uid="{F941DC9B-58B7-9544-B09D-74987385FAAD}" name="Column11331"/>
    <tableColumn id="11352" xr3:uid="{A9E794BF-41FD-0641-A8BD-81E66EFA945C}" name="Column11332"/>
    <tableColumn id="11353" xr3:uid="{C641A42F-5CA7-2744-B040-C0AD7D25B6BC}" name="Column11333"/>
    <tableColumn id="11354" xr3:uid="{B287AAE4-7B2C-4749-B391-34BA94D82536}" name="Column11334"/>
    <tableColumn id="11355" xr3:uid="{804FA537-777E-7C48-9296-F88696E515AC}" name="Column11335"/>
    <tableColumn id="11356" xr3:uid="{9CB5D363-535B-7C4B-B6F0-02BE331882B9}" name="Column11336"/>
    <tableColumn id="11357" xr3:uid="{349CCBD4-8F1E-7E4D-8AFE-0DAD64DF879C}" name="Column11337"/>
    <tableColumn id="11358" xr3:uid="{5D2E4EFF-015B-FE4D-9DFD-06EFB6DBE754}" name="Column11338"/>
    <tableColumn id="11359" xr3:uid="{E2A7547F-C10D-ED45-B5A1-5102357AC1C0}" name="Column11339"/>
    <tableColumn id="11360" xr3:uid="{6800A7BE-6429-7D41-B707-D38E3CB575EB}" name="Column11340"/>
    <tableColumn id="11361" xr3:uid="{CC653E3D-91B7-3945-8D89-A5790E8FA506}" name="Column11341"/>
    <tableColumn id="11362" xr3:uid="{62E17AB0-D40F-C146-9E47-5AE9580A06CD}" name="Column11342"/>
    <tableColumn id="11363" xr3:uid="{09D1C9C3-4284-9548-80F8-5D3CB30F32B2}" name="Column11343"/>
    <tableColumn id="11364" xr3:uid="{4A2CA787-9081-8147-8E7F-DA211915161F}" name="Column11344"/>
    <tableColumn id="11365" xr3:uid="{980309D2-FB51-FA4B-8005-D1694A6EC2FE}" name="Column11345"/>
    <tableColumn id="11366" xr3:uid="{F23D31E6-7383-A14F-BF59-DBC13433C383}" name="Column11346"/>
    <tableColumn id="11367" xr3:uid="{0A05A682-D8C5-8E4F-BC93-C54AA47B2CCE}" name="Column11347"/>
    <tableColumn id="11368" xr3:uid="{92C5B928-FB3E-CC4B-8136-D28A17A7BF86}" name="Column11348"/>
    <tableColumn id="11369" xr3:uid="{AE2A07ED-5699-6E46-8B31-8A51B3749BF6}" name="Column11349"/>
    <tableColumn id="11370" xr3:uid="{2DE07758-5F96-E74B-AD7C-263A95D0257D}" name="Column11350"/>
    <tableColumn id="11371" xr3:uid="{42BC66A1-4CCE-DD44-AA7D-CAC63A3C8C6F}" name="Column11351"/>
    <tableColumn id="11372" xr3:uid="{DBBF2931-2169-3C44-B06F-49199BD7F270}" name="Column11352"/>
    <tableColumn id="11373" xr3:uid="{E548DE7C-D913-7447-BCBE-7E21D8F89C40}" name="Column11353"/>
    <tableColumn id="11374" xr3:uid="{EFA1B784-9BDC-8348-A0DD-5E45561CBC90}" name="Column11354"/>
    <tableColumn id="11375" xr3:uid="{BEB8D2F7-1E32-8440-84C6-DDB83F9C9A0F}" name="Column11355"/>
    <tableColumn id="11376" xr3:uid="{3207CC32-8023-DE43-A312-E1127FC0A327}" name="Column11356"/>
    <tableColumn id="11377" xr3:uid="{4CACDBB1-D36F-4949-A43C-4E1F7CD3CFD2}" name="Column11357"/>
    <tableColumn id="11378" xr3:uid="{D98317DC-F46A-6E44-A172-A95C19CAD2CB}" name="Column11358"/>
    <tableColumn id="11379" xr3:uid="{EB3DD945-CF02-7D41-BA63-1A2C56EB5BBE}" name="Column11359"/>
    <tableColumn id="11380" xr3:uid="{FDCF5538-A08C-8643-8F3E-1E9B2ACEDCEC}" name="Column11360"/>
    <tableColumn id="11381" xr3:uid="{06B851E7-5A7C-0047-B735-FC769FD541E9}" name="Column11361"/>
    <tableColumn id="11382" xr3:uid="{E89EA045-651B-324A-B498-428F7049FDCF}" name="Column11362"/>
    <tableColumn id="11383" xr3:uid="{E2B8DE2C-7C9F-5644-B4C5-7975B2011E0F}" name="Column11363"/>
    <tableColumn id="11384" xr3:uid="{9787EA9A-A5E1-D741-9488-E460A99E59E6}" name="Column11364"/>
    <tableColumn id="11385" xr3:uid="{2C6D9955-E79F-644D-AD05-FB877CFF8C24}" name="Column11365"/>
    <tableColumn id="11386" xr3:uid="{CC3EDA78-F5B3-4342-831C-130E83338BAD}" name="Column11366"/>
    <tableColumn id="11387" xr3:uid="{4463696D-BEAE-294B-8B99-50F375C9905A}" name="Column11367"/>
    <tableColumn id="11388" xr3:uid="{2841A8D3-C4DA-D145-915D-2EF42D580FA3}" name="Column11368"/>
    <tableColumn id="11389" xr3:uid="{62D24DD5-D2A4-CF48-B71E-E943477C4FF9}" name="Column11369"/>
    <tableColumn id="11390" xr3:uid="{B0ED6DB1-F0BE-0A46-AEA8-4AB0082F289F}" name="Column11370"/>
    <tableColumn id="11391" xr3:uid="{B70ECC1D-7876-CF45-A5D1-F806E3986C45}" name="Column11371"/>
    <tableColumn id="11392" xr3:uid="{99A10CE5-22F9-6F4F-A4D6-6500E4C66FA4}" name="Column11372"/>
    <tableColumn id="11393" xr3:uid="{89706248-CFC7-A74F-8D47-151B07B3F963}" name="Column11373"/>
    <tableColumn id="11394" xr3:uid="{E9133CA4-B0FD-144D-8F56-81E9787423B2}" name="Column11374"/>
    <tableColumn id="11395" xr3:uid="{6550E8F3-A979-2943-8FE1-AE6E173A1436}" name="Column11375"/>
    <tableColumn id="11396" xr3:uid="{68098C72-466D-844A-8B4A-3B75E5B817A3}" name="Column11376"/>
    <tableColumn id="11397" xr3:uid="{CEF4BBDE-8FCF-1747-A8B1-3740F7131BE6}" name="Column11377"/>
    <tableColumn id="11398" xr3:uid="{54565A08-BCC0-E045-8050-F2D00D7E92CD}" name="Column11378"/>
    <tableColumn id="11399" xr3:uid="{AA98C066-7A08-364E-A40B-D4207A244EB1}" name="Column11379"/>
    <tableColumn id="11400" xr3:uid="{4172E26F-7807-A446-BB09-EA1264058F8E}" name="Column11380"/>
    <tableColumn id="11401" xr3:uid="{40CDEC87-73BE-8347-A09E-BDB4F24F185D}" name="Column11381"/>
    <tableColumn id="11402" xr3:uid="{3C0DCF34-0580-484C-BA0F-787847E06655}" name="Column11382"/>
    <tableColumn id="11403" xr3:uid="{0DCD7C23-388C-4544-B255-14717435DADC}" name="Column11383"/>
    <tableColumn id="11404" xr3:uid="{FC645E35-944C-7947-BC3F-63686E5E939E}" name="Column11384"/>
    <tableColumn id="11405" xr3:uid="{7820EC70-B6D3-CA42-AA33-91F0B3E1B889}" name="Column11385"/>
    <tableColumn id="11406" xr3:uid="{916F0B68-80FE-AC4C-9CCE-1152435BC753}" name="Column11386"/>
    <tableColumn id="11407" xr3:uid="{5F554A09-EBBB-4C45-80F3-285E4628492B}" name="Column11387"/>
    <tableColumn id="11408" xr3:uid="{66880C3C-950E-9240-AC00-377D9AD0B24B}" name="Column11388"/>
    <tableColumn id="11409" xr3:uid="{C7B58B7F-84BD-434B-BB25-48ABB258F4AA}" name="Column11389"/>
    <tableColumn id="11410" xr3:uid="{07B7E542-5E23-374F-9C4E-339C61C49D23}" name="Column11390"/>
    <tableColumn id="11411" xr3:uid="{6896A163-EBEB-6040-BC3C-A523FDB232FC}" name="Column11391"/>
    <tableColumn id="11412" xr3:uid="{39840891-D727-DC4B-9A49-72365B215EF0}" name="Column11392"/>
    <tableColumn id="11413" xr3:uid="{66C73599-0183-AE4B-8FD1-DA65173F9C06}" name="Column11393"/>
    <tableColumn id="11414" xr3:uid="{C7686CAA-176B-4543-935F-2D08E24D0859}" name="Column11394"/>
    <tableColumn id="11415" xr3:uid="{73B492A1-2B53-8942-ACD7-F002A499FC9C}" name="Column11395"/>
    <tableColumn id="11416" xr3:uid="{06F26080-00B6-A540-95A6-97BA79DE2F6E}" name="Column11396"/>
    <tableColumn id="11417" xr3:uid="{19EEDEB7-79FE-A542-8A8B-2B154B351D98}" name="Column11397"/>
    <tableColumn id="11418" xr3:uid="{94723C6C-7733-C14C-9200-686E1413A9D5}" name="Column11398"/>
    <tableColumn id="11419" xr3:uid="{6EB30E69-73F4-8240-979F-96A1D4287304}" name="Column11399"/>
    <tableColumn id="11420" xr3:uid="{E0B5B7DD-88B1-7744-BD73-0AB8E20994B8}" name="Column11400"/>
    <tableColumn id="11421" xr3:uid="{6B5020D7-B49A-B84E-B6AB-F2A821248F36}" name="Column11401"/>
    <tableColumn id="11422" xr3:uid="{3FA4A449-2BD2-4047-9B5F-03B65E27623F}" name="Column11402"/>
    <tableColumn id="11423" xr3:uid="{7274C1C8-2286-6C40-A154-6A3A582A623A}" name="Column11403"/>
    <tableColumn id="11424" xr3:uid="{077B5B87-8EF4-0949-8BEB-A12749399AEC}" name="Column11404"/>
    <tableColumn id="11425" xr3:uid="{5B74E264-95BF-354D-932F-849ADFE89A8E}" name="Column11405"/>
    <tableColumn id="11426" xr3:uid="{EA8F9769-F91B-FB44-9DDB-FDEFB71470C0}" name="Column11406"/>
    <tableColumn id="11427" xr3:uid="{8AC92310-948D-4C4E-AFA6-DD1ED8F28DE9}" name="Column11407"/>
    <tableColumn id="11428" xr3:uid="{95BEDB20-277C-934B-BDA6-6E355E5EDC18}" name="Column11408"/>
    <tableColumn id="11429" xr3:uid="{511B9FB3-3874-B140-8070-C970BBF735C0}" name="Column11409"/>
    <tableColumn id="11430" xr3:uid="{B03C2D4D-2E46-3349-A0CC-B373A8B30CD4}" name="Column11410"/>
    <tableColumn id="11431" xr3:uid="{B2036E21-93E9-2E4A-93B3-A5B2AC46064D}" name="Column11411"/>
    <tableColumn id="11432" xr3:uid="{C41FC8F4-AD0D-1D46-83AA-D9D4BD33FFBE}" name="Column11412"/>
    <tableColumn id="11433" xr3:uid="{997CD7DE-A119-9345-B0FC-271BB07C0964}" name="Column11413"/>
    <tableColumn id="11434" xr3:uid="{121EE3A8-966E-8E43-B85F-023B7CA64A0F}" name="Column11414"/>
    <tableColumn id="11435" xr3:uid="{09AD392F-6DF5-BF4C-8C0F-5F8623B06CEF}" name="Column11415"/>
    <tableColumn id="11436" xr3:uid="{E8672B11-3AB9-EC4B-A577-71AB8C174EDC}" name="Column11416"/>
    <tableColumn id="11437" xr3:uid="{B629D256-1DEC-8B4E-87E8-453DFD865C04}" name="Column11417"/>
    <tableColumn id="11438" xr3:uid="{F48B4257-754D-AB4C-8102-5A338C3017A4}" name="Column11418"/>
    <tableColumn id="11439" xr3:uid="{E446FFA5-EF90-5D4A-8C19-FA2A90581C38}" name="Column11419"/>
    <tableColumn id="11440" xr3:uid="{A972E24D-2A25-1E42-B960-D438CC02469F}" name="Column11420"/>
    <tableColumn id="11441" xr3:uid="{8DFD3594-E2A4-7742-895D-3B002578D492}" name="Column11421"/>
    <tableColumn id="11442" xr3:uid="{2B472A08-1717-1D4F-B461-2BE0BD474CAC}" name="Column11422"/>
    <tableColumn id="11443" xr3:uid="{B254DE48-C678-9E48-AD69-F28E8C667FA9}" name="Column11423"/>
    <tableColumn id="11444" xr3:uid="{0648066B-6CC3-A143-83DA-9C1EB9DD4888}" name="Column11424"/>
    <tableColumn id="11445" xr3:uid="{AEAF29BC-31A9-E848-8938-C6A1E84F6AD1}" name="Column11425"/>
    <tableColumn id="11446" xr3:uid="{0C0A5532-E9FD-1D41-8CF0-792E37ADD415}" name="Column11426"/>
    <tableColumn id="11447" xr3:uid="{0006FB53-175F-1E4E-8A91-5D7053805971}" name="Column11427"/>
    <tableColumn id="11448" xr3:uid="{E0E4911C-2517-2640-80C6-FF2A1127A113}" name="Column11428"/>
    <tableColumn id="11449" xr3:uid="{7765DF12-19E2-ED49-8BD1-3777ECD4889C}" name="Column11429"/>
    <tableColumn id="11450" xr3:uid="{4F76C50C-E2E0-3D47-9B2B-986DDE2A837A}" name="Column11430"/>
    <tableColumn id="11451" xr3:uid="{3DD49CBB-9D7A-5642-AA8F-E65751923FFE}" name="Column11431"/>
    <tableColumn id="11452" xr3:uid="{A2088DA6-02C3-B042-AFA7-548400CCE339}" name="Column11432"/>
    <tableColumn id="11453" xr3:uid="{23B3D4C0-132F-114F-8D45-9CC04D40A32C}" name="Column11433"/>
    <tableColumn id="11454" xr3:uid="{C983044C-88B0-F047-B2A2-6D15BBC2D34A}" name="Column11434"/>
    <tableColumn id="11455" xr3:uid="{B937581F-DAFE-5249-81FF-97719CC16B1F}" name="Column11435"/>
    <tableColumn id="11456" xr3:uid="{79F5BD13-A5DA-E840-9005-89E285ABED86}" name="Column11436"/>
    <tableColumn id="11457" xr3:uid="{7AC4B70C-2074-C147-88E5-3AAA8B49A882}" name="Column11437"/>
    <tableColumn id="11458" xr3:uid="{EDFD688D-E985-0F42-BE38-2E4020BDDB69}" name="Column11438"/>
    <tableColumn id="11459" xr3:uid="{E6BCA559-2957-2348-A1F5-C57D8318204D}" name="Column11439"/>
    <tableColumn id="11460" xr3:uid="{3C962EEC-A21C-BE46-9DEE-F028D61DBF70}" name="Column11440"/>
    <tableColumn id="11461" xr3:uid="{8D694D51-E531-F44A-A462-879285702203}" name="Column11441"/>
    <tableColumn id="11462" xr3:uid="{D7E01AEA-AD61-9249-A8EB-8D985FB27F3E}" name="Column11442"/>
    <tableColumn id="11463" xr3:uid="{6AF14AFE-1692-E84C-A943-F1A9AF7AF051}" name="Column11443"/>
    <tableColumn id="11464" xr3:uid="{201487DF-B032-5245-B5B6-BF90953CB2E1}" name="Column11444"/>
    <tableColumn id="11465" xr3:uid="{B37C74F4-ECDA-3644-A116-FDABED0569DF}" name="Column11445"/>
    <tableColumn id="11466" xr3:uid="{BD4B80BA-B4C8-E54B-AE5A-5E1BC239CDC2}" name="Column11446"/>
    <tableColumn id="11467" xr3:uid="{555E6AC9-2F56-C743-BA32-8C45316A8138}" name="Column11447"/>
    <tableColumn id="11468" xr3:uid="{B4B10F20-918E-2341-971F-AB53B3FBCF0D}" name="Column11448"/>
    <tableColumn id="11469" xr3:uid="{65E9CADB-91C1-0E43-AE6A-F2D9F63DF0EC}" name="Column11449"/>
    <tableColumn id="11470" xr3:uid="{B5108E7B-F3EA-0541-8F9C-BFF2D39DC766}" name="Column11450"/>
    <tableColumn id="11471" xr3:uid="{794EBDB7-956D-7548-8F8F-BA5631D325C4}" name="Column11451"/>
    <tableColumn id="11472" xr3:uid="{7220D337-A89F-CA40-B07F-25565369B6BC}" name="Column11452"/>
    <tableColumn id="11473" xr3:uid="{5A293AE3-E868-D640-92BC-451077A6CB17}" name="Column11453"/>
    <tableColumn id="11474" xr3:uid="{EB082E0A-8867-A44E-A756-517C5A323809}" name="Column11454"/>
    <tableColumn id="11475" xr3:uid="{D3307CF0-C127-4C4C-8FF1-604A0F690B92}" name="Column11455"/>
    <tableColumn id="11476" xr3:uid="{FA6EBE73-F04E-6D45-B012-AF196D3F5962}" name="Column11456"/>
    <tableColumn id="11477" xr3:uid="{5948E94D-EF41-6E40-99BA-E2883598AECD}" name="Column11457"/>
    <tableColumn id="11478" xr3:uid="{7BBF2BA9-39C6-5F43-945B-75E2833EB8E0}" name="Column11458"/>
    <tableColumn id="11479" xr3:uid="{70619CD4-8344-2F4F-9A83-86632CEA3252}" name="Column11459"/>
    <tableColumn id="11480" xr3:uid="{FC972C06-6D2D-4247-8ED9-1FA665337489}" name="Column11460"/>
    <tableColumn id="11481" xr3:uid="{4C382947-3C26-4645-AD94-8D7B213E2416}" name="Column11461"/>
    <tableColumn id="11482" xr3:uid="{997CCE3B-7BE9-4A40-88D6-FA41EC8DA24E}" name="Column11462"/>
    <tableColumn id="11483" xr3:uid="{CCD2F150-AC85-E647-AD3B-3A366E46CB61}" name="Column11463"/>
    <tableColumn id="11484" xr3:uid="{7B676B44-5CF8-BA41-AD07-20C78E493E6D}" name="Column11464"/>
    <tableColumn id="11485" xr3:uid="{82749E76-8A4D-9A43-80F0-10441CBAD9B3}" name="Column11465"/>
    <tableColumn id="11486" xr3:uid="{DF9FBA61-D409-B640-A84D-24A0CCFE88DE}" name="Column11466"/>
    <tableColumn id="11487" xr3:uid="{9AD26E77-893D-B049-9FAD-3794B5054CB3}" name="Column11467"/>
    <tableColumn id="11488" xr3:uid="{0FC5A250-F2D3-934A-A994-CCD7FB58197E}" name="Column11468"/>
    <tableColumn id="11489" xr3:uid="{FCCE8C1E-23D7-7241-94EC-E519A2AB36C7}" name="Column11469"/>
    <tableColumn id="11490" xr3:uid="{012B3D95-02C1-4749-AEDD-46F956C7A834}" name="Column11470"/>
    <tableColumn id="11491" xr3:uid="{7F071469-666F-C14E-83D6-FE628F545E8B}" name="Column11471"/>
    <tableColumn id="11492" xr3:uid="{AAC7BFE2-73B5-5D49-AC51-834F86F2D80D}" name="Column11472"/>
    <tableColumn id="11493" xr3:uid="{4A8DC90E-64D0-8A48-936C-D1D5DFC215D0}" name="Column11473"/>
    <tableColumn id="11494" xr3:uid="{26DE6020-65FD-2B47-8D12-BE8418602047}" name="Column11474"/>
    <tableColumn id="11495" xr3:uid="{9F69BABB-8ED8-1647-AD27-8CD253F6F73C}" name="Column11475"/>
    <tableColumn id="11496" xr3:uid="{EE831D42-416B-5B44-9217-2905613F56ED}" name="Column11476"/>
    <tableColumn id="11497" xr3:uid="{7C860AF6-03D0-C449-B3C4-9582EE6BF142}" name="Column11477"/>
    <tableColumn id="11498" xr3:uid="{842EFD0C-62D0-854F-A82F-53C739D2B0F9}" name="Column11478"/>
    <tableColumn id="11499" xr3:uid="{AB6F24ED-190E-7248-8EC1-B13DDCAE9D47}" name="Column11479"/>
    <tableColumn id="11500" xr3:uid="{A009A663-4576-6C41-B172-35517F566DE9}" name="Column11480"/>
    <tableColumn id="11501" xr3:uid="{E3375A28-5C3B-CB4E-9F46-9CD465A4D04C}" name="Column11481"/>
    <tableColumn id="11502" xr3:uid="{54161414-6AF9-6B41-A852-9525634467DB}" name="Column11482"/>
    <tableColumn id="11503" xr3:uid="{C26467C8-DC7E-624D-8EDA-8D5722E21AC9}" name="Column11483"/>
    <tableColumn id="11504" xr3:uid="{758BE941-15B5-DC4F-8D44-A2CA6A0A0E3A}" name="Column11484"/>
    <tableColumn id="11505" xr3:uid="{C981E0BF-F1E2-6048-81EC-F1C44A8E28BC}" name="Column11485"/>
    <tableColumn id="11506" xr3:uid="{8D067F1E-180A-E54E-9488-947D7915CC40}" name="Column11486"/>
    <tableColumn id="11507" xr3:uid="{7B8E553D-C67F-CC46-AE9B-3C9E2B1A96A0}" name="Column11487"/>
    <tableColumn id="11508" xr3:uid="{F658A111-BBDB-FE42-BC3D-60DC1FE2922F}" name="Column11488"/>
    <tableColumn id="11509" xr3:uid="{E71EF779-EE27-D841-B657-7BE7E0512F8E}" name="Column11489"/>
    <tableColumn id="11510" xr3:uid="{68F59AD0-883F-DA44-8753-939D1FEC9318}" name="Column11490"/>
    <tableColumn id="11511" xr3:uid="{744420BF-E1C3-4B4D-A3F1-35DD72ECE900}" name="Column11491"/>
    <tableColumn id="11512" xr3:uid="{7361E2E7-54AC-B54E-B779-41D509E2D777}" name="Column11492"/>
    <tableColumn id="11513" xr3:uid="{E2C5B5D1-7313-A94D-85C4-B25096A9A13A}" name="Column11493"/>
    <tableColumn id="11514" xr3:uid="{691494A4-94E2-4A4A-B1E2-AE4FDC46E83D}" name="Column11494"/>
    <tableColumn id="11515" xr3:uid="{EE00B303-147C-B44D-BFD6-42A01D63C09F}" name="Column11495"/>
    <tableColumn id="11516" xr3:uid="{BC6CBA2D-ADD4-F748-BE1A-09B18AE6C929}" name="Column11496"/>
    <tableColumn id="11517" xr3:uid="{BEC69FE2-57D4-6748-92F6-0309D51E3476}" name="Column11497"/>
    <tableColumn id="11518" xr3:uid="{FBFF119E-5A62-1042-8A11-03ABF6C0D5F5}" name="Column11498"/>
    <tableColumn id="11519" xr3:uid="{0F281619-9A2B-4047-99EA-1E6F3E6368ED}" name="Column11499"/>
    <tableColumn id="11520" xr3:uid="{4CD1FBDD-F28C-4747-AE0B-3DD86DC908DD}" name="Column11500"/>
    <tableColumn id="11521" xr3:uid="{FE0CDC8D-3264-1347-BD7D-DACB35EBD7E1}" name="Column11501"/>
    <tableColumn id="11522" xr3:uid="{61D18097-3FC1-FF49-8DE5-C36D7011C03C}" name="Column11502"/>
    <tableColumn id="11523" xr3:uid="{C8E5ECE6-E854-9141-8B05-97E682CA537C}" name="Column11503"/>
    <tableColumn id="11524" xr3:uid="{DC937F5A-7FA7-BB4F-8EE1-195437A6E3ED}" name="Column11504"/>
    <tableColumn id="11525" xr3:uid="{C63D7856-AB20-E140-AC84-D38B2A3438B0}" name="Column11505"/>
    <tableColumn id="11526" xr3:uid="{6A8C60CE-321A-3F41-B561-153D5A631749}" name="Column11506"/>
    <tableColumn id="11527" xr3:uid="{D0426C7C-AD67-AB43-B49B-8FCD6F01AA16}" name="Column11507"/>
    <tableColumn id="11528" xr3:uid="{40A42043-5172-6D44-8DE0-CFF8B4E9D8F3}" name="Column11508"/>
    <tableColumn id="11529" xr3:uid="{79D1F15D-791C-8C4B-95D6-A99AE078E5E0}" name="Column11509"/>
    <tableColumn id="11530" xr3:uid="{D1BE946A-AEE0-FE4A-9A55-4CEC9CCE3DE9}" name="Column11510"/>
    <tableColumn id="11531" xr3:uid="{9427D12B-D51C-3F47-9579-B323A877CC1D}" name="Column11511"/>
    <tableColumn id="11532" xr3:uid="{B40820AB-E168-CB41-A5F0-FDF3E16DDDF1}" name="Column11512"/>
    <tableColumn id="11533" xr3:uid="{8E27C52B-534C-F141-97F8-3E488CCE795D}" name="Column11513"/>
    <tableColumn id="11534" xr3:uid="{929F8BE3-6462-584F-9509-75FF2A5E9C8E}" name="Column11514"/>
    <tableColumn id="11535" xr3:uid="{A4A6908A-A547-B942-8CB5-8904EFD7FA4C}" name="Column11515"/>
    <tableColumn id="11536" xr3:uid="{3A376C77-A791-0449-BFAE-4E7708D70577}" name="Column11516"/>
    <tableColumn id="11537" xr3:uid="{203748B9-099D-E04B-8267-BC48170D9C4D}" name="Column11517"/>
    <tableColumn id="11538" xr3:uid="{83ADBC07-3608-4B4F-9D5B-8B80331B0DFC}" name="Column11518"/>
    <tableColumn id="11539" xr3:uid="{BA9448E0-B2B4-614A-BB48-1020CD5CB83E}" name="Column11519"/>
    <tableColumn id="11540" xr3:uid="{82A76C23-DFBB-F748-A3BB-19AB98025F5D}" name="Column11520"/>
    <tableColumn id="11541" xr3:uid="{AB42E39D-1F42-324A-9571-DFC2FD2D71B2}" name="Column11521"/>
    <tableColumn id="11542" xr3:uid="{18C20FCC-E373-9641-A591-907BDFF421BF}" name="Column11522"/>
    <tableColumn id="11543" xr3:uid="{C31B1769-5414-2944-8E93-234DE0833C81}" name="Column11523"/>
    <tableColumn id="11544" xr3:uid="{852559D3-C76D-544F-BD75-BE578DB4E7D1}" name="Column11524"/>
    <tableColumn id="11545" xr3:uid="{13DBF62C-ADDE-D646-813C-D9FB45D0FB6B}" name="Column11525"/>
    <tableColumn id="11546" xr3:uid="{D054CCE1-2304-F24B-BA0D-41A6CD751ABC}" name="Column11526"/>
    <tableColumn id="11547" xr3:uid="{7BCF8187-F303-2047-B521-97583A4164AD}" name="Column11527"/>
    <tableColumn id="11548" xr3:uid="{7292631E-B4F9-9C4F-8F1C-4845459A1CAD}" name="Column11528"/>
    <tableColumn id="11549" xr3:uid="{3A4515C6-451A-7944-BAF4-C0F9B3E9D2D9}" name="Column11529"/>
    <tableColumn id="11550" xr3:uid="{BBE5AE3C-75B2-1C43-BBFB-2C74B6D0CD29}" name="Column11530"/>
    <tableColumn id="11551" xr3:uid="{90527D47-77C8-934E-B6EC-377C6E164CAC}" name="Column11531"/>
    <tableColumn id="11552" xr3:uid="{DC37A90F-390D-034E-87D6-463EC133EBB6}" name="Column11532"/>
    <tableColumn id="11553" xr3:uid="{48EB4A7E-61C7-4748-ADEE-95D556E45844}" name="Column11533"/>
    <tableColumn id="11554" xr3:uid="{E7C77962-1CC3-984A-B644-144F822C3B14}" name="Column11534"/>
    <tableColumn id="11555" xr3:uid="{2494F158-81FC-AF40-9637-0E4E503B8172}" name="Column11535"/>
    <tableColumn id="11556" xr3:uid="{F1C1BAF6-8735-3C4D-BFA0-E7AA169F7352}" name="Column11536"/>
    <tableColumn id="11557" xr3:uid="{AF22286E-9CDC-1B48-8203-2048270DC593}" name="Column11537"/>
    <tableColumn id="11558" xr3:uid="{1E7621E4-EC8D-5F4D-9803-DF88D7D5BF3A}" name="Column11538"/>
    <tableColumn id="11559" xr3:uid="{8EB4D375-042D-884A-81BC-72424B54E984}" name="Column11539"/>
    <tableColumn id="11560" xr3:uid="{079C2929-D3DD-AC48-BCE9-324470CBB3F4}" name="Column11540"/>
    <tableColumn id="11561" xr3:uid="{DB2FD360-E6D3-524C-A3FB-160D000BE862}" name="Column11541"/>
    <tableColumn id="11562" xr3:uid="{5E988666-F2AC-4644-9512-D7E4D1F016BA}" name="Column11542"/>
    <tableColumn id="11563" xr3:uid="{A6585713-E903-C448-AC2A-3705A2350FB7}" name="Column11543"/>
    <tableColumn id="11564" xr3:uid="{72A7B8F9-8A89-F440-A3E2-DC99762A554F}" name="Column11544"/>
    <tableColumn id="11565" xr3:uid="{C24BAD10-7334-B947-AE00-CB346E671A50}" name="Column11545"/>
    <tableColumn id="11566" xr3:uid="{055D925C-0EEC-CE4B-BDA4-EEA11A09A1C5}" name="Column11546"/>
    <tableColumn id="11567" xr3:uid="{E2084B8B-0A7E-C04E-8E7C-C7F54E193391}" name="Column11547"/>
    <tableColumn id="11568" xr3:uid="{D33C929A-A953-B445-AD6D-60C41C82EFB6}" name="Column11548"/>
    <tableColumn id="11569" xr3:uid="{548AAA6F-571D-274F-B5DD-079421A322E9}" name="Column11549"/>
    <tableColumn id="11570" xr3:uid="{00A76CC4-FF14-434B-B4DD-A8D43B4FFA97}" name="Column11550"/>
    <tableColumn id="11571" xr3:uid="{95F09BD1-EFB1-A249-9D1A-1B2D00C6D26E}" name="Column11551"/>
    <tableColumn id="11572" xr3:uid="{255BAD8D-24B8-1A41-B931-112370233EB6}" name="Column11552"/>
    <tableColumn id="11573" xr3:uid="{3A6B1F95-6E37-6640-955D-6F8AF7B64E4D}" name="Column11553"/>
    <tableColumn id="11574" xr3:uid="{18D66A8C-E271-064E-983B-A900E71A0690}" name="Column11554"/>
    <tableColumn id="11575" xr3:uid="{D2FE91B4-678C-0E4C-802A-87316A61868B}" name="Column11555"/>
    <tableColumn id="11576" xr3:uid="{D82D1B96-3257-E143-AD0A-5E817C2366B2}" name="Column11556"/>
    <tableColumn id="11577" xr3:uid="{10355131-A0E1-204D-BD6B-E8216B55063C}" name="Column11557"/>
    <tableColumn id="11578" xr3:uid="{93BB45BB-943A-1542-8301-A6829898E835}" name="Column11558"/>
    <tableColumn id="11579" xr3:uid="{EDFBA977-532D-944D-AB10-DA0D99B05748}" name="Column11559"/>
    <tableColumn id="11580" xr3:uid="{8452B835-85C2-AE47-A2D5-AD233CFE4EB8}" name="Column11560"/>
    <tableColumn id="11581" xr3:uid="{14240CB8-8661-A943-A47F-55C0A977CD54}" name="Column11561"/>
    <tableColumn id="11582" xr3:uid="{E2ACE854-7545-6C44-8534-05AE17B506E2}" name="Column11562"/>
    <tableColumn id="11583" xr3:uid="{2382731F-34EF-244A-B5D9-C4DD419817AC}" name="Column11563"/>
    <tableColumn id="11584" xr3:uid="{8F768F00-62AD-CD4F-9785-AFA48EC58E9B}" name="Column11564"/>
    <tableColumn id="11585" xr3:uid="{00A52DAD-5EF2-EE48-9E5A-BB4FF664FDAC}" name="Column11565"/>
    <tableColumn id="11586" xr3:uid="{232B0DA4-781E-1048-BC74-61D813923B40}" name="Column11566"/>
    <tableColumn id="11587" xr3:uid="{0EC01ED9-D2B8-8645-8874-41B9BB37D2AA}" name="Column11567"/>
    <tableColumn id="11588" xr3:uid="{71A59091-4B80-F141-83DD-5E13C3D8A68B}" name="Column11568"/>
    <tableColumn id="11589" xr3:uid="{5BA6B8E5-118C-4849-A31A-44A5A24EE1F5}" name="Column11569"/>
    <tableColumn id="11590" xr3:uid="{4F48B575-E46E-1F4E-BEF0-7118557EB561}" name="Column11570"/>
    <tableColumn id="11591" xr3:uid="{DB314BC3-5472-644A-B2E5-64EAE065A0C5}" name="Column11571"/>
    <tableColumn id="11592" xr3:uid="{01AE8FDE-F022-3744-A5FE-D57B9799455E}" name="Column11572"/>
    <tableColumn id="11593" xr3:uid="{7A4D18A8-A6A9-EF44-BB17-00FD7DB1FCB7}" name="Column11573"/>
    <tableColumn id="11594" xr3:uid="{52443D8D-FA33-B04C-90DB-F9AF9A969EEB}" name="Column11574"/>
    <tableColumn id="11595" xr3:uid="{D31EA062-CE62-AC43-95FE-8C79CFC6E578}" name="Column11575"/>
    <tableColumn id="11596" xr3:uid="{6BA2E132-FABE-A643-90FB-764665322BB4}" name="Column11576"/>
    <tableColumn id="11597" xr3:uid="{E0CF3534-B4BB-1143-9EF2-80E0FD421A42}" name="Column11577"/>
    <tableColumn id="11598" xr3:uid="{C80A7117-2187-D242-AD6C-8CA01904DF16}" name="Column11578"/>
    <tableColumn id="11599" xr3:uid="{D97E976F-95FC-2C42-8983-E978105BA00C}" name="Column11579"/>
    <tableColumn id="11600" xr3:uid="{1D848343-17C8-734B-A540-32B8F7656F67}" name="Column11580"/>
    <tableColumn id="11601" xr3:uid="{2DFE1E07-7ABB-E74D-9C10-B79596F5A6DA}" name="Column11581"/>
    <tableColumn id="11602" xr3:uid="{DD8FEAE2-E6F5-7B40-A6E8-7FD0FBDBF740}" name="Column11582"/>
    <tableColumn id="11603" xr3:uid="{72ED1A04-23B9-E041-AA83-8DFDBCEB26FE}" name="Column11583"/>
    <tableColumn id="11604" xr3:uid="{3850DFE3-E84A-2345-9B27-D8E85CADC137}" name="Column11584"/>
    <tableColumn id="11605" xr3:uid="{24A49E0D-DA1E-D741-ADC2-4CDE594CBE39}" name="Column11585"/>
    <tableColumn id="11606" xr3:uid="{D860CE1A-706F-644A-8617-450310767CA4}" name="Column11586"/>
    <tableColumn id="11607" xr3:uid="{DD51E187-8C42-5447-84DD-29D430E2782E}" name="Column11587"/>
    <tableColumn id="11608" xr3:uid="{0E66F0E6-5F72-D14E-A6CA-17493228081E}" name="Column11588"/>
    <tableColumn id="11609" xr3:uid="{DE26E8E5-E0B6-D840-BC46-327877D1D06E}" name="Column11589"/>
    <tableColumn id="11610" xr3:uid="{73EB4C7D-CCCB-AE42-A0D4-CBBD8966944A}" name="Column11590"/>
    <tableColumn id="11611" xr3:uid="{81EB92D3-F1F1-B945-B8E3-24B6FEED1BA5}" name="Column11591"/>
    <tableColumn id="11612" xr3:uid="{437AF3FB-7FDC-EF45-8985-6751E333B5DF}" name="Column11592"/>
    <tableColumn id="11613" xr3:uid="{F8CBB8F3-94C7-AD43-B9D0-DEEECCEECE7C}" name="Column11593"/>
    <tableColumn id="11614" xr3:uid="{B626949F-6E0B-EB4F-9CCC-397C6A3A2C7F}" name="Column11594"/>
    <tableColumn id="11615" xr3:uid="{908C7076-B22D-E442-BDA7-B7BB60AB50F1}" name="Column11595"/>
    <tableColumn id="11616" xr3:uid="{7F22DCFF-255A-0E49-B8B0-BE5F19C125F3}" name="Column11596"/>
    <tableColumn id="11617" xr3:uid="{7496907E-7900-644C-8C8C-E3B0613FD902}" name="Column11597"/>
    <tableColumn id="11618" xr3:uid="{2BC5CE65-007C-914A-8F47-3865ADD8B6BC}" name="Column11598"/>
    <tableColumn id="11619" xr3:uid="{47F62435-CCD2-884E-84ED-1D972562620E}" name="Column11599"/>
    <tableColumn id="11620" xr3:uid="{50CEDFCF-B2F8-A54D-90FF-6633DD0B478C}" name="Column11600"/>
    <tableColumn id="11621" xr3:uid="{BEB7C145-83E5-464B-86C7-99A06E0720D5}" name="Column11601"/>
    <tableColumn id="11622" xr3:uid="{B407F8FD-D371-B34C-B8F5-BF882ABE1AC2}" name="Column11602"/>
    <tableColumn id="11623" xr3:uid="{5FBAF64B-300C-1648-B839-4CF06F1FA84C}" name="Column11603"/>
    <tableColumn id="11624" xr3:uid="{FD7EEA27-0643-7241-8AF8-C86F0421B92A}" name="Column11604"/>
    <tableColumn id="11625" xr3:uid="{EA9920FA-101E-1842-8A98-B47FDE6D0058}" name="Column11605"/>
    <tableColumn id="11626" xr3:uid="{B8DCE553-E1C2-DD48-8695-1A0307E25727}" name="Column11606"/>
    <tableColumn id="11627" xr3:uid="{94924F0A-3F21-B54C-A914-7FF978C8C2DE}" name="Column11607"/>
    <tableColumn id="11628" xr3:uid="{CB5734CD-3265-464C-80FA-45D63AF7DA19}" name="Column11608"/>
    <tableColumn id="11629" xr3:uid="{67DEB5D1-3C70-FB47-954B-EDAABDF0FC02}" name="Column11609"/>
    <tableColumn id="11630" xr3:uid="{4AE50310-0783-8341-B963-0C31D1A853CE}" name="Column11610"/>
    <tableColumn id="11631" xr3:uid="{4138483F-EC18-9C4D-9A29-E775D65509FB}" name="Column11611"/>
    <tableColumn id="11632" xr3:uid="{E3B04D0D-DF21-4B40-A4F0-44CA64CB1D14}" name="Column11612"/>
    <tableColumn id="11633" xr3:uid="{7C711404-50A4-0645-9E4B-312FEECB76BD}" name="Column11613"/>
    <tableColumn id="11634" xr3:uid="{FD7BFCC7-7608-794A-A374-E8EE24D7BEEA}" name="Column11614"/>
    <tableColumn id="11635" xr3:uid="{B85BBC3A-BB3F-8842-8130-5E16847A1A6E}" name="Column11615"/>
    <tableColumn id="11636" xr3:uid="{844C057E-EC32-2040-B023-7135C6BC1487}" name="Column11616"/>
    <tableColumn id="11637" xr3:uid="{69DF986E-5E40-544C-A83D-4A2ADFE0617F}" name="Column11617"/>
    <tableColumn id="11638" xr3:uid="{072F41DE-FC98-964A-BE47-593F765F7C5A}" name="Column11618"/>
    <tableColumn id="11639" xr3:uid="{A22E1434-7912-CD46-BBD9-07FDB4F364E4}" name="Column11619"/>
    <tableColumn id="11640" xr3:uid="{AF28EB1D-4B0F-874A-A459-CC1977C59182}" name="Column11620"/>
    <tableColumn id="11641" xr3:uid="{5742E8B8-4DE0-764C-8146-BC56DB12F191}" name="Column11621"/>
    <tableColumn id="11642" xr3:uid="{A78E7E99-3210-0D41-BE88-5692E4E74899}" name="Column11622"/>
    <tableColumn id="11643" xr3:uid="{8EB27DC7-84A9-7B4B-8493-5716436DB7BA}" name="Column11623"/>
    <tableColumn id="11644" xr3:uid="{C0A8D969-B0B9-6A46-BE4D-B0F77BADAF6E}" name="Column11624"/>
    <tableColumn id="11645" xr3:uid="{1286214F-00D1-E143-A301-3654C6449267}" name="Column11625"/>
    <tableColumn id="11646" xr3:uid="{59E2F30A-DA37-F84B-8F03-688FD9364299}" name="Column11626"/>
    <tableColumn id="11647" xr3:uid="{27C27EBD-4EEF-4648-B8D0-E0887EDB8996}" name="Column11627"/>
    <tableColumn id="11648" xr3:uid="{C1216505-7B6E-5D44-85FF-BAC2CE5636F1}" name="Column11628"/>
    <tableColumn id="11649" xr3:uid="{FA10E820-9183-F346-AE4C-196319F120AB}" name="Column11629"/>
    <tableColumn id="11650" xr3:uid="{7EC80436-0677-FF43-8D02-49FFF0A7D1C3}" name="Column11630"/>
    <tableColumn id="11651" xr3:uid="{355E8FA2-4DF5-F94C-809B-75FD9BC386B5}" name="Column11631"/>
    <tableColumn id="11652" xr3:uid="{A95CD27D-5088-EA40-94EE-2495D13A7470}" name="Column11632"/>
    <tableColumn id="11653" xr3:uid="{FC0DBAE3-CDD9-E141-8B67-26973372CA05}" name="Column11633"/>
    <tableColumn id="11654" xr3:uid="{7CC128F7-29B7-7249-9718-0E01BBFD46C8}" name="Column11634"/>
    <tableColumn id="11655" xr3:uid="{F7494D77-8ADB-C348-AF43-162EAE9C68F4}" name="Column11635"/>
    <tableColumn id="11656" xr3:uid="{0189E18A-3873-E544-AD90-9BA5A5D499AC}" name="Column11636"/>
    <tableColumn id="11657" xr3:uid="{1AD4E34B-653D-A244-9A4B-B085249DA332}" name="Column11637"/>
    <tableColumn id="11658" xr3:uid="{2D1FFE67-9686-1C46-91DE-681164A6F0E0}" name="Column11638"/>
    <tableColumn id="11659" xr3:uid="{492EEE57-15AA-5E42-BEB3-07B4BF521748}" name="Column11639"/>
    <tableColumn id="11660" xr3:uid="{C6F1FD5C-2914-9343-A5FE-421DEBBB9834}" name="Column11640"/>
    <tableColumn id="11661" xr3:uid="{747F2FFE-D0A4-424F-A32F-321DA05192B1}" name="Column11641"/>
    <tableColumn id="11662" xr3:uid="{B9F3E1A8-F33B-7644-8E57-EB15C9ADBE60}" name="Column11642"/>
    <tableColumn id="11663" xr3:uid="{EF7CC229-5900-AF45-9A3F-097153D96A03}" name="Column11643"/>
    <tableColumn id="11664" xr3:uid="{031D41CC-F103-714D-961F-73914D43D7B2}" name="Column11644"/>
    <tableColumn id="11665" xr3:uid="{F9579FB9-B555-1A47-8875-81CAFBA265CE}" name="Column11645"/>
    <tableColumn id="11666" xr3:uid="{30064550-F70A-2F47-8A70-F36F2903FC90}" name="Column11646"/>
    <tableColumn id="11667" xr3:uid="{2E7CB0AF-DE9B-DD4F-A926-7080F3880F1A}" name="Column11647"/>
    <tableColumn id="11668" xr3:uid="{EC185CFD-1F19-C945-AA0C-4D75E3F3A826}" name="Column11648"/>
    <tableColumn id="11669" xr3:uid="{02BA3D50-3020-FF4E-8C68-B15B2146B44A}" name="Column11649"/>
    <tableColumn id="11670" xr3:uid="{174B8FB3-6986-674C-BDC6-6C38828CE6A8}" name="Column11650"/>
    <tableColumn id="11671" xr3:uid="{4F1DF64F-E2E8-A545-94B3-B1FEB6BBC30C}" name="Column11651"/>
    <tableColumn id="11672" xr3:uid="{EC0D2A74-0EBD-344A-A3F9-24AE737DA9CA}" name="Column11652"/>
    <tableColumn id="11673" xr3:uid="{B0DBE4B4-8549-4842-BAEC-2F59E5CD5E74}" name="Column11653"/>
    <tableColumn id="11674" xr3:uid="{EC94778B-049C-1644-A51C-A3F9C3D85993}" name="Column11654"/>
    <tableColumn id="11675" xr3:uid="{A49AE0C6-E02F-1C43-ABE8-7E1B4BFFC17B}" name="Column11655"/>
    <tableColumn id="11676" xr3:uid="{E9857C06-D4E8-FC4B-8019-3BD1107A7A2E}" name="Column11656"/>
    <tableColumn id="11677" xr3:uid="{C7C61184-E85D-3941-AD82-A56979CBC950}" name="Column11657"/>
    <tableColumn id="11678" xr3:uid="{EEA2B6F7-6F82-234E-BA4E-ECB9547E78FF}" name="Column11658"/>
    <tableColumn id="11679" xr3:uid="{390863E1-0154-E24A-933D-B39C120022FC}" name="Column11659"/>
    <tableColumn id="11680" xr3:uid="{2D8E61D0-31FB-CA45-ACA8-CEB52C9922AB}" name="Column11660"/>
    <tableColumn id="11681" xr3:uid="{EF64DA91-238A-DC43-B1D2-55840AF7D08E}" name="Column11661"/>
    <tableColumn id="11682" xr3:uid="{97EF0096-442C-3843-8D7D-E583C9583A15}" name="Column11662"/>
    <tableColumn id="11683" xr3:uid="{5D380A8C-B56B-8047-88A8-A9C9344F5C0E}" name="Column11663"/>
    <tableColumn id="11684" xr3:uid="{6CAC5B14-54E7-324F-A2B6-251221A19867}" name="Column11664"/>
    <tableColumn id="11685" xr3:uid="{68C62252-3689-E943-9342-285482BAB08F}" name="Column11665"/>
    <tableColumn id="11686" xr3:uid="{A2FC710B-F353-F440-8243-DD5C5560ECFE}" name="Column11666"/>
    <tableColumn id="11687" xr3:uid="{7C5DD5BA-FC2C-EE4B-8EDE-F4961D0EAF7D}" name="Column11667"/>
    <tableColumn id="11688" xr3:uid="{9DE2C520-F3E8-3C42-9B67-9F72442A6167}" name="Column11668"/>
    <tableColumn id="11689" xr3:uid="{FB018DF5-636E-334B-830E-B9F5D9A86285}" name="Column11669"/>
    <tableColumn id="11690" xr3:uid="{7229B6ED-FD53-484B-A2A5-5E7075354CFC}" name="Column11670"/>
    <tableColumn id="11691" xr3:uid="{CE309AD8-C46D-3E4E-9196-201C4487355D}" name="Column11671"/>
    <tableColumn id="11692" xr3:uid="{A4053735-3BAB-9F48-B08C-F338F61CC9BC}" name="Column11672"/>
    <tableColumn id="11693" xr3:uid="{1B5F5519-3864-0640-8DB2-9F4890464E9B}" name="Column11673"/>
    <tableColumn id="11694" xr3:uid="{F8CBDF22-1D84-3C41-A5EC-1718CC825C1A}" name="Column11674"/>
    <tableColumn id="11695" xr3:uid="{600B971F-AB5E-1B4D-926B-40C1CF0A1FF4}" name="Column11675"/>
    <tableColumn id="11696" xr3:uid="{15D321B7-5347-EB4D-8860-83B01122FA22}" name="Column11676"/>
    <tableColumn id="11697" xr3:uid="{DBF2F09E-18F7-8644-89B9-3A88882EAE5E}" name="Column11677"/>
    <tableColumn id="11698" xr3:uid="{DFE6806B-74DF-1B4D-B577-3CC3544551B7}" name="Column11678"/>
    <tableColumn id="11699" xr3:uid="{42BD3A51-4A7D-784A-B32A-21AE28113CDA}" name="Column11679"/>
    <tableColumn id="11700" xr3:uid="{D074A637-D44F-6A42-971B-D4BF4DA6926A}" name="Column11680"/>
    <tableColumn id="11701" xr3:uid="{F628B6CC-07C9-AB4E-BC19-EE30AF107F08}" name="Column11681"/>
    <tableColumn id="11702" xr3:uid="{BE7B5DBD-684A-514C-9719-60992605A6BB}" name="Column11682"/>
    <tableColumn id="11703" xr3:uid="{80A816AD-F1E2-3143-A5DB-454D17D8C1F3}" name="Column11683"/>
    <tableColumn id="11704" xr3:uid="{2EB732C0-405C-8B41-91AA-35EC17050CCB}" name="Column11684"/>
    <tableColumn id="11705" xr3:uid="{AEA8597A-2AD6-E84E-8FEB-CF68EB3926A3}" name="Column11685"/>
    <tableColumn id="11706" xr3:uid="{BE9DB73A-1A5F-ED4A-B858-A49B07E9079F}" name="Column11686"/>
    <tableColumn id="11707" xr3:uid="{CA23E3DF-ED4E-434F-9D7B-E93A96874B21}" name="Column11687"/>
    <tableColumn id="11708" xr3:uid="{C74A38CB-E730-754E-95D9-D54A6A9F1ACD}" name="Column11688"/>
    <tableColumn id="11709" xr3:uid="{63187CE6-9915-0C40-8CCD-F7CABE76BFAA}" name="Column11689"/>
    <tableColumn id="11710" xr3:uid="{6ACE7AEA-E2A4-D345-93EE-844E5A2EE3BD}" name="Column11690"/>
    <tableColumn id="11711" xr3:uid="{6F8E7D6E-6A83-1B46-B38C-BF0A1BB5FE7A}" name="Column11691"/>
    <tableColumn id="11712" xr3:uid="{ECA650C4-F3B9-DD44-BED3-CAD9F4F05E1A}" name="Column11692"/>
    <tableColumn id="11713" xr3:uid="{76352CB1-4C87-D04D-8CCD-599F1833D10F}" name="Column11693"/>
    <tableColumn id="11714" xr3:uid="{370346AC-A231-754A-821F-87607B9FD66A}" name="Column11694"/>
    <tableColumn id="11715" xr3:uid="{ECAD8066-DBC7-5D41-97EB-5816CB6D3233}" name="Column11695"/>
    <tableColumn id="11716" xr3:uid="{7E3D2E4A-742F-5546-B0B5-251CA132F356}" name="Column11696"/>
    <tableColumn id="11717" xr3:uid="{D0068A71-42D9-1E42-A4D6-4F4C64A12095}" name="Column11697"/>
    <tableColumn id="11718" xr3:uid="{06C205D9-3CA7-144D-84C9-85692442B67E}" name="Column11698"/>
    <tableColumn id="11719" xr3:uid="{76F5F4F1-0A6E-994B-9178-DE8CD6E7B23E}" name="Column11699"/>
    <tableColumn id="11720" xr3:uid="{FBB05909-6D5E-D641-A234-989BB62357AF}" name="Column11700"/>
    <tableColumn id="11721" xr3:uid="{7363D8EA-AEBF-CD44-B654-EDF1555D2456}" name="Column11701"/>
    <tableColumn id="11722" xr3:uid="{A8121FE7-ADC1-A642-BAF2-B6A7A8BEE402}" name="Column11702"/>
    <tableColumn id="11723" xr3:uid="{A31F9570-EDEE-4743-BEF3-70EF90A90FAB}" name="Column11703"/>
    <tableColumn id="11724" xr3:uid="{E33B28ED-901F-EC46-AA72-1E4D771B3874}" name="Column11704"/>
    <tableColumn id="11725" xr3:uid="{CCF7FF00-80C5-4E42-99AA-C851B2F3317D}" name="Column11705"/>
    <tableColumn id="11726" xr3:uid="{652283A5-F1A7-A946-955F-D6A9290E39E0}" name="Column11706"/>
    <tableColumn id="11727" xr3:uid="{B4CE4520-1585-7247-A6F8-C5E314A59230}" name="Column11707"/>
    <tableColumn id="11728" xr3:uid="{A6AF5CF0-C6A7-584F-BC4C-E40366AAA0A3}" name="Column11708"/>
    <tableColumn id="11729" xr3:uid="{B72BA800-C677-E548-850F-EBADE65F1486}" name="Column11709"/>
    <tableColumn id="11730" xr3:uid="{D7563EED-3130-294D-93E5-908E1D1B56AC}" name="Column11710"/>
    <tableColumn id="11731" xr3:uid="{82833751-256F-0C4E-BAEA-C6B81F2444FD}" name="Column11711"/>
    <tableColumn id="11732" xr3:uid="{1922F768-70B4-2C4C-AE7D-1B391C4570CA}" name="Column11712"/>
    <tableColumn id="11733" xr3:uid="{8BCF46BE-5FE8-6F40-BD80-945A41253668}" name="Column11713"/>
    <tableColumn id="11734" xr3:uid="{176E427B-441E-BA43-8FF1-F551B203573C}" name="Column11714"/>
    <tableColumn id="11735" xr3:uid="{26B2D45C-8B52-A548-AE6A-1D8DC6F5A8DE}" name="Column11715"/>
    <tableColumn id="11736" xr3:uid="{8866ECF5-C10F-094A-8225-4B1ED04C8D47}" name="Column11716"/>
    <tableColumn id="11737" xr3:uid="{B1E64A56-FD8E-2144-AFF0-3D184879CFD9}" name="Column11717"/>
    <tableColumn id="11738" xr3:uid="{20D8BB3B-CEA1-A746-A938-24EDE21E52A7}" name="Column11718"/>
    <tableColumn id="11739" xr3:uid="{6B47023F-74D6-7B4D-9D95-12CC95FFA818}" name="Column11719"/>
    <tableColumn id="11740" xr3:uid="{ACF042B8-A50D-C14D-BCEC-2275040530E6}" name="Column11720"/>
    <tableColumn id="11741" xr3:uid="{EC3A1B48-C231-CB44-8794-4959A07FAE72}" name="Column11721"/>
    <tableColumn id="11742" xr3:uid="{A6402123-E066-684A-A6ED-BF1E6923485D}" name="Column11722"/>
    <tableColumn id="11743" xr3:uid="{C9851A64-3504-3049-AB13-FE0B88951F29}" name="Column11723"/>
    <tableColumn id="11744" xr3:uid="{85A3F173-60A3-694D-9B4E-B017374CF5B2}" name="Column11724"/>
    <tableColumn id="11745" xr3:uid="{CA366C5D-52B8-B245-8C8C-FDBBD7B496A6}" name="Column11725"/>
    <tableColumn id="11746" xr3:uid="{C1ED67B2-E638-3B4B-9CCD-C79A51ED26F1}" name="Column11726"/>
    <tableColumn id="11747" xr3:uid="{AB28B807-1113-3B40-BE4E-3A526B7E86B3}" name="Column11727"/>
    <tableColumn id="11748" xr3:uid="{44E60E05-C96D-F842-8239-D90959C85BB3}" name="Column11728"/>
    <tableColumn id="11749" xr3:uid="{35CD0C5E-94AD-A544-938F-06E296B17D82}" name="Column11729"/>
    <tableColumn id="11750" xr3:uid="{AC1EC0F1-9C15-D84E-8A5A-F83805619577}" name="Column11730"/>
    <tableColumn id="11751" xr3:uid="{FFE1B24F-448A-ED40-9840-A25EF7B2466A}" name="Column11731"/>
    <tableColumn id="11752" xr3:uid="{DF494363-C1FB-ED4B-88ED-C34BB52C297B}" name="Column11732"/>
    <tableColumn id="11753" xr3:uid="{25BC9D80-0890-3A4A-A13B-3A166DBDE0FD}" name="Column11733"/>
    <tableColumn id="11754" xr3:uid="{593E3F54-2FAA-AA41-9A48-BE355B43AA64}" name="Column11734"/>
    <tableColumn id="11755" xr3:uid="{1B92638E-4CBA-3743-BA06-5B9C679D0530}" name="Column11735"/>
    <tableColumn id="11756" xr3:uid="{8AD2805E-F51A-E941-A92C-8DE56C8FE46D}" name="Column11736"/>
    <tableColumn id="11757" xr3:uid="{C0DCF924-A5C9-C949-9FBF-F005102DA43B}" name="Column11737"/>
    <tableColumn id="11758" xr3:uid="{98886098-50BD-4D47-A51F-5BADFCA7ADDA}" name="Column11738"/>
    <tableColumn id="11759" xr3:uid="{ADAD46EF-7D5A-2140-8151-E2B60C219F94}" name="Column11739"/>
    <tableColumn id="11760" xr3:uid="{068EEB74-5B05-814B-85FB-D9AEAF802E59}" name="Column11740"/>
    <tableColumn id="11761" xr3:uid="{1CAC0201-933F-A34A-8740-4D61E68D4FC8}" name="Column11741"/>
    <tableColumn id="11762" xr3:uid="{5CA95DA3-6666-5D4A-B68E-84A660ACB525}" name="Column11742"/>
    <tableColumn id="11763" xr3:uid="{984DC4A4-07E5-F745-84A2-E0CD5F545436}" name="Column11743"/>
    <tableColumn id="11764" xr3:uid="{571F034A-5446-114A-BAF5-45AD431E6536}" name="Column11744"/>
    <tableColumn id="11765" xr3:uid="{D8D9868E-86F8-3E40-8E4A-45985CD109A4}" name="Column11745"/>
    <tableColumn id="11766" xr3:uid="{812F7C81-7ADD-DE41-87AC-CEFCE8AC92D9}" name="Column11746"/>
    <tableColumn id="11767" xr3:uid="{5EE23548-58CE-E540-AECA-F75F3D9397A0}" name="Column11747"/>
    <tableColumn id="11768" xr3:uid="{1EA0A30B-2090-F542-836A-44731B20D1B7}" name="Column11748"/>
    <tableColumn id="11769" xr3:uid="{A279F6D0-0827-4843-82D4-FD6608496994}" name="Column11749"/>
    <tableColumn id="11770" xr3:uid="{DDC1810B-EDBB-8148-B3AC-685397A2E733}" name="Column11750"/>
    <tableColumn id="11771" xr3:uid="{111837F8-AFFE-9D4D-A83F-BAE70D06BF81}" name="Column11751"/>
    <tableColumn id="11772" xr3:uid="{578AAB81-0B79-744F-A9DD-58F59CB59EF0}" name="Column11752"/>
    <tableColumn id="11773" xr3:uid="{436AF8C4-08ED-1849-A093-30D457E584A2}" name="Column11753"/>
    <tableColumn id="11774" xr3:uid="{A3FCF335-4643-1241-AE98-142A7C80D878}" name="Column11754"/>
    <tableColumn id="11775" xr3:uid="{28011881-C943-F643-AF1E-BCF46A8BB9CC}" name="Column11755"/>
    <tableColumn id="11776" xr3:uid="{3F0276F4-C4E3-0A47-9368-E41F2AEA4301}" name="Column11756"/>
    <tableColumn id="11777" xr3:uid="{2CFD8728-05D4-6A41-B248-BF2F1F2DCC48}" name="Column11757"/>
    <tableColumn id="11778" xr3:uid="{022E6F3D-C745-2944-B4EC-A9F9B5771FA3}" name="Column11758"/>
    <tableColumn id="11779" xr3:uid="{3B329928-84D6-6445-ACED-1234373A1CA4}" name="Column11759"/>
    <tableColumn id="11780" xr3:uid="{1BE62172-0BBF-4E41-9148-4B4AF4439CC2}" name="Column11760"/>
    <tableColumn id="11781" xr3:uid="{513AA120-54F1-AC4A-B4C4-651AE69B1A2D}" name="Column11761"/>
    <tableColumn id="11782" xr3:uid="{C11F497E-4DE5-F948-96E5-8CF177314D65}" name="Column11762"/>
    <tableColumn id="11783" xr3:uid="{7AA4552C-EFF9-2244-A2A9-002D55FECF72}" name="Column11763"/>
    <tableColumn id="11784" xr3:uid="{5D69CA9F-D2A4-CF44-8BA2-D8F9FD3D9991}" name="Column11764"/>
    <tableColumn id="11785" xr3:uid="{BE12C0D7-ED26-C342-A50E-57A13057DCEB}" name="Column11765"/>
    <tableColumn id="11786" xr3:uid="{C86D38D0-EE53-C645-AC9F-1747360F8631}" name="Column11766"/>
    <tableColumn id="11787" xr3:uid="{616417B5-ABAD-3D45-BE84-DBBFD002A9E2}" name="Column11767"/>
    <tableColumn id="11788" xr3:uid="{952F5DE5-0E70-E643-9E44-D29B7A345F2B}" name="Column11768"/>
    <tableColumn id="11789" xr3:uid="{0191A7BE-886F-D24E-8A7C-F1F843453475}" name="Column11769"/>
    <tableColumn id="11790" xr3:uid="{8CC76882-DA77-444F-A86C-492308D8137A}" name="Column11770"/>
    <tableColumn id="11791" xr3:uid="{0206C216-D13F-B342-8B16-7823A263D305}" name="Column11771"/>
    <tableColumn id="11792" xr3:uid="{EDA23F2E-B9A2-D04D-87F4-8434B03D1F28}" name="Column11772"/>
    <tableColumn id="11793" xr3:uid="{3CF5C363-11CA-7648-96BA-4D3CE473A72B}" name="Column11773"/>
    <tableColumn id="11794" xr3:uid="{245FD769-6C0D-3D44-8721-DC62920CD861}" name="Column11774"/>
    <tableColumn id="11795" xr3:uid="{73A28FC4-F4FE-7844-A49D-F0B673D1D762}" name="Column11775"/>
    <tableColumn id="11796" xr3:uid="{0DE8EEF5-C363-4346-B03C-973D96A1D8B8}" name="Column11776"/>
    <tableColumn id="11797" xr3:uid="{869217D3-43AD-6F4D-B85D-2F8B0AF4783A}" name="Column11777"/>
    <tableColumn id="11798" xr3:uid="{D5DCA800-6E04-D445-B1C5-C84C77804881}" name="Column11778"/>
    <tableColumn id="11799" xr3:uid="{95463788-F2B5-A542-B51C-49C48663743C}" name="Column11779"/>
    <tableColumn id="11800" xr3:uid="{50110138-6FE0-6B47-B1CC-E5BA63B3DFEA}" name="Column11780"/>
    <tableColumn id="11801" xr3:uid="{472F6FE1-D4F1-074C-ABE3-E28B35B630B4}" name="Column11781"/>
    <tableColumn id="11802" xr3:uid="{CF5029BE-6866-684C-B907-6E3DB133CCE7}" name="Column11782"/>
    <tableColumn id="11803" xr3:uid="{905F13B6-0C16-A749-85F6-51DE14CCDB7E}" name="Column11783"/>
    <tableColumn id="11804" xr3:uid="{4FC9F301-C8D8-0F45-98E3-69BCE31045F5}" name="Column11784"/>
    <tableColumn id="11805" xr3:uid="{918F398E-7121-034F-8070-3F195275E36A}" name="Column11785"/>
    <tableColumn id="11806" xr3:uid="{092B8A63-0E82-F140-A801-0D36A2F894DA}" name="Column11786"/>
    <tableColumn id="11807" xr3:uid="{C2253641-3A30-4F40-92D9-51580D80C7C5}" name="Column11787"/>
    <tableColumn id="11808" xr3:uid="{4D7BCF6F-3092-D441-A4B5-33F9D01D2890}" name="Column11788"/>
    <tableColumn id="11809" xr3:uid="{BA8A825A-1C1C-884F-972F-F9BA54DC67D5}" name="Column11789"/>
    <tableColumn id="11810" xr3:uid="{72EB0B26-A308-2F44-B4B8-DCC63997685D}" name="Column11790"/>
    <tableColumn id="11811" xr3:uid="{7408E740-AF10-3B48-9968-C85B0F043A36}" name="Column11791"/>
    <tableColumn id="11812" xr3:uid="{3D186F3B-07DF-2948-82EE-66F5F83E5A20}" name="Column11792"/>
    <tableColumn id="11813" xr3:uid="{0166C5FF-5CE0-7F4E-9FDF-DF98BBB1F31E}" name="Column11793"/>
    <tableColumn id="11814" xr3:uid="{BB735E8C-DC05-AB4B-A4F7-E0A22205480B}" name="Column11794"/>
    <tableColumn id="11815" xr3:uid="{C579DFDF-4D9E-DC40-8D8F-9B9394BC636D}" name="Column11795"/>
    <tableColumn id="11816" xr3:uid="{3F54F7F7-AFF0-CB44-9898-960FD4C93830}" name="Column11796"/>
    <tableColumn id="11817" xr3:uid="{00F0C738-569B-634A-8D41-D5A660080EA7}" name="Column11797"/>
    <tableColumn id="11818" xr3:uid="{CEF3944B-2B06-B04D-BA2E-6C3F1B7CD866}" name="Column11798"/>
    <tableColumn id="11819" xr3:uid="{9D4A48A9-C7E6-EB42-A36F-7DC85591F897}" name="Column11799"/>
    <tableColumn id="11820" xr3:uid="{7590BD9B-4E76-6B43-8674-8C1C83630FF7}" name="Column11800"/>
    <tableColumn id="11821" xr3:uid="{9F60AD21-64D8-A048-88A7-6EB431E2F9C4}" name="Column11801"/>
    <tableColumn id="11822" xr3:uid="{D232A38D-076E-8345-B3B5-809FD3213DA1}" name="Column11802"/>
    <tableColumn id="11823" xr3:uid="{F711FB33-163B-0044-BB94-54B22479F67D}" name="Column11803"/>
    <tableColumn id="11824" xr3:uid="{CEA4FD3E-B360-8247-A429-C734527A8468}" name="Column11804"/>
    <tableColumn id="11825" xr3:uid="{3F80EDBF-521D-4348-9741-9C68539B55E2}" name="Column11805"/>
    <tableColumn id="11826" xr3:uid="{A12E5FA5-1628-864A-948A-85E3A8F1A27B}" name="Column11806"/>
    <tableColumn id="11827" xr3:uid="{6D8CE7F1-EC97-814E-AC61-1C94B1A1DF09}" name="Column11807"/>
    <tableColumn id="11828" xr3:uid="{E5E7D38B-EB69-C149-9C78-51D70E933D8D}" name="Column11808"/>
    <tableColumn id="11829" xr3:uid="{73DC0881-8B41-AC49-ABB7-EBC7CD3E2349}" name="Column11809"/>
    <tableColumn id="11830" xr3:uid="{59DDBCAF-13AB-A043-97E5-5092C67FFABF}" name="Column11810"/>
    <tableColumn id="11831" xr3:uid="{67033577-1CC7-4949-8C75-DD998CC3EF14}" name="Column11811"/>
    <tableColumn id="11832" xr3:uid="{B72A5799-D062-3F4D-A14E-4233EAF6D7DE}" name="Column11812"/>
    <tableColumn id="11833" xr3:uid="{431909B6-B17B-4343-9667-34076166B183}" name="Column11813"/>
    <tableColumn id="11834" xr3:uid="{D9344B93-0E89-0D48-A28A-F2B7BF496D72}" name="Column11814"/>
    <tableColumn id="11835" xr3:uid="{009B97DA-616E-A444-83BC-9009697BA3CF}" name="Column11815"/>
    <tableColumn id="11836" xr3:uid="{BD0797E2-43FB-AB41-B793-1A1A627C40F8}" name="Column11816"/>
    <tableColumn id="11837" xr3:uid="{A2C63D88-40B8-804F-B2B9-27EF70B14DB3}" name="Column11817"/>
    <tableColumn id="11838" xr3:uid="{93BFD4ED-30C4-6042-BE6B-A082DAA1CEDB}" name="Column11818"/>
    <tableColumn id="11839" xr3:uid="{0728207F-4F88-2041-AF7E-01742F0B2A54}" name="Column11819"/>
    <tableColumn id="11840" xr3:uid="{19AFE12C-6594-E34F-89DC-8044C155F7E5}" name="Column11820"/>
    <tableColumn id="11841" xr3:uid="{67AEBC5A-F846-8F46-9CBE-E5AF914DE830}" name="Column11821"/>
    <tableColumn id="11842" xr3:uid="{2666E753-52FD-4A43-B5A5-45D6CBA8A994}" name="Column11822"/>
    <tableColumn id="11843" xr3:uid="{05E7002E-0937-4741-81BA-9DB97FA42507}" name="Column11823"/>
    <tableColumn id="11844" xr3:uid="{7A1A7F13-E13A-7E45-924D-B108DA999DD7}" name="Column11824"/>
    <tableColumn id="11845" xr3:uid="{415E5D3A-F27C-9246-9FB4-E0C0942C578C}" name="Column11825"/>
    <tableColumn id="11846" xr3:uid="{7BF19F37-AB0D-5249-998F-82806C3A01A0}" name="Column11826"/>
    <tableColumn id="11847" xr3:uid="{E98DA691-8F1B-B84B-9D65-B3B8CC85C524}" name="Column11827"/>
    <tableColumn id="11848" xr3:uid="{25B8079E-A9F9-4547-8701-B996E64E8910}" name="Column11828"/>
    <tableColumn id="11849" xr3:uid="{7601EAE3-AE77-DC44-A435-AB1A89F56074}" name="Column11829"/>
    <tableColumn id="11850" xr3:uid="{95C88425-42B8-604D-AFC2-7C30E516D52E}" name="Column11830"/>
    <tableColumn id="11851" xr3:uid="{D85E7760-BB0B-024C-AA72-9F5D603EEF64}" name="Column11831"/>
    <tableColumn id="11852" xr3:uid="{5C621625-562B-C346-A5AC-EE2ABE793F78}" name="Column11832"/>
    <tableColumn id="11853" xr3:uid="{350B66DA-502A-0046-AAE8-E2A8FADCF22F}" name="Column11833"/>
    <tableColumn id="11854" xr3:uid="{6DCFD860-7B65-2144-9D16-A820FDFB6D6E}" name="Column11834"/>
    <tableColumn id="11855" xr3:uid="{EF2635FC-9A53-6645-BA77-E17F9854B3FA}" name="Column11835"/>
    <tableColumn id="11856" xr3:uid="{D197318C-7349-9044-AD0B-F62CC68C8A44}" name="Column11836"/>
    <tableColumn id="11857" xr3:uid="{BC86D024-0370-9543-A116-FE487DB2A02A}" name="Column11837"/>
    <tableColumn id="11858" xr3:uid="{FACD2C5F-40D5-F04F-B6E7-195B5A1F68CF}" name="Column11838"/>
    <tableColumn id="11859" xr3:uid="{3FDB3C64-8631-0C44-8623-6DCC27E51F8E}" name="Column11839"/>
    <tableColumn id="11860" xr3:uid="{BD6853F2-D42D-E641-80C7-4048768F7ED3}" name="Column11840"/>
    <tableColumn id="11861" xr3:uid="{AA87BE8C-67C9-7D4B-937E-5FD8D23AB74F}" name="Column11841"/>
    <tableColumn id="11862" xr3:uid="{0FF92FEE-4750-6B4C-9719-6954877E9CA6}" name="Column11842"/>
    <tableColumn id="11863" xr3:uid="{7B6FA9D1-7658-EB42-A59D-3D498B436FB7}" name="Column11843"/>
    <tableColumn id="11864" xr3:uid="{D2585BEE-A1BD-D041-A272-818E33E54C96}" name="Column11844"/>
    <tableColumn id="11865" xr3:uid="{E27D3E0A-7272-F647-B955-01B381FF9126}" name="Column11845"/>
    <tableColumn id="11866" xr3:uid="{200FDA9A-1D50-E843-B280-8565D69EFB46}" name="Column11846"/>
    <tableColumn id="11867" xr3:uid="{5F56F493-AA27-4548-9B34-1B957436A88C}" name="Column11847"/>
    <tableColumn id="11868" xr3:uid="{B696A041-0C62-1642-8F88-EC7DD1E2AAFF}" name="Column11848"/>
    <tableColumn id="11869" xr3:uid="{471FAAA4-E528-0D45-A7FD-FBCACD9C4DA4}" name="Column11849"/>
    <tableColumn id="11870" xr3:uid="{5C73FCA5-F23D-E846-A2C0-EB5049DDADDB}" name="Column11850"/>
    <tableColumn id="11871" xr3:uid="{8E14D2A1-A5E0-434C-AAA1-F064FB4C6FB2}" name="Column11851"/>
    <tableColumn id="11872" xr3:uid="{82C52E4F-CB2C-CA45-BC3A-68D6AEA6D866}" name="Column11852"/>
    <tableColumn id="11873" xr3:uid="{BBE3BDF2-3164-894C-B981-30E88D6E47D8}" name="Column11853"/>
    <tableColumn id="11874" xr3:uid="{6D929EB0-AFDE-6149-BABD-5B5B0E8F2078}" name="Column11854"/>
    <tableColumn id="11875" xr3:uid="{173E3FA1-F92D-FC49-A5AE-B2855163B837}" name="Column11855"/>
    <tableColumn id="11876" xr3:uid="{B6191BDD-B865-1B4D-953B-607196A2A980}" name="Column11856"/>
    <tableColumn id="11877" xr3:uid="{FA3625A3-81F4-354B-AEF6-98EB4E7E5D8E}" name="Column11857"/>
    <tableColumn id="11878" xr3:uid="{B0E024A5-2AD2-7D4E-A55B-2F3F0FC2AB31}" name="Column11858"/>
    <tableColumn id="11879" xr3:uid="{1FE12D5D-9A2E-104F-9881-9FE397F28E1A}" name="Column11859"/>
    <tableColumn id="11880" xr3:uid="{B894920B-D4B5-AC40-8E72-EEDC043624AF}" name="Column11860"/>
    <tableColumn id="11881" xr3:uid="{B0D58ACE-C7C6-174E-B221-D47F1CF49661}" name="Column11861"/>
    <tableColumn id="11882" xr3:uid="{25FE8A5E-505D-BE41-AECE-7CF69DDB0103}" name="Column11862"/>
    <tableColumn id="11883" xr3:uid="{9D753875-882A-7141-B4AE-DDBEBCDD230E}" name="Column11863"/>
    <tableColumn id="11884" xr3:uid="{BFD32C15-D96A-0446-A7F9-46D1B0B19A6F}" name="Column11864"/>
    <tableColumn id="11885" xr3:uid="{D1B9DA7D-329E-8F45-B262-0740FB9DE0BE}" name="Column11865"/>
    <tableColumn id="11886" xr3:uid="{C4ADD341-C75E-A040-B5F1-2701C5536B03}" name="Column11866"/>
    <tableColumn id="11887" xr3:uid="{A394DD85-71A3-474B-A936-B9273CC093E3}" name="Column11867"/>
    <tableColumn id="11888" xr3:uid="{E36258FD-B68A-AF44-BC73-F64C2DB32B8C}" name="Column11868"/>
    <tableColumn id="11889" xr3:uid="{C109C6BF-17FD-1241-9348-EE7C0A5C5F26}" name="Column11869"/>
    <tableColumn id="11890" xr3:uid="{F9413132-A853-C442-BFC7-2F8F4A49D7DC}" name="Column11870"/>
    <tableColumn id="11891" xr3:uid="{2ED883F0-EBA3-C146-9143-522FA29BE1DB}" name="Column11871"/>
    <tableColumn id="11892" xr3:uid="{53DE4D66-BF67-BC46-B640-D71603C039C6}" name="Column11872"/>
    <tableColumn id="11893" xr3:uid="{DE17C246-56A5-8C4A-9DD5-21EA834F6707}" name="Column11873"/>
    <tableColumn id="11894" xr3:uid="{9F563527-E7D6-BA4C-A553-8C592C36B51E}" name="Column11874"/>
    <tableColumn id="11895" xr3:uid="{FF45771D-DDBA-DF42-9AE3-796CFFA9E43E}" name="Column11875"/>
    <tableColumn id="11896" xr3:uid="{4448021F-CFAA-534D-B1E2-BDBBF9B2B834}" name="Column11876"/>
    <tableColumn id="11897" xr3:uid="{92A5F3A4-8004-1540-9CE1-8F94B8D7D7B0}" name="Column11877"/>
    <tableColumn id="11898" xr3:uid="{ABDB589C-EAAA-174B-9162-E33714C3572D}" name="Column11878"/>
    <tableColumn id="11899" xr3:uid="{60484F22-D6BE-794E-A986-1C7AA3A5C122}" name="Column11879"/>
    <tableColumn id="11900" xr3:uid="{63317AEA-2B1C-E647-A044-1F0F85C773A3}" name="Column11880"/>
    <tableColumn id="11901" xr3:uid="{EBBE13A7-915B-034D-83CE-6445C4FC2323}" name="Column11881"/>
    <tableColumn id="11902" xr3:uid="{26B2C279-2B8A-BC4A-8493-555ED887D778}" name="Column11882"/>
    <tableColumn id="11903" xr3:uid="{EBEC9F79-779E-4649-9BA0-3434D8ED35DF}" name="Column11883"/>
    <tableColumn id="11904" xr3:uid="{F02B588E-99DA-7A46-8703-BDF7D1EBD51A}" name="Column11884"/>
    <tableColumn id="11905" xr3:uid="{96B3D44B-666C-5C47-8850-BF796FDC6730}" name="Column11885"/>
    <tableColumn id="11906" xr3:uid="{BBCD2A55-2626-BF4F-896C-D30A463B8BEB}" name="Column11886"/>
    <tableColumn id="11907" xr3:uid="{782BBB65-F4DA-7447-8E60-E6AF59C6ECAD}" name="Column11887"/>
    <tableColumn id="11908" xr3:uid="{28ACC366-245A-854D-BD06-0A6D02146832}" name="Column11888"/>
    <tableColumn id="11909" xr3:uid="{8A4F17EC-77EC-7B43-A56C-CAC59E140E95}" name="Column11889"/>
    <tableColumn id="11910" xr3:uid="{6DDD758C-88EA-4944-B5A3-D6226BABBE06}" name="Column11890"/>
    <tableColumn id="11911" xr3:uid="{554A3712-506E-1F4F-8580-E83F0B58347D}" name="Column11891"/>
    <tableColumn id="11912" xr3:uid="{83AB2E5A-CBE9-E649-9836-4CE0A5E3CCCA}" name="Column11892"/>
    <tableColumn id="11913" xr3:uid="{A08F8BDB-B91E-2048-9581-9E0329650244}" name="Column11893"/>
    <tableColumn id="11914" xr3:uid="{F04D23F5-C290-F64B-8207-A2A95AF02304}" name="Column11894"/>
    <tableColumn id="11915" xr3:uid="{28EF772E-1F1C-0342-8A72-97387AA05BBE}" name="Column11895"/>
    <tableColumn id="11916" xr3:uid="{A9711C65-283E-8B43-9C82-1CE7B7B96041}" name="Column11896"/>
    <tableColumn id="11917" xr3:uid="{AA474685-459D-124E-97FC-F1DDA9997FC6}" name="Column11897"/>
    <tableColumn id="11918" xr3:uid="{B53EB3B4-7072-D445-B25D-42E6113725FB}" name="Column11898"/>
    <tableColumn id="11919" xr3:uid="{BEF6BC68-A802-0D4F-A9DA-96D57DCA719B}" name="Column11899"/>
    <tableColumn id="11920" xr3:uid="{9F6D713C-C249-C44C-8A9D-778D68133C50}" name="Column11900"/>
    <tableColumn id="11921" xr3:uid="{109506C7-8521-8C4B-9E4D-CBD2F87B8DFC}" name="Column11901"/>
    <tableColumn id="11922" xr3:uid="{76A1E3D5-1431-A143-B020-8EFA4C652354}" name="Column11902"/>
    <tableColumn id="11923" xr3:uid="{4880B633-545E-0A42-8CEA-7E2B83BEE954}" name="Column11903"/>
    <tableColumn id="11924" xr3:uid="{0D6FDDF9-0B03-0B43-865A-F34731B9B283}" name="Column11904"/>
    <tableColumn id="11925" xr3:uid="{3D0079DD-3B7A-CE4D-8E9C-F528379C2AEE}" name="Column11905"/>
    <tableColumn id="11926" xr3:uid="{E2D91D75-E605-5741-B70E-917CE57B2E53}" name="Column11906"/>
    <tableColumn id="11927" xr3:uid="{67F74F02-86A3-D44E-8022-613AB8BDA6F1}" name="Column11907"/>
    <tableColumn id="11928" xr3:uid="{595C51AF-10D4-A841-ABD8-F756E5AF75D6}" name="Column11908"/>
    <tableColumn id="11929" xr3:uid="{2E0E953A-C0CE-C145-9D14-6740E8D1328F}" name="Column11909"/>
    <tableColumn id="11930" xr3:uid="{E7DD3D1E-DECA-E64B-AD4C-1567056E9849}" name="Column11910"/>
    <tableColumn id="11931" xr3:uid="{C6A3598A-3A97-0C4B-9975-F24689FE8560}" name="Column11911"/>
    <tableColumn id="11932" xr3:uid="{0F889CCC-41A9-CB45-818B-88E254D9977E}" name="Column11912"/>
    <tableColumn id="11933" xr3:uid="{551FB2AD-8947-774E-BCCB-0341176C6F0A}" name="Column11913"/>
    <tableColumn id="11934" xr3:uid="{CC2A1FC3-7184-4E4E-9E37-2829E0BB551B}" name="Column11914"/>
    <tableColumn id="11935" xr3:uid="{7F88B9FD-21CD-BF46-B0E0-9DA9F4EA6049}" name="Column11915"/>
    <tableColumn id="11936" xr3:uid="{A068AFB2-3FB9-0947-BBF5-C2155B8E7B48}" name="Column11916"/>
    <tableColumn id="11937" xr3:uid="{6B1D11DA-E255-7249-B063-D65879B077B5}" name="Column11917"/>
    <tableColumn id="11938" xr3:uid="{D02F6F80-8F43-CA4D-9A5D-8FDE8D9F0A3F}" name="Column11918"/>
    <tableColumn id="11939" xr3:uid="{9A891D6A-34AD-214D-9308-E78ECE893333}" name="Column11919"/>
    <tableColumn id="11940" xr3:uid="{7DA670A0-D5E0-7B42-A18F-FCC9F9471776}" name="Column11920"/>
    <tableColumn id="11941" xr3:uid="{E5B702A0-5FD5-174A-8823-75DB332622C7}" name="Column11921"/>
    <tableColumn id="11942" xr3:uid="{9C45A4CC-3ED4-B84C-82A7-8B4865B2590F}" name="Column11922"/>
    <tableColumn id="11943" xr3:uid="{3DEFB0CC-DB31-C74A-AED9-29CAF68A5DCA}" name="Column11923"/>
    <tableColumn id="11944" xr3:uid="{61AD00EE-8D46-254F-8058-AB92EA0CD0C0}" name="Column11924"/>
    <tableColumn id="11945" xr3:uid="{E3734E2E-C669-FE4B-A609-9E186B45B142}" name="Column11925"/>
    <tableColumn id="11946" xr3:uid="{A103DD6E-16C1-244F-BEB3-5DF6C951F7B7}" name="Column11926"/>
    <tableColumn id="11947" xr3:uid="{B363A106-E74B-EE49-AEA7-6B45301BDEAA}" name="Column11927"/>
    <tableColumn id="11948" xr3:uid="{E8DD653A-AAC7-4944-A0E7-CDBB97A6CD26}" name="Column11928"/>
    <tableColumn id="11949" xr3:uid="{D4DE3036-99D1-584C-AE5C-F431A86FC81C}" name="Column11929"/>
    <tableColumn id="11950" xr3:uid="{302E84E0-F5BD-584D-81FC-A981E7DF69A9}" name="Column11930"/>
    <tableColumn id="11951" xr3:uid="{2815296C-2DAB-F24E-9669-F6075C1D908E}" name="Column11931"/>
    <tableColumn id="11952" xr3:uid="{CBB6A6DD-C46C-2E4D-9A54-C09713ECA133}" name="Column11932"/>
    <tableColumn id="11953" xr3:uid="{0B9EFA2F-D859-344C-ABFB-26BE1C8E7783}" name="Column11933"/>
    <tableColumn id="11954" xr3:uid="{DD9D6E5D-DDC0-B347-9BE9-39D516069E27}" name="Column11934"/>
    <tableColumn id="11955" xr3:uid="{6FC5727E-AAC6-3847-8EA0-42CE10008E10}" name="Column11935"/>
    <tableColumn id="11956" xr3:uid="{B6F0B6A4-56EA-5942-A9D9-FCE476E956DD}" name="Column11936"/>
    <tableColumn id="11957" xr3:uid="{1506A162-A3D8-8D4D-BEA4-B3072583DB52}" name="Column11937"/>
    <tableColumn id="11958" xr3:uid="{61715FE3-4B47-1A43-A799-A50796A060B5}" name="Column11938"/>
    <tableColumn id="11959" xr3:uid="{233E6C84-6380-8844-9293-7164843CDD62}" name="Column11939"/>
    <tableColumn id="11960" xr3:uid="{B97AB3DB-CB96-884A-BB26-B7F031AE1B7A}" name="Column11940"/>
    <tableColumn id="11961" xr3:uid="{D813320D-D103-884C-B9E7-A3712444BEDF}" name="Column11941"/>
    <tableColumn id="11962" xr3:uid="{305140D9-A357-0947-B40A-4E6CED5C16C8}" name="Column11942"/>
    <tableColumn id="11963" xr3:uid="{3B8BEC98-2CA0-7C45-83C2-5744132A7EAD}" name="Column11943"/>
    <tableColumn id="11964" xr3:uid="{690468DB-707B-874C-A2ED-1BB727AAF7C5}" name="Column11944"/>
    <tableColumn id="11965" xr3:uid="{E0103610-4C0A-724E-B6CC-468C9ACDE0BF}" name="Column11945"/>
    <tableColumn id="11966" xr3:uid="{A1783D79-CD17-DE45-B30F-AAF5B73344B2}" name="Column11946"/>
    <tableColumn id="11967" xr3:uid="{4314F3A9-5A66-5C40-8385-3CB4ECB5A98F}" name="Column11947"/>
    <tableColumn id="11968" xr3:uid="{D4B11770-FFBB-9943-854F-6391887671E3}" name="Column11948"/>
    <tableColumn id="11969" xr3:uid="{85620D6E-BC86-B949-9F7C-0BBFFF92615F}" name="Column11949"/>
    <tableColumn id="11970" xr3:uid="{8F1EF04F-9E27-124D-839C-893AE28679F7}" name="Column11950"/>
    <tableColumn id="11971" xr3:uid="{ED148E0A-5C32-874C-814D-849969AB9F43}" name="Column11951"/>
    <tableColumn id="11972" xr3:uid="{024C3294-046F-6349-AB94-55894C695E55}" name="Column11952"/>
    <tableColumn id="11973" xr3:uid="{047EEFBB-E889-9F41-89D3-9A1BBE089AF5}" name="Column11953"/>
    <tableColumn id="11974" xr3:uid="{AA2DAF4D-EA42-A641-AEE7-4A827F747D75}" name="Column11954"/>
    <tableColumn id="11975" xr3:uid="{F94E7E3C-78E4-4545-90B6-1C904071BD25}" name="Column11955"/>
    <tableColumn id="11976" xr3:uid="{E25E4096-B651-104B-8115-2C4E3C2684F1}" name="Column11956"/>
    <tableColumn id="11977" xr3:uid="{69EBB7BA-80E9-8048-9FE1-D060A75954CF}" name="Column11957"/>
    <tableColumn id="11978" xr3:uid="{007231C0-D6A1-C64A-95AA-D1D00FD3059B}" name="Column11958"/>
    <tableColumn id="11979" xr3:uid="{7770B83B-2477-704C-AB10-6B1DA41AA2ED}" name="Column11959"/>
    <tableColumn id="11980" xr3:uid="{E09E4FF8-D951-F540-9980-60BDEBEF5048}" name="Column11960"/>
    <tableColumn id="11981" xr3:uid="{5D18D074-2C67-EF40-BF78-274EE6830416}" name="Column11961"/>
    <tableColumn id="11982" xr3:uid="{2C2D05C9-548C-2C43-961E-14EF267A2A14}" name="Column11962"/>
    <tableColumn id="11983" xr3:uid="{D12BBC67-5F2C-3C4F-B8AB-E2C0F7FA2854}" name="Column11963"/>
    <tableColumn id="11984" xr3:uid="{A4D9F79E-AF74-824E-B965-7264CAC828AA}" name="Column11964"/>
    <tableColumn id="11985" xr3:uid="{8A3A6A04-1378-FE4C-B145-C0F02D3BE5BF}" name="Column11965"/>
    <tableColumn id="11986" xr3:uid="{1B99C71D-7275-5347-AB10-7DB93A19EC32}" name="Column11966"/>
    <tableColumn id="11987" xr3:uid="{37AD2F99-0AA6-BC4D-9A91-2C24288E32A6}" name="Column11967"/>
    <tableColumn id="11988" xr3:uid="{CD77DCAF-9388-4742-BEBB-FE96FAF80059}" name="Column11968"/>
    <tableColumn id="11989" xr3:uid="{3EECF874-20AA-FC40-958B-20BD10B5176D}" name="Column11969"/>
    <tableColumn id="11990" xr3:uid="{3CC492D9-80F1-E34D-952E-8034A412E0CC}" name="Column11970"/>
    <tableColumn id="11991" xr3:uid="{DDECA9B2-3F3C-424B-8A48-8DDC5E16B696}" name="Column11971"/>
    <tableColumn id="11992" xr3:uid="{0E541F66-71C6-DC4E-B4BA-CF65153CF1E4}" name="Column11972"/>
    <tableColumn id="11993" xr3:uid="{21D718B6-F25B-B449-AC63-E2DE537D0FC5}" name="Column11973"/>
    <tableColumn id="11994" xr3:uid="{852592C4-091D-AE4C-B71D-3B651E62A5E8}" name="Column11974"/>
    <tableColumn id="11995" xr3:uid="{715944E6-E780-514F-811B-760ED2E370B8}" name="Column11975"/>
    <tableColumn id="11996" xr3:uid="{2381B8A3-9EFE-554F-BF1D-4E08D8C171A9}" name="Column11976"/>
    <tableColumn id="11997" xr3:uid="{50FC313D-375A-8943-97F5-CAF62331B7BF}" name="Column11977"/>
    <tableColumn id="11998" xr3:uid="{4E1FC26B-2230-1E44-90C2-B06CC9CFCDF0}" name="Column11978"/>
    <tableColumn id="11999" xr3:uid="{F5A3EB7E-FF5D-5143-A4CA-E2528CF20DF7}" name="Column11979"/>
    <tableColumn id="12000" xr3:uid="{D798A5A7-B861-424D-8B1C-F743E1B30E2B}" name="Column11980"/>
    <tableColumn id="12001" xr3:uid="{67A39F79-989D-9B43-9DFF-65D1CE5FE76E}" name="Column11981"/>
    <tableColumn id="12002" xr3:uid="{D0B4992C-22EE-B24A-A0AF-3C15F573C73F}" name="Column11982"/>
    <tableColumn id="12003" xr3:uid="{E50E8CDF-0C35-0045-A432-ADDB66620D7B}" name="Column11983"/>
    <tableColumn id="12004" xr3:uid="{12E8ADB6-74B2-214B-8D3F-2DC990BF22F4}" name="Column11984"/>
    <tableColumn id="12005" xr3:uid="{752067BC-CEBE-3446-AAF9-43782AD71F04}" name="Column11985"/>
    <tableColumn id="12006" xr3:uid="{F8DFEB65-6BB8-E64E-AD9F-2E6ACB573432}" name="Column11986"/>
    <tableColumn id="12007" xr3:uid="{523917EB-CE3D-D742-8E4E-5B73A49C443A}" name="Column11987"/>
    <tableColumn id="12008" xr3:uid="{4EFF5340-0DB3-9F44-9015-6109A0F81D35}" name="Column11988"/>
    <tableColumn id="12009" xr3:uid="{9699C368-2A74-504A-BCAA-79DCCAE38E2F}" name="Column11989"/>
    <tableColumn id="12010" xr3:uid="{8F57D2B9-195F-6C47-92BD-428B3A6065D8}" name="Column11990"/>
    <tableColumn id="12011" xr3:uid="{E3794DA1-27B9-3249-A952-A16C5FD0C4BA}" name="Column11991"/>
    <tableColumn id="12012" xr3:uid="{584512E2-DA6A-E845-88A6-8967927DF347}" name="Column11992"/>
    <tableColumn id="12013" xr3:uid="{437B5A70-646A-8E4E-8574-7C094A7C23D8}" name="Column11993"/>
    <tableColumn id="12014" xr3:uid="{680999B1-C2C5-E64D-85B0-2F1D05677D8B}" name="Column11994"/>
    <tableColumn id="12015" xr3:uid="{24C7E7F4-D596-4040-9FC7-39D1B66DB380}" name="Column11995"/>
    <tableColumn id="12016" xr3:uid="{2389DCF8-1486-8749-8F93-514C5E091583}" name="Column11996"/>
    <tableColumn id="12017" xr3:uid="{0B614537-4FED-F94C-8C06-9AFE9A2EB8A5}" name="Column11997"/>
    <tableColumn id="12018" xr3:uid="{4D521489-2ED4-6D4B-BC0D-25FF0A8F9727}" name="Column11998"/>
    <tableColumn id="12019" xr3:uid="{C62D2BB8-1A4C-584F-9706-2751D31D25BE}" name="Column11999"/>
    <tableColumn id="12020" xr3:uid="{C6B5BDB1-CE7D-E84A-AB5D-475F9F5227A3}" name="Column12000"/>
    <tableColumn id="12021" xr3:uid="{A1F4734A-FCB1-9545-AD7A-13F4C73429D6}" name="Column12001"/>
    <tableColumn id="12022" xr3:uid="{17B3FD4C-6C7C-CD4B-8510-02B151BF1FCB}" name="Column12002"/>
    <tableColumn id="12023" xr3:uid="{0AABD6C6-F422-4A48-8889-730A984BD416}" name="Column12003"/>
    <tableColumn id="12024" xr3:uid="{EA889D61-B72A-6243-A3BF-443614B5E7B6}" name="Column12004"/>
    <tableColumn id="12025" xr3:uid="{A8E29FB4-B8E7-B34A-AEF6-AAD5C652F57D}" name="Column12005"/>
    <tableColumn id="12026" xr3:uid="{9DE66825-DD01-DB45-9C18-295F3901F976}" name="Column12006"/>
    <tableColumn id="12027" xr3:uid="{5CD5213C-7E93-3542-8BE1-5E4D97731D4F}" name="Column12007"/>
    <tableColumn id="12028" xr3:uid="{0E3F4ECA-3753-B14E-B193-CF509A059FA5}" name="Column12008"/>
    <tableColumn id="12029" xr3:uid="{3C808B29-E905-0941-901B-A502B99F6F8C}" name="Column12009"/>
    <tableColumn id="12030" xr3:uid="{C8838E46-4A47-D74C-903C-BD5860BCAC14}" name="Column12010"/>
    <tableColumn id="12031" xr3:uid="{0C2E495C-820A-C544-A0C1-1164A74EC21C}" name="Column12011"/>
    <tableColumn id="12032" xr3:uid="{E4EA9684-5B70-9640-8020-0102E08621F4}" name="Column12012"/>
    <tableColumn id="12033" xr3:uid="{7AB9396C-6B27-414C-B7F7-F450FAA62806}" name="Column12013"/>
    <tableColumn id="12034" xr3:uid="{6B6007D9-1880-3C4A-9E5A-99B01CC60A02}" name="Column12014"/>
    <tableColumn id="12035" xr3:uid="{8E9B7D60-5F1D-3C43-B7E1-4C83F11BDAAB}" name="Column12015"/>
    <tableColumn id="12036" xr3:uid="{99302976-48D7-A940-A147-B0F18CD93B8A}" name="Column12016"/>
    <tableColumn id="12037" xr3:uid="{98D73AC6-62B7-A745-AA29-00107DFA128C}" name="Column12017"/>
    <tableColumn id="12038" xr3:uid="{4625754C-B13C-444D-8FFF-369A0C5CB85A}" name="Column12018"/>
    <tableColumn id="12039" xr3:uid="{E289F6A7-1664-ED4D-8260-A5999A5FBFAC}" name="Column12019"/>
    <tableColumn id="12040" xr3:uid="{A3FBB8C6-FFFC-4D4D-A709-E14FF3097A8F}" name="Column12020"/>
    <tableColumn id="12041" xr3:uid="{28E716D2-F6DD-624D-910B-3A33EB8B46A2}" name="Column12021"/>
    <tableColumn id="12042" xr3:uid="{B968D865-CD64-2444-8DB9-8DAA37F1AC41}" name="Column12022"/>
    <tableColumn id="12043" xr3:uid="{135C175D-A398-5743-93CB-273D53FC5892}" name="Column12023"/>
    <tableColumn id="12044" xr3:uid="{32198F1C-6CE0-2144-8194-A736CAE100C1}" name="Column12024"/>
    <tableColumn id="12045" xr3:uid="{50628CBC-F8F9-FF4C-A56B-CD31EFD18B43}" name="Column12025"/>
    <tableColumn id="12046" xr3:uid="{ADBCC1E7-1B88-1946-846F-F35C64C77B90}" name="Column12026"/>
    <tableColumn id="12047" xr3:uid="{3B78163D-5C64-B949-BEF6-F77BAA4B9799}" name="Column12027"/>
    <tableColumn id="12048" xr3:uid="{BB98B260-895F-854B-9569-0C392D48D6ED}" name="Column12028"/>
    <tableColumn id="12049" xr3:uid="{8665EBDC-F782-DB43-A63B-4B0E1D21342F}" name="Column12029"/>
    <tableColumn id="12050" xr3:uid="{0AE03F03-5EDC-904E-9AD5-6C235C91833D}" name="Column12030"/>
    <tableColumn id="12051" xr3:uid="{6480D159-93A1-254C-BA58-8B2D9023254A}" name="Column12031"/>
    <tableColumn id="12052" xr3:uid="{0639A8DA-9CAE-B140-AB1D-6E3B0313AFBC}" name="Column12032"/>
    <tableColumn id="12053" xr3:uid="{D947433A-7E9E-8A4E-B488-BB5709CE2DBF}" name="Column12033"/>
    <tableColumn id="12054" xr3:uid="{0BB94F18-57A4-5E40-AF92-784F1302D357}" name="Column12034"/>
    <tableColumn id="12055" xr3:uid="{22F2D582-4195-524C-82CF-FE61D73536E2}" name="Column12035"/>
    <tableColumn id="12056" xr3:uid="{DA86BCA6-6E5F-CF45-A362-EE5BBE1A6B4E}" name="Column12036"/>
    <tableColumn id="12057" xr3:uid="{E9CFB9C5-B5DE-544D-93D2-93E5C9D755DD}" name="Column12037"/>
    <tableColumn id="12058" xr3:uid="{C0012814-B27E-1147-8EC6-7EF1A1E185CF}" name="Column12038"/>
    <tableColumn id="12059" xr3:uid="{B00C3C1C-1559-D248-8F9F-1BFC3D684728}" name="Column12039"/>
    <tableColumn id="12060" xr3:uid="{444EE222-AAC9-BF4A-88F5-86CA45C5E153}" name="Column12040"/>
    <tableColumn id="12061" xr3:uid="{E596D816-D1EE-554C-8E96-C363858C89BE}" name="Column12041"/>
    <tableColumn id="12062" xr3:uid="{C23BCAFC-3D81-5946-9C77-DC8806AE07FA}" name="Column12042"/>
    <tableColumn id="12063" xr3:uid="{3A2A8E98-644D-5C45-BE39-ACB0AB051F32}" name="Column12043"/>
    <tableColumn id="12064" xr3:uid="{3524AB05-C1B6-374A-BABC-0858F8244AEF}" name="Column12044"/>
    <tableColumn id="12065" xr3:uid="{9D0FA647-50F2-2544-9D6B-3787FBC5C369}" name="Column12045"/>
    <tableColumn id="12066" xr3:uid="{4401A81B-3751-134A-81F3-1C5050F733E7}" name="Column12046"/>
    <tableColumn id="12067" xr3:uid="{9FBC69D8-CB7A-D14B-84C7-64CB33F4A88F}" name="Column12047"/>
    <tableColumn id="12068" xr3:uid="{339FE9EB-866D-144C-A3C3-9CE5029B164C}" name="Column12048"/>
    <tableColumn id="12069" xr3:uid="{07E4909B-EE9B-E941-8AD4-1C8D0458C863}" name="Column12049"/>
    <tableColumn id="12070" xr3:uid="{88564991-6A95-0241-A373-A4AD72C46A9E}" name="Column12050"/>
    <tableColumn id="12071" xr3:uid="{DE6D8E6F-03C0-9E43-B21F-876D6D251537}" name="Column12051"/>
    <tableColumn id="12072" xr3:uid="{7691CD9E-ED2D-664D-A68E-19390E1951DF}" name="Column12052"/>
    <tableColumn id="12073" xr3:uid="{E24A4A2F-99F2-0349-909C-4971B378C855}" name="Column12053"/>
    <tableColumn id="12074" xr3:uid="{30376A87-4A27-9C4D-98CC-613423D5BF2C}" name="Column12054"/>
    <tableColumn id="12075" xr3:uid="{1739F825-9707-B442-9599-7736077182C1}" name="Column12055"/>
    <tableColumn id="12076" xr3:uid="{E104ED77-FEFC-8F47-885F-1B6E67951623}" name="Column12056"/>
    <tableColumn id="12077" xr3:uid="{43F4B06A-473E-4C4F-8548-A1A2C84A11BC}" name="Column12057"/>
    <tableColumn id="12078" xr3:uid="{A758910A-FF07-D149-9D0B-1D282B3F4189}" name="Column12058"/>
    <tableColumn id="12079" xr3:uid="{31ED5CAC-B376-4140-AEED-E20A4391C800}" name="Column12059"/>
    <tableColumn id="12080" xr3:uid="{69EEC069-AFB3-714F-B930-21266D3CD2A7}" name="Column12060"/>
    <tableColumn id="12081" xr3:uid="{36A4228B-E0A8-E842-82AD-AF8107068165}" name="Column12061"/>
    <tableColumn id="12082" xr3:uid="{076F17B1-190F-574B-A929-E5CD39A8EA9A}" name="Column12062"/>
    <tableColumn id="12083" xr3:uid="{2015E0F2-8BCC-7B47-8E05-092B338AB6EB}" name="Column12063"/>
    <tableColumn id="12084" xr3:uid="{F84B1E7F-4940-1648-916B-EAF1E86B98FD}" name="Column12064"/>
    <tableColumn id="12085" xr3:uid="{556EBFD4-D44C-D642-B368-9364325C28D9}" name="Column12065"/>
    <tableColumn id="12086" xr3:uid="{F9688D4A-E12F-5945-861B-D435326FB9C5}" name="Column12066"/>
    <tableColumn id="12087" xr3:uid="{D43E8503-2505-7149-98AC-346272176C8F}" name="Column12067"/>
    <tableColumn id="12088" xr3:uid="{C05F17B6-1228-0D4E-944A-7E9FF2BFDBEB}" name="Column12068"/>
    <tableColumn id="12089" xr3:uid="{5E82A441-B30E-444B-9BFC-F834E93F7C49}" name="Column12069"/>
    <tableColumn id="12090" xr3:uid="{D29AB957-DC45-A647-B2DE-8740E384FA90}" name="Column12070"/>
    <tableColumn id="12091" xr3:uid="{ED31C536-A038-6349-A2F8-65CA2D7D5C44}" name="Column12071"/>
    <tableColumn id="12092" xr3:uid="{A16FC3A9-F68A-B945-8933-A10E3C4B63F8}" name="Column12072"/>
    <tableColumn id="12093" xr3:uid="{FD3649A0-D21C-D345-88CD-8DEEDB7C7F70}" name="Column12073"/>
    <tableColumn id="12094" xr3:uid="{47829551-5529-C240-8E7E-BFFAB7E4BDEA}" name="Column12074"/>
    <tableColumn id="12095" xr3:uid="{05F65959-5CD6-AB48-A5F1-2B664E8C4C2B}" name="Column12075"/>
    <tableColumn id="12096" xr3:uid="{448888C8-8D63-DF46-A7AE-81894BA63F06}" name="Column12076"/>
    <tableColumn id="12097" xr3:uid="{5A8F0642-6C69-3546-82ED-03C636C262C3}" name="Column12077"/>
    <tableColumn id="12098" xr3:uid="{22D6922A-5A7D-B142-88FD-E5AD6E9FBDE7}" name="Column12078"/>
    <tableColumn id="12099" xr3:uid="{72DA442F-FFFD-1C49-AF2B-F14AAB292802}" name="Column12079"/>
    <tableColumn id="12100" xr3:uid="{25488023-E7AD-4A47-BCE7-29F2BEBCBC25}" name="Column12080"/>
    <tableColumn id="12101" xr3:uid="{374C9637-A3D5-4C48-B45D-250FA105E55F}" name="Column12081"/>
    <tableColumn id="12102" xr3:uid="{C250F9D7-B629-0B42-A261-952D22F7008C}" name="Column12082"/>
    <tableColumn id="12103" xr3:uid="{56240B25-50EE-F245-AA10-4C374C565B87}" name="Column12083"/>
    <tableColumn id="12104" xr3:uid="{3BAE7B45-539A-B84D-9EEE-8C2BF41F575C}" name="Column12084"/>
    <tableColumn id="12105" xr3:uid="{23FA723A-DCE6-D74C-81CA-F6BF5191119D}" name="Column12085"/>
    <tableColumn id="12106" xr3:uid="{EB68F482-A86D-4B40-8883-733966482BF3}" name="Column12086"/>
    <tableColumn id="12107" xr3:uid="{4B1C50EA-2279-0241-B7E0-BEA54E6C31B6}" name="Column12087"/>
    <tableColumn id="12108" xr3:uid="{1558A3AE-0B2E-0245-9D42-228910F3DBF1}" name="Column12088"/>
    <tableColumn id="12109" xr3:uid="{58FD8C13-EF88-174D-9958-859A10ED00D7}" name="Column12089"/>
    <tableColumn id="12110" xr3:uid="{15EA8625-A53C-BE42-9A78-0C393ECD0246}" name="Column12090"/>
    <tableColumn id="12111" xr3:uid="{E1E363B6-CB49-FB4F-8E23-9A134815F195}" name="Column12091"/>
    <tableColumn id="12112" xr3:uid="{837C6E5F-113F-8B4A-A2DA-1FD10940A108}" name="Column12092"/>
    <tableColumn id="12113" xr3:uid="{2E05487B-CC14-BB4A-81D1-10BFD5B6D526}" name="Column12093"/>
    <tableColumn id="12114" xr3:uid="{53DD5240-E320-014D-886B-7696805248B9}" name="Column12094"/>
    <tableColumn id="12115" xr3:uid="{F27C10A4-8538-1E4B-BB1B-C013C6856817}" name="Column12095"/>
    <tableColumn id="12116" xr3:uid="{7D3BD063-7665-B046-A3EC-B64A1F3C7B72}" name="Column12096"/>
    <tableColumn id="12117" xr3:uid="{B6398C63-83DD-A949-AD9B-0102D6D6EA23}" name="Column12097"/>
    <tableColumn id="12118" xr3:uid="{2C7B06ED-96E2-A747-B0B2-EEF2C93A7BB1}" name="Column12098"/>
    <tableColumn id="12119" xr3:uid="{96CB6E39-FCBD-8441-AB72-95F10E1D8EB3}" name="Column12099"/>
    <tableColumn id="12120" xr3:uid="{199FFC25-A138-534B-9F98-9F8512F97BDE}" name="Column12100"/>
    <tableColumn id="12121" xr3:uid="{0804C914-7DC1-224D-A774-10A78D4ABF0B}" name="Column12101"/>
    <tableColumn id="12122" xr3:uid="{A1B08B15-314B-0541-A881-5054EFB25A02}" name="Column12102"/>
    <tableColumn id="12123" xr3:uid="{22A5F0CE-5399-784A-B99A-8CCF1F8A8444}" name="Column12103"/>
    <tableColumn id="12124" xr3:uid="{9157725C-EAB6-BA4A-A68A-4A475A726B15}" name="Column12104"/>
    <tableColumn id="12125" xr3:uid="{36F74CF4-CFA9-7C46-A873-035F07398805}" name="Column12105"/>
    <tableColumn id="12126" xr3:uid="{8A53F197-3792-2947-9274-23233813325D}" name="Column12106"/>
    <tableColumn id="12127" xr3:uid="{FA27E94F-0324-2C47-B0A4-FD87F73C09A9}" name="Column12107"/>
    <tableColumn id="12128" xr3:uid="{D991A186-55EF-8645-83DB-44B672E229DD}" name="Column12108"/>
    <tableColumn id="12129" xr3:uid="{AF09BDBA-6186-794D-914F-8970ADCA0387}" name="Column12109"/>
    <tableColumn id="12130" xr3:uid="{4B4F07ED-BA9F-994F-AB9F-7CC66925BF27}" name="Column12110"/>
    <tableColumn id="12131" xr3:uid="{8143B6EB-1CDF-4A4A-BAE6-FA66362581E2}" name="Column12111"/>
    <tableColumn id="12132" xr3:uid="{F8DB86DB-45CF-6E45-8329-010E0BB8F828}" name="Column12112"/>
    <tableColumn id="12133" xr3:uid="{A09240E4-6BE0-3B40-A41F-CC3F006B50E0}" name="Column12113"/>
    <tableColumn id="12134" xr3:uid="{4777F555-05E3-214C-9F90-0777F6B871FE}" name="Column12114"/>
    <tableColumn id="12135" xr3:uid="{AECE89C1-C84E-B84A-AF0D-57F58715A570}" name="Column12115"/>
    <tableColumn id="12136" xr3:uid="{09E910FC-8A4A-5643-A44A-67B16A53F761}" name="Column12116"/>
    <tableColumn id="12137" xr3:uid="{FAC908A7-6C6E-904A-A893-0AEB09C798E1}" name="Column12117"/>
    <tableColumn id="12138" xr3:uid="{A8D7038A-FFE2-F04C-9CFD-3917173133F7}" name="Column12118"/>
    <tableColumn id="12139" xr3:uid="{6973C071-67DF-974B-8B36-07847246713A}" name="Column12119"/>
    <tableColumn id="12140" xr3:uid="{D0564C49-26C0-BC44-A7FA-EA76A48757B9}" name="Column12120"/>
    <tableColumn id="12141" xr3:uid="{6AA2DA08-EDDB-A546-B0F6-B0E023E11411}" name="Column12121"/>
    <tableColumn id="12142" xr3:uid="{BDCE713A-1AD3-E84A-80FF-1896CA8FC476}" name="Column12122"/>
    <tableColumn id="12143" xr3:uid="{F36A9887-9F80-8949-95C9-0B60708F39CF}" name="Column12123"/>
    <tableColumn id="12144" xr3:uid="{844A05CE-780D-AE46-A7D6-9CF51EF2B084}" name="Column12124"/>
    <tableColumn id="12145" xr3:uid="{04D107A1-18F9-F240-958D-B729F01A5402}" name="Column12125"/>
    <tableColumn id="12146" xr3:uid="{E270C693-09E2-C54E-A00B-933D2586A444}" name="Column12126"/>
    <tableColumn id="12147" xr3:uid="{34EC12DC-C961-0043-8832-10AB75CEA873}" name="Column12127"/>
    <tableColumn id="12148" xr3:uid="{B237B286-E1EF-9A47-B290-6122DC2E1EF7}" name="Column12128"/>
    <tableColumn id="12149" xr3:uid="{69B99383-8B1F-E94A-B9CA-E6A8FA2DEB0A}" name="Column12129"/>
    <tableColumn id="12150" xr3:uid="{BB11253C-1E3E-1C47-B4B5-1EC6E20EE9C6}" name="Column12130"/>
    <tableColumn id="12151" xr3:uid="{D4A79C4C-3323-C144-BB7A-E04D623F5A5F}" name="Column12131"/>
    <tableColumn id="12152" xr3:uid="{27743615-394B-4D4A-91A9-F05F6930870A}" name="Column12132"/>
    <tableColumn id="12153" xr3:uid="{C5AD9D8D-535E-5D48-AD31-4CC1C5B2A326}" name="Column12133"/>
    <tableColumn id="12154" xr3:uid="{DEBE74B8-3AF0-3941-98D9-80076DDD157B}" name="Column12134"/>
    <tableColumn id="12155" xr3:uid="{2063FA95-D1E7-4043-9198-19A707DD5C4D}" name="Column12135"/>
    <tableColumn id="12156" xr3:uid="{6FD4D11D-CC42-D345-A6C4-BE68CAE4AD33}" name="Column12136"/>
    <tableColumn id="12157" xr3:uid="{5EC2ACB5-CCF5-B64C-81F3-05F84B0EB2D7}" name="Column12137"/>
    <tableColumn id="12158" xr3:uid="{BDD836B3-A394-5546-9FAB-E5B24DBC9444}" name="Column12138"/>
    <tableColumn id="12159" xr3:uid="{765D5469-FD28-8448-B4B3-DDD8412E7CE4}" name="Column12139"/>
    <tableColumn id="12160" xr3:uid="{09D065BE-74B3-3342-B8B3-FE28E1D9B2E1}" name="Column12140"/>
    <tableColumn id="12161" xr3:uid="{C8616D83-6CAD-8E42-9E76-9ACB2F97C121}" name="Column12141"/>
    <tableColumn id="12162" xr3:uid="{1534E15E-2820-B541-A066-52A72C48A7FA}" name="Column12142"/>
    <tableColumn id="12163" xr3:uid="{021BA920-F11F-A546-B322-D839C464D80D}" name="Column12143"/>
    <tableColumn id="12164" xr3:uid="{22CA87B7-B457-394E-888D-7EF914C16AAA}" name="Column12144"/>
    <tableColumn id="12165" xr3:uid="{FCAD2A91-048B-2845-8B7A-7C977FC87C23}" name="Column12145"/>
    <tableColumn id="12166" xr3:uid="{6B8127BD-8398-4F46-85EA-B38F5D3EBCD8}" name="Column12146"/>
    <tableColumn id="12167" xr3:uid="{82D75876-5663-5449-9BE9-EB6C1A6FC40D}" name="Column12147"/>
    <tableColumn id="12168" xr3:uid="{E4A67371-F677-234C-BEA7-14D5024D1929}" name="Column12148"/>
    <tableColumn id="12169" xr3:uid="{AB7CEE83-F951-234F-9699-C9D5ED3076DC}" name="Column12149"/>
    <tableColumn id="12170" xr3:uid="{C4F3FC58-4985-B644-9E09-0978DAD78E40}" name="Column12150"/>
    <tableColumn id="12171" xr3:uid="{806239DE-485B-4146-B39A-496A37D5095B}" name="Column12151"/>
    <tableColumn id="12172" xr3:uid="{C21A2297-9A8F-3D41-AEE2-546DD2A9B6DE}" name="Column12152"/>
    <tableColumn id="12173" xr3:uid="{51FE76B6-6111-C44E-B006-E068E247B34A}" name="Column12153"/>
    <tableColumn id="12174" xr3:uid="{2A663216-82DC-4C44-81AD-2F9B907529D9}" name="Column12154"/>
    <tableColumn id="12175" xr3:uid="{4BFA05D1-E8BF-524D-8870-DEF190EB698F}" name="Column12155"/>
    <tableColumn id="12176" xr3:uid="{E2FFA088-8AF0-084D-8C7D-7FA179A4076A}" name="Column12156"/>
    <tableColumn id="12177" xr3:uid="{5B9AAC36-760C-B74B-8B98-027DD5ED29F3}" name="Column12157"/>
    <tableColumn id="12178" xr3:uid="{2CD74B78-DED9-C140-AA0D-55DF3C40F222}" name="Column12158"/>
    <tableColumn id="12179" xr3:uid="{F209D992-4551-554B-9AAD-7D551A38B0DF}" name="Column12159"/>
    <tableColumn id="12180" xr3:uid="{95C27BD9-8D1B-0E43-B6AA-D28E90210584}" name="Column12160"/>
    <tableColumn id="12181" xr3:uid="{43F6BCC1-AEAD-F344-9CD3-9DD339F9E161}" name="Column12161"/>
    <tableColumn id="12182" xr3:uid="{67319DEC-B89F-FE4B-BC9A-17B62EFCF37C}" name="Column12162"/>
    <tableColumn id="12183" xr3:uid="{31FA476F-5721-8343-BE1F-3C187022BE68}" name="Column12163"/>
    <tableColumn id="12184" xr3:uid="{6DEFBB45-10E9-6A49-BCAC-A79705E537F4}" name="Column12164"/>
    <tableColumn id="12185" xr3:uid="{CF490A98-567D-6842-94C3-8A5820F636D6}" name="Column12165"/>
    <tableColumn id="12186" xr3:uid="{159D1248-3ACD-9E40-8D0A-4AE27AE32EB8}" name="Column12166"/>
    <tableColumn id="12187" xr3:uid="{50E10C5E-0CBF-7D4B-96B9-6BF352F42F3E}" name="Column12167"/>
    <tableColumn id="12188" xr3:uid="{CF4C8E53-F78D-7743-AA97-B5F2EA1FD36B}" name="Column12168"/>
    <tableColumn id="12189" xr3:uid="{83DE94D1-2D4F-3D47-8874-5846A9E1DF62}" name="Column12169"/>
    <tableColumn id="12190" xr3:uid="{7C86E1EB-D336-D340-9E15-58AEB7F9095C}" name="Column12170"/>
    <tableColumn id="12191" xr3:uid="{62B14A60-BE25-B840-A18B-8D54F30DE74C}" name="Column12171"/>
    <tableColumn id="12192" xr3:uid="{11B2C602-FA81-9140-B324-6C06D2C37AC3}" name="Column12172"/>
    <tableColumn id="12193" xr3:uid="{FD4E3511-58E6-9B4C-8B95-A17ED2EEF8C9}" name="Column12173"/>
    <tableColumn id="12194" xr3:uid="{678DEB49-9645-3548-AD78-5F65CC0AE7D2}" name="Column12174"/>
    <tableColumn id="12195" xr3:uid="{586D2583-EE76-7047-AF46-7D48CA61EA4D}" name="Column12175"/>
    <tableColumn id="12196" xr3:uid="{9F1712E0-23FE-494D-86BB-AB44F779957F}" name="Column12176"/>
    <tableColumn id="12197" xr3:uid="{0BAFDF6B-091D-BB41-8DC7-BE56D3F80BE7}" name="Column12177"/>
    <tableColumn id="12198" xr3:uid="{5909FAEF-75F2-344F-B651-A13EF71BC602}" name="Column12178"/>
    <tableColumn id="12199" xr3:uid="{5FD03204-E48E-A045-A9C6-B0D96D7966BB}" name="Column12179"/>
    <tableColumn id="12200" xr3:uid="{5896FFC8-B5F4-5F46-A555-C690B0CD07D5}" name="Column12180"/>
    <tableColumn id="12201" xr3:uid="{5F7D5657-BC50-D744-BDE9-B4C851D3A488}" name="Column12181"/>
    <tableColumn id="12202" xr3:uid="{ACC6FE0A-16C0-5849-B4A3-DDF61B8EF6A5}" name="Column12182"/>
    <tableColumn id="12203" xr3:uid="{DC173D20-95F8-D54C-86ED-D28E1BDE4B44}" name="Column12183"/>
    <tableColumn id="12204" xr3:uid="{72A659F1-105F-5649-8B46-7A5CE9E376E4}" name="Column12184"/>
    <tableColumn id="12205" xr3:uid="{E7FC170F-4CE9-3142-80F8-DC0E7215A665}" name="Column12185"/>
    <tableColumn id="12206" xr3:uid="{4D0A6A6A-966B-9742-B7AF-E53EB1FD5CCC}" name="Column12186"/>
    <tableColumn id="12207" xr3:uid="{58E5A324-BDCE-6840-A5EF-2596273DF9C2}" name="Column12187"/>
    <tableColumn id="12208" xr3:uid="{18E0718E-3A2C-9B43-9026-672664E6C144}" name="Column12188"/>
    <tableColumn id="12209" xr3:uid="{D3D6FD9A-86A2-0F47-BE17-034AEA471B8B}" name="Column12189"/>
    <tableColumn id="12210" xr3:uid="{211CFE44-2E32-934D-9780-470CAB1F5CF1}" name="Column12190"/>
    <tableColumn id="12211" xr3:uid="{B2F02DAB-E9B8-CF44-A41E-DEA5D6EC6CC7}" name="Column12191"/>
    <tableColumn id="12212" xr3:uid="{FA92FC90-1983-3846-9C15-BA164A976EBF}" name="Column12192"/>
    <tableColumn id="12213" xr3:uid="{91B2A993-D149-C840-9262-C511A256DD60}" name="Column12193"/>
    <tableColumn id="12214" xr3:uid="{2F6F0550-BBAE-974E-909A-756CEE2430D3}" name="Column12194"/>
    <tableColumn id="12215" xr3:uid="{91364BE0-FF4B-6F40-9317-B75E2FE0E9E9}" name="Column12195"/>
    <tableColumn id="12216" xr3:uid="{61DA141B-3D02-DD4E-BA29-43900ACD6D91}" name="Column12196"/>
    <tableColumn id="12217" xr3:uid="{E0CBD209-C15D-F44C-8074-5AFCEC0C0AB0}" name="Column12197"/>
    <tableColumn id="12218" xr3:uid="{235B607D-62AF-2847-836E-91CC458E7F45}" name="Column12198"/>
    <tableColumn id="12219" xr3:uid="{05CC0D0C-256B-C74C-A123-09A08904B5B0}" name="Column12199"/>
    <tableColumn id="12220" xr3:uid="{AACA504F-8590-8742-B6D9-B438F3037812}" name="Column12200"/>
    <tableColumn id="12221" xr3:uid="{9D432659-881B-6343-A4C0-353C3CBE8534}" name="Column12201"/>
    <tableColumn id="12222" xr3:uid="{F80BB12F-C22F-954B-9CC5-53CB7DA40656}" name="Column12202"/>
    <tableColumn id="12223" xr3:uid="{F143E261-DBE7-954C-B526-0CD7E0948829}" name="Column12203"/>
    <tableColumn id="12224" xr3:uid="{C7D7A0D0-81B7-4340-AE02-526449CC8E4E}" name="Column12204"/>
    <tableColumn id="12225" xr3:uid="{FD0F16A7-7742-A84B-BF4F-67F39C0CC36E}" name="Column12205"/>
    <tableColumn id="12226" xr3:uid="{FA69FD47-19B1-1641-BF26-DC5F092E3E9B}" name="Column12206"/>
    <tableColumn id="12227" xr3:uid="{A4CA92AF-552C-8042-A6CF-79A34755B967}" name="Column12207"/>
    <tableColumn id="12228" xr3:uid="{D6E7FD14-071F-344E-B7D4-6455EDF217A0}" name="Column12208"/>
    <tableColumn id="12229" xr3:uid="{019569A9-F608-514A-80B2-96E7C600D43B}" name="Column12209"/>
    <tableColumn id="12230" xr3:uid="{A0737DD5-914C-C04B-9FC6-E545AA830DB7}" name="Column12210"/>
    <tableColumn id="12231" xr3:uid="{F01B0B53-9C44-7949-96EF-05070DD1541B}" name="Column12211"/>
    <tableColumn id="12232" xr3:uid="{5E051E0A-693F-E24C-8769-C20F49E8B097}" name="Column12212"/>
    <tableColumn id="12233" xr3:uid="{EC4B79FF-736B-5842-BB8D-60FF30502145}" name="Column12213"/>
    <tableColumn id="12234" xr3:uid="{2F1BF088-A300-BF44-974D-25A2CBC2B14D}" name="Column12214"/>
    <tableColumn id="12235" xr3:uid="{5A0FCD77-EAD2-9342-90A1-8F1D839CC8DE}" name="Column12215"/>
    <tableColumn id="12236" xr3:uid="{E517961E-0356-4C45-9208-9C589698EC6F}" name="Column12216"/>
    <tableColumn id="12237" xr3:uid="{979B028B-984D-4849-AED7-79FD8FB3D876}" name="Column12217"/>
    <tableColumn id="12238" xr3:uid="{EF12CA21-9B8D-EF48-9F53-5C278BE71E59}" name="Column12218"/>
    <tableColumn id="12239" xr3:uid="{A4124C08-B31B-8D4C-B7FA-BACB33035F79}" name="Column12219"/>
    <tableColumn id="12240" xr3:uid="{524C4F74-6268-FB47-8495-0B1C0FE513E9}" name="Column12220"/>
    <tableColumn id="12241" xr3:uid="{F1DCB6C8-A63C-B84B-A22A-9AECFF9F1FAA}" name="Column12221"/>
    <tableColumn id="12242" xr3:uid="{9C49AB34-1D09-F748-8F3A-F8A6C9909F28}" name="Column12222"/>
    <tableColumn id="12243" xr3:uid="{635BA7C6-88D5-104A-AA62-49C1B6697BA2}" name="Column12223"/>
    <tableColumn id="12244" xr3:uid="{D4014308-5247-BB49-9212-31106D71AB1C}" name="Column12224"/>
    <tableColumn id="12245" xr3:uid="{E58819D2-804E-4446-A9B1-1BF7FEB094C7}" name="Column12225"/>
    <tableColumn id="12246" xr3:uid="{A11B2D7D-8D59-6545-A88A-33ED517B6DE7}" name="Column12226"/>
    <tableColumn id="12247" xr3:uid="{CA68E768-93D1-5C47-8FD6-86ECDDEAA80A}" name="Column12227"/>
    <tableColumn id="12248" xr3:uid="{DA58A1B4-243C-6742-B4AD-E4108327AED8}" name="Column12228"/>
    <tableColumn id="12249" xr3:uid="{216D7BBA-788B-2D46-960B-EAE191997752}" name="Column12229"/>
    <tableColumn id="12250" xr3:uid="{D764E3AB-1E59-FC40-A4A3-8D82788CA41E}" name="Column12230"/>
    <tableColumn id="12251" xr3:uid="{3C2228EB-EB82-2341-97AB-61B9A7484C57}" name="Column12231"/>
    <tableColumn id="12252" xr3:uid="{55B4F9E5-FC77-F54A-8FD1-D2F5602B52CA}" name="Column12232"/>
    <tableColumn id="12253" xr3:uid="{205023AB-1B64-7E46-B18C-587046A7BA71}" name="Column12233"/>
    <tableColumn id="12254" xr3:uid="{88630F4F-0892-E14A-8D97-3D00FBD1EED4}" name="Column12234"/>
    <tableColumn id="12255" xr3:uid="{8DB25FB1-C2CA-C742-B719-62F78D0FA621}" name="Column12235"/>
    <tableColumn id="12256" xr3:uid="{C7E9911A-9679-F34C-A200-4BD7A636ECF6}" name="Column12236"/>
    <tableColumn id="12257" xr3:uid="{F7011968-F45F-AB41-829C-58E243291000}" name="Column12237"/>
    <tableColumn id="12258" xr3:uid="{E35A1FD1-A406-4248-835E-7AE433B651E7}" name="Column12238"/>
    <tableColumn id="12259" xr3:uid="{5C3B3BB0-2B8A-9049-95C3-76C64314526B}" name="Column12239"/>
    <tableColumn id="12260" xr3:uid="{20E6C77D-3068-1D4A-8E59-BB75A8C0D13E}" name="Column12240"/>
    <tableColumn id="12261" xr3:uid="{713CB879-9550-584A-B248-2E75F6888CDA}" name="Column12241"/>
    <tableColumn id="12262" xr3:uid="{5AFC624C-A45D-A84F-B596-0100FCB82F0B}" name="Column12242"/>
    <tableColumn id="12263" xr3:uid="{76E342AD-C933-6347-8226-3C73E2358B8E}" name="Column12243"/>
    <tableColumn id="12264" xr3:uid="{C215445F-7657-B640-953C-FDF7C46D6A12}" name="Column12244"/>
    <tableColumn id="12265" xr3:uid="{3764084C-E9E6-2840-A08D-966BC2865212}" name="Column12245"/>
    <tableColumn id="12266" xr3:uid="{CDBF1AE7-B59D-944E-8F4B-386EC3CF2D83}" name="Column12246"/>
    <tableColumn id="12267" xr3:uid="{1565CB74-F506-5F4C-BFA9-9224F17D2324}" name="Column12247"/>
    <tableColumn id="12268" xr3:uid="{A945944F-71F6-2C4C-88A7-51FD43F2FF73}" name="Column12248"/>
    <tableColumn id="12269" xr3:uid="{408D6592-3878-0E41-A8DF-75F5FFE12662}" name="Column12249"/>
    <tableColumn id="12270" xr3:uid="{5C181109-9CDE-184C-B07F-09D6355A93CE}" name="Column12250"/>
    <tableColumn id="12271" xr3:uid="{04961233-263B-7C4E-A25C-107FCBEE8727}" name="Column12251"/>
    <tableColumn id="12272" xr3:uid="{9C8E51E9-97A0-4344-BCB3-E56FBA0A3936}" name="Column12252"/>
    <tableColumn id="12273" xr3:uid="{4EEEDA9A-4C90-C944-A576-C3C5C92A90C4}" name="Column12253"/>
    <tableColumn id="12274" xr3:uid="{2EE1C4FE-215B-8D4B-89F7-90A93E043C65}" name="Column12254"/>
    <tableColumn id="12275" xr3:uid="{ECE750FF-2B8B-8B49-B84D-849599E3D80C}" name="Column12255"/>
    <tableColumn id="12276" xr3:uid="{8394C31C-9979-EE46-89D6-96BFB55C83D6}" name="Column12256"/>
    <tableColumn id="12277" xr3:uid="{534A6ECD-332C-564C-ACCC-2939B36C2A3E}" name="Column12257"/>
    <tableColumn id="12278" xr3:uid="{60CDCE91-0875-914E-89B2-1F56C3C8AF43}" name="Column12258"/>
    <tableColumn id="12279" xr3:uid="{804CC8D7-9D1B-3941-86C8-565A473DE66C}" name="Column12259"/>
    <tableColumn id="12280" xr3:uid="{8F50DC83-A636-C444-B084-F9FFA9B0D01E}" name="Column12260"/>
    <tableColumn id="12281" xr3:uid="{2B4E287B-2848-B442-886F-9D1133F285DE}" name="Column12261"/>
    <tableColumn id="12282" xr3:uid="{D9895A81-71A0-3746-A837-500944318708}" name="Column12262"/>
    <tableColumn id="12283" xr3:uid="{E148B954-4158-E74C-B630-E3CAB2F55322}" name="Column12263"/>
    <tableColumn id="12284" xr3:uid="{3A5A6AAF-B6C8-5244-9FFC-23ADF8659A86}" name="Column12264"/>
    <tableColumn id="12285" xr3:uid="{EC5378CD-9A1E-584C-A490-25460F8878B5}" name="Column12265"/>
    <tableColumn id="12286" xr3:uid="{C20E62E9-C26C-254C-B9A5-716B5375D20D}" name="Column12266"/>
    <tableColumn id="12287" xr3:uid="{4FDC982C-5CF1-0544-93D5-68CBF9829D1D}" name="Column12267"/>
    <tableColumn id="12288" xr3:uid="{93555FB1-B509-674F-9ED0-E7CBF2114D95}" name="Column12268"/>
    <tableColumn id="12289" xr3:uid="{64AB3E5B-C53E-964D-B5E2-4B68C9F37DE5}" name="Column12269"/>
    <tableColumn id="12290" xr3:uid="{013B536F-4ED6-6B41-AC71-16F9ED9DCDD7}" name="Column12270"/>
    <tableColumn id="12291" xr3:uid="{7F88EF95-4ED2-0048-9044-A810A77AE0C5}" name="Column12271"/>
    <tableColumn id="12292" xr3:uid="{6449502E-BA3D-B343-A7F0-F1F50C4D76E1}" name="Column12272"/>
    <tableColumn id="12293" xr3:uid="{D680E08F-71A5-E140-AA0A-F68722A35A44}" name="Column12273"/>
    <tableColumn id="12294" xr3:uid="{A12FB025-16FE-D648-9FD9-DA4C5A37B445}" name="Column12274"/>
    <tableColumn id="12295" xr3:uid="{D8CD3C55-4CF3-8D44-9807-7649BA8C57A2}" name="Column12275"/>
    <tableColumn id="12296" xr3:uid="{62038738-F354-7D45-8496-E0BC8624F46A}" name="Column12276"/>
    <tableColumn id="12297" xr3:uid="{6783AF5B-FBC3-7A42-9220-096B6E2C7030}" name="Column12277"/>
    <tableColumn id="12298" xr3:uid="{7C74289C-6595-5645-8975-6837C169FF5A}" name="Column12278"/>
    <tableColumn id="12299" xr3:uid="{1E3EA6E5-4E3E-6E4E-ACBA-0495193FECD4}" name="Column12279"/>
    <tableColumn id="12300" xr3:uid="{7B422A50-144B-FB43-8252-B503BFDE0190}" name="Column12280"/>
    <tableColumn id="12301" xr3:uid="{0097FF45-5E72-6B4E-8516-5CF10B517EE0}" name="Column12281"/>
    <tableColumn id="12302" xr3:uid="{9E06E7C9-0A5A-2447-87C7-2003D86E1784}" name="Column12282"/>
    <tableColumn id="12303" xr3:uid="{9D243635-613E-EE41-9CC9-F4FD2E9A71E6}" name="Column12283"/>
    <tableColumn id="12304" xr3:uid="{04DD7C91-9F0D-4240-8FDB-841EB051FDC6}" name="Column12284"/>
    <tableColumn id="12305" xr3:uid="{11CA2A81-7CD4-8F45-A66B-C87BFD102DC7}" name="Column12285"/>
    <tableColumn id="12306" xr3:uid="{E6F40060-C307-6A4A-A7F9-D3AC1AB0640C}" name="Column12286"/>
    <tableColumn id="12307" xr3:uid="{30AE4FFD-A08E-3F44-8FEB-FFCED2B4AD75}" name="Column12287"/>
    <tableColumn id="12308" xr3:uid="{357CEA73-EBC5-714F-AA83-549AA5B55E7F}" name="Column12288"/>
    <tableColumn id="12309" xr3:uid="{1AE0D0AA-22E2-3048-9118-BA68DC8D3BD7}" name="Column12289"/>
    <tableColumn id="12310" xr3:uid="{AD5BBDE5-343B-6546-B24A-B3ED8D86A2FF}" name="Column12290"/>
    <tableColumn id="12311" xr3:uid="{10540ECF-6513-764A-B666-88553CA3692A}" name="Column12291"/>
    <tableColumn id="12312" xr3:uid="{E7E5FD32-0282-C849-9C65-12B62BF6DD5A}" name="Column12292"/>
    <tableColumn id="12313" xr3:uid="{F03C84F2-5531-0A46-9E3A-BB4E0548E71B}" name="Column12293"/>
    <tableColumn id="12314" xr3:uid="{58912E82-57AA-AC47-A290-87AD0C0793D2}" name="Column12294"/>
    <tableColumn id="12315" xr3:uid="{17329AAD-BCB1-784A-BC47-C5AF0D35CAA6}" name="Column12295"/>
    <tableColumn id="12316" xr3:uid="{7F37C604-A809-914E-8043-F9535327EDA4}" name="Column12296"/>
    <tableColumn id="12317" xr3:uid="{FD082FD2-EDF8-5743-A1CD-D255053DA0C8}" name="Column12297"/>
    <tableColumn id="12318" xr3:uid="{443533AC-73AA-F941-ACA6-99C7EE538458}" name="Column12298"/>
    <tableColumn id="12319" xr3:uid="{1D004AB2-BDC3-FF48-84C9-821C721D4C95}" name="Column12299"/>
    <tableColumn id="12320" xr3:uid="{BF70E2E7-D6F8-234D-BE2A-BA71739F782B}" name="Column12300"/>
    <tableColumn id="12321" xr3:uid="{39063087-1BC5-EE41-9B7E-4D3D4D0F60B0}" name="Column12301"/>
    <tableColumn id="12322" xr3:uid="{F4FCF5B3-BF63-1A41-B3C8-6EF82ED72B29}" name="Column12302"/>
    <tableColumn id="12323" xr3:uid="{866FEC17-1996-D74F-A03E-53634A5982A1}" name="Column12303"/>
    <tableColumn id="12324" xr3:uid="{94728CDA-C1B1-574B-B1CD-FBF3AD4FB225}" name="Column12304"/>
    <tableColumn id="12325" xr3:uid="{832880B5-4EC2-8040-8E17-967D863DAD39}" name="Column12305"/>
    <tableColumn id="12326" xr3:uid="{CCCB8437-DAC0-7B47-B05D-BF7E36C1FA8F}" name="Column12306"/>
    <tableColumn id="12327" xr3:uid="{51096937-C8A9-3842-87C2-8FFBB1FD909E}" name="Column12307"/>
    <tableColumn id="12328" xr3:uid="{900A7D41-B6F3-CF46-A9ED-CECF2FFB081A}" name="Column12308"/>
    <tableColumn id="12329" xr3:uid="{97DF5FC7-C353-2348-88B1-84338B78E167}" name="Column12309"/>
    <tableColumn id="12330" xr3:uid="{F20317B6-8EC4-EF4C-8FF0-8E2274CAADCC}" name="Column12310"/>
    <tableColumn id="12331" xr3:uid="{CD017A00-25C0-2B4F-ABD5-0046BFA4D206}" name="Column12311"/>
    <tableColumn id="12332" xr3:uid="{E5D86446-BB3E-4B42-9C24-9819B2DD4786}" name="Column12312"/>
    <tableColumn id="12333" xr3:uid="{52642864-0B1D-C041-9DCB-BC08969F7863}" name="Column12313"/>
    <tableColumn id="12334" xr3:uid="{54EB5888-9605-484C-A7F3-EDA3D66DB371}" name="Column12314"/>
    <tableColumn id="12335" xr3:uid="{1368308C-3490-784C-91B8-1F01ED5E69A6}" name="Column12315"/>
    <tableColumn id="12336" xr3:uid="{2C336C1F-F116-E446-BB14-91BAE22528C9}" name="Column12316"/>
    <tableColumn id="12337" xr3:uid="{87AEBD85-382C-6447-9007-CF6BFCA95139}" name="Column12317"/>
    <tableColumn id="12338" xr3:uid="{CF66978E-67FF-404E-8D97-5879745356DE}" name="Column12318"/>
    <tableColumn id="12339" xr3:uid="{58CCFA67-7AE8-8043-92D1-B57F326C7851}" name="Column12319"/>
    <tableColumn id="12340" xr3:uid="{06841CEE-EA5B-2C4A-BFD2-D691A99B9B92}" name="Column12320"/>
    <tableColumn id="12341" xr3:uid="{840CAF58-398E-8346-9A28-1001BFC3B98B}" name="Column12321"/>
    <tableColumn id="12342" xr3:uid="{5E980950-8D03-4644-B6AF-0AC886BC15A7}" name="Column12322"/>
    <tableColumn id="12343" xr3:uid="{91381CD7-17C4-0A4B-9F63-E1CCC293D3E7}" name="Column12323"/>
    <tableColumn id="12344" xr3:uid="{B6445B3F-093F-6848-9C92-C52F04800021}" name="Column12324"/>
    <tableColumn id="12345" xr3:uid="{6DBB2FD8-C4C0-6E42-AB1D-38FC59CA7928}" name="Column12325"/>
    <tableColumn id="12346" xr3:uid="{7A8B21F0-0842-3E44-9A99-A3499721768B}" name="Column12326"/>
    <tableColumn id="12347" xr3:uid="{D099A78D-B4D9-C64E-8ED3-946098672B40}" name="Column12327"/>
    <tableColumn id="12348" xr3:uid="{57EFA8D7-3557-BB41-A98D-6600BA2EF0DA}" name="Column12328"/>
    <tableColumn id="12349" xr3:uid="{0E0F7E31-2066-BD49-82A3-92820868B446}" name="Column12329"/>
    <tableColumn id="12350" xr3:uid="{AADA75F2-4E81-5744-A80B-0FAE3979D6B6}" name="Column12330"/>
    <tableColumn id="12351" xr3:uid="{1F7BE264-656B-1D4B-ABE0-B5CC6B237EF4}" name="Column12331"/>
    <tableColumn id="12352" xr3:uid="{1545FB90-2525-6840-BAE9-0673D24496E0}" name="Column12332"/>
    <tableColumn id="12353" xr3:uid="{7540FD79-5841-8446-8C51-C94ADB73443E}" name="Column12333"/>
    <tableColumn id="12354" xr3:uid="{82740E69-D6F0-C849-9445-80014D596132}" name="Column12334"/>
    <tableColumn id="12355" xr3:uid="{DF1666E7-C0C3-E145-8153-F7C17C27E401}" name="Column12335"/>
    <tableColumn id="12356" xr3:uid="{0355E5B3-91B8-2546-8450-E894A6D4C2E4}" name="Column12336"/>
    <tableColumn id="12357" xr3:uid="{02AC4406-E1FD-064B-8931-5DCDC1C744D0}" name="Column12337"/>
    <tableColumn id="12358" xr3:uid="{CC84274F-6D09-C245-9ED4-F22D109A81A1}" name="Column12338"/>
    <tableColumn id="12359" xr3:uid="{2D4A60EA-292F-D14C-BF5B-8B1AA2AE5CC5}" name="Column12339"/>
    <tableColumn id="12360" xr3:uid="{EFBC08EE-3C64-8F49-A162-050553267246}" name="Column12340"/>
    <tableColumn id="12361" xr3:uid="{2F706640-FB58-8743-9E90-86DE2B75320C}" name="Column12341"/>
    <tableColumn id="12362" xr3:uid="{BAD920E8-AE4F-B942-B47B-3B80B7A9AF86}" name="Column12342"/>
    <tableColumn id="12363" xr3:uid="{F3A6DC47-7BE5-A24C-82F9-AEEB9A1E980B}" name="Column12343"/>
    <tableColumn id="12364" xr3:uid="{9EE587BE-76F4-7742-B876-C8826EEF2A15}" name="Column12344"/>
    <tableColumn id="12365" xr3:uid="{DE2FFD3B-5008-D848-BEC9-8F04DB5835C8}" name="Column12345"/>
    <tableColumn id="12366" xr3:uid="{0F7744B6-5AD0-FF4C-8762-717D1F8287A4}" name="Column12346"/>
    <tableColumn id="12367" xr3:uid="{13FF719F-6988-BB46-8ED6-2CAE7E0842B1}" name="Column12347"/>
    <tableColumn id="12368" xr3:uid="{F9ECEEC4-FAB6-014F-B088-C880ED975BAA}" name="Column12348"/>
    <tableColumn id="12369" xr3:uid="{9796A86F-1F89-D74E-8DBA-EDE3265F25AB}" name="Column12349"/>
    <tableColumn id="12370" xr3:uid="{F8820A5C-87B1-0D4A-B534-95E63FAF735D}" name="Column12350"/>
    <tableColumn id="12371" xr3:uid="{0247203D-75CE-4148-9392-6B173BB91198}" name="Column12351"/>
    <tableColumn id="12372" xr3:uid="{F454E06E-9FFC-EB49-B831-D6F43CD25934}" name="Column12352"/>
    <tableColumn id="12373" xr3:uid="{84BB5E5D-1476-7147-B621-132FD5F3ABE8}" name="Column12353"/>
    <tableColumn id="12374" xr3:uid="{1ACFD3B9-7485-3A4C-8A38-5A9AA469C546}" name="Column12354"/>
    <tableColumn id="12375" xr3:uid="{FC49D11E-4CF8-7344-B78D-8A608D911116}" name="Column12355"/>
    <tableColumn id="12376" xr3:uid="{6A85BEDA-3E0B-B242-9FBE-A3493605E37B}" name="Column12356"/>
    <tableColumn id="12377" xr3:uid="{D9C9A5AA-CF52-7A4A-8FE1-5256EB10EE0C}" name="Column12357"/>
    <tableColumn id="12378" xr3:uid="{E6E3622C-E077-3440-9ECE-09EF8C36025F}" name="Column12358"/>
    <tableColumn id="12379" xr3:uid="{174AD9B6-6064-5F40-9209-2381AB0597BE}" name="Column12359"/>
    <tableColumn id="12380" xr3:uid="{70C9EEE0-A9EF-E643-B0B0-E08048453BEF}" name="Column12360"/>
    <tableColumn id="12381" xr3:uid="{16E431B3-EF3A-A745-871F-4DD552DD1E40}" name="Column12361"/>
    <tableColumn id="12382" xr3:uid="{362E2524-03A8-7B4A-B940-10BB264CE2B2}" name="Column12362"/>
    <tableColumn id="12383" xr3:uid="{E50BC7EB-438C-724D-83B3-8AC26D882916}" name="Column12363"/>
    <tableColumn id="12384" xr3:uid="{09C82D7A-2F0F-FB40-A09F-A49635B6AD39}" name="Column12364"/>
    <tableColumn id="12385" xr3:uid="{F8EF6411-1BDC-0D4E-88B6-4D6A07E03EC3}" name="Column12365"/>
    <tableColumn id="12386" xr3:uid="{A51612D3-4740-9F4A-8F9D-01A7644F9065}" name="Column12366"/>
    <tableColumn id="12387" xr3:uid="{32FA4773-9243-A444-AACC-4AC5C3B82F30}" name="Column12367"/>
    <tableColumn id="12388" xr3:uid="{224A6037-F86E-5A4A-9C50-0B3FF11FDE88}" name="Column12368"/>
    <tableColumn id="12389" xr3:uid="{B999831A-6AFD-DE44-9801-62375F5B00F1}" name="Column12369"/>
    <tableColumn id="12390" xr3:uid="{3CEF4E24-7177-904F-A7CD-B8F1AE37DBC7}" name="Column12370"/>
    <tableColumn id="12391" xr3:uid="{0F9778EC-AD90-5540-9393-DB2AB74750BA}" name="Column12371"/>
    <tableColumn id="12392" xr3:uid="{6798C26B-3DF5-334A-9669-A4B51AD2FA67}" name="Column12372"/>
    <tableColumn id="12393" xr3:uid="{EBFC9097-C4DD-944E-ADEF-9C34B3946105}" name="Column12373"/>
    <tableColumn id="12394" xr3:uid="{CB7B7397-19A7-3241-8747-7F2C83F4FD0D}" name="Column12374"/>
    <tableColumn id="12395" xr3:uid="{DAD8BF24-7DDD-9B4F-8121-2929FD0D1C6C}" name="Column12375"/>
    <tableColumn id="12396" xr3:uid="{AFADD53D-1AC8-9342-AEE5-7ADCD75ACBAE}" name="Column12376"/>
    <tableColumn id="12397" xr3:uid="{CFBB081D-1C41-5349-9349-BB04C506DF9E}" name="Column12377"/>
    <tableColumn id="12398" xr3:uid="{22F71332-329B-2741-9060-9140AF32216B}" name="Column12378"/>
    <tableColumn id="12399" xr3:uid="{7EF57033-C98B-654D-87B1-09718C6AF277}" name="Column12379"/>
    <tableColumn id="12400" xr3:uid="{4006AEC7-F972-3C45-9925-4937E662DA26}" name="Column12380"/>
    <tableColumn id="12401" xr3:uid="{5B6A5CE7-CE8A-404E-AA43-40B667682676}" name="Column12381"/>
    <tableColumn id="12402" xr3:uid="{619357B6-62E6-0240-96C3-C8D5EB8C541E}" name="Column12382"/>
    <tableColumn id="12403" xr3:uid="{DB05FD08-D9DD-2E47-9D96-7D7308D6FE59}" name="Column12383"/>
    <tableColumn id="12404" xr3:uid="{6E997AA8-94A2-4E46-93FD-CAF30462A931}" name="Column12384"/>
    <tableColumn id="12405" xr3:uid="{3B755CDF-6BDF-E94F-87A4-6E192F86A40A}" name="Column12385"/>
    <tableColumn id="12406" xr3:uid="{3713A6E2-F2F6-3642-B6DF-5375A1050E17}" name="Column12386"/>
    <tableColumn id="12407" xr3:uid="{E3859050-2DEB-284B-A415-8668B00C6174}" name="Column12387"/>
    <tableColumn id="12408" xr3:uid="{9A19545B-2F92-E040-B018-E17AB128AEB0}" name="Column12388"/>
    <tableColumn id="12409" xr3:uid="{18BDB1F3-4548-E245-A47C-3BF4780018EC}" name="Column12389"/>
    <tableColumn id="12410" xr3:uid="{CE8BA08E-07F3-A643-ACA4-A5BB5956B401}" name="Column12390"/>
    <tableColumn id="12411" xr3:uid="{5A9E680E-F628-B449-82A7-7566FCB6A75E}" name="Column12391"/>
    <tableColumn id="12412" xr3:uid="{52FFF980-A01C-9440-A8DC-34BEBF68E817}" name="Column12392"/>
    <tableColumn id="12413" xr3:uid="{D2482873-E2C6-594E-80A0-AC4A4B1521D9}" name="Column12393"/>
    <tableColumn id="12414" xr3:uid="{4ABF2C86-0FD6-624B-8128-610974CB062A}" name="Column12394"/>
    <tableColumn id="12415" xr3:uid="{DC9444BC-E2FA-4842-BDE1-35F3764F89CB}" name="Column12395"/>
    <tableColumn id="12416" xr3:uid="{91F34266-E4D9-EA45-9E47-10963D1A895A}" name="Column12396"/>
    <tableColumn id="12417" xr3:uid="{7C60E543-CBE5-1A45-B76C-E9A5F21CC519}" name="Column12397"/>
    <tableColumn id="12418" xr3:uid="{06BD3F68-0BAB-864B-81E6-279A3C61A003}" name="Column12398"/>
    <tableColumn id="12419" xr3:uid="{531DA29D-83EA-A740-8C5A-80751B2D9625}" name="Column12399"/>
    <tableColumn id="12420" xr3:uid="{2A8FF257-5EE3-7544-A28C-AE5FE8C3F215}" name="Column12400"/>
    <tableColumn id="12421" xr3:uid="{0A4C5DE7-54C2-7043-A3BF-3697F30DAA7A}" name="Column12401"/>
    <tableColumn id="12422" xr3:uid="{048F29C2-14D8-D745-A8F0-90D3C5219AF8}" name="Column12402"/>
    <tableColumn id="12423" xr3:uid="{469FBE41-9AD4-4C4A-9FE4-2B34A7D7A99E}" name="Column12403"/>
    <tableColumn id="12424" xr3:uid="{565A5244-CBB4-CD4F-AC48-7834EFCF5D00}" name="Column12404"/>
    <tableColumn id="12425" xr3:uid="{43AEE778-687B-9441-94D8-CE331B024BA7}" name="Column12405"/>
    <tableColumn id="12426" xr3:uid="{B9B034B5-DB51-AC46-B66C-EF93E7F80482}" name="Column12406"/>
    <tableColumn id="12427" xr3:uid="{E04F6BEE-FA1E-9740-9D3A-D05CBAB567EC}" name="Column12407"/>
    <tableColumn id="12428" xr3:uid="{8277A789-DD24-1F49-8AE0-1B3B5666A0C8}" name="Column12408"/>
    <tableColumn id="12429" xr3:uid="{5311DEEB-9EB5-4D45-ADD0-FCAFC4B0BB0B}" name="Column12409"/>
    <tableColumn id="12430" xr3:uid="{8E827439-FF67-5442-86C9-EF3109AE52E3}" name="Column12410"/>
    <tableColumn id="12431" xr3:uid="{59A8C47F-5B53-0441-B7B6-E005BB31D6FE}" name="Column12411"/>
    <tableColumn id="12432" xr3:uid="{160A2731-F729-2C48-9440-417CC38DA797}" name="Column12412"/>
    <tableColumn id="12433" xr3:uid="{44C175BC-8819-3542-870F-44FD056EFEE1}" name="Column12413"/>
    <tableColumn id="12434" xr3:uid="{BB6BEF42-92F5-8046-AF13-D82E755534E6}" name="Column12414"/>
    <tableColumn id="12435" xr3:uid="{1717CC78-520D-D743-9B6B-43546AC9E58D}" name="Column12415"/>
    <tableColumn id="12436" xr3:uid="{2EA59AF0-D1FF-F54B-84BA-8FC5DB837BE7}" name="Column12416"/>
    <tableColumn id="12437" xr3:uid="{72FD2E98-91B4-8B48-939B-28A4AAA4469B}" name="Column12417"/>
    <tableColumn id="12438" xr3:uid="{73B1DE56-AF43-3447-8A29-6B3B95151F86}" name="Column12418"/>
    <tableColumn id="12439" xr3:uid="{6B1C7373-27E6-AE45-965A-7AD55405C630}" name="Column12419"/>
    <tableColumn id="12440" xr3:uid="{53399A73-7262-B74C-92E2-3DA7A72B1D35}" name="Column12420"/>
    <tableColumn id="12441" xr3:uid="{C17354E8-3916-6043-A083-0FA0E5FF9F8E}" name="Column12421"/>
    <tableColumn id="12442" xr3:uid="{52BFD31B-E219-F540-9D4B-B5949734F46E}" name="Column12422"/>
    <tableColumn id="12443" xr3:uid="{6485A633-A93B-2543-A81C-88B538930EE0}" name="Column12423"/>
    <tableColumn id="12444" xr3:uid="{BD6D2962-6565-774D-8BB8-2698C02374BF}" name="Column12424"/>
    <tableColumn id="12445" xr3:uid="{A6295B78-463E-F34B-A988-7250BEEB4E93}" name="Column12425"/>
    <tableColumn id="12446" xr3:uid="{9F137041-C72E-574D-8230-351B22D9A07A}" name="Column12426"/>
    <tableColumn id="12447" xr3:uid="{4B404DE5-8F8F-C546-8D8F-6E128BCB9BA8}" name="Column12427"/>
    <tableColumn id="12448" xr3:uid="{F9E87974-EC2A-674D-A545-D9B682FCCF68}" name="Column12428"/>
    <tableColumn id="12449" xr3:uid="{DEFE5882-8DE8-504E-A284-76904387A1A2}" name="Column12429"/>
    <tableColumn id="12450" xr3:uid="{2E946031-7667-D942-8544-9BBD509CBC5B}" name="Column12430"/>
    <tableColumn id="12451" xr3:uid="{6A5AFEFD-2A1B-9A47-ADC3-E515A5F9CB34}" name="Column12431"/>
    <tableColumn id="12452" xr3:uid="{10DA78FE-F7CF-334B-B253-FD935C6469A6}" name="Column12432"/>
    <tableColumn id="12453" xr3:uid="{51083D72-4027-3749-ACB5-CB4148677E52}" name="Column12433"/>
    <tableColumn id="12454" xr3:uid="{6A4EEAD4-515E-B143-8504-C462449446DC}" name="Column12434"/>
    <tableColumn id="12455" xr3:uid="{12E0E10C-8789-EB41-8C17-C07A210CA0D4}" name="Column12435"/>
    <tableColumn id="12456" xr3:uid="{90AB0BA8-6665-264E-8791-1FC62A61F89E}" name="Column12436"/>
    <tableColumn id="12457" xr3:uid="{52121DDA-0F90-9942-8B7C-69C201AE85B5}" name="Column12437"/>
    <tableColumn id="12458" xr3:uid="{B0319C9B-F848-DA43-9E31-EB761CBC1275}" name="Column12438"/>
    <tableColumn id="12459" xr3:uid="{8FA019E9-7413-9643-B087-A05FEEB26F2C}" name="Column12439"/>
    <tableColumn id="12460" xr3:uid="{CE33FC3D-E59C-4E43-917F-1A297FA73854}" name="Column12440"/>
    <tableColumn id="12461" xr3:uid="{6704C872-E219-CE43-AA41-5447D9C9DC70}" name="Column12441"/>
    <tableColumn id="12462" xr3:uid="{F5CAD08C-8F8D-DF45-9E87-C5A45106F70A}" name="Column12442"/>
    <tableColumn id="12463" xr3:uid="{BBBF822F-5EE5-8648-BD91-D29946DDFC30}" name="Column12443"/>
    <tableColumn id="12464" xr3:uid="{CC1D05A3-3AA9-B445-89F6-5C9AAFDEFD58}" name="Column12444"/>
    <tableColumn id="12465" xr3:uid="{007F61D2-5141-5346-95EA-F7E04FDBF14D}" name="Column12445"/>
    <tableColumn id="12466" xr3:uid="{F457A56A-0286-AA47-A320-920D211ABA22}" name="Column12446"/>
    <tableColumn id="12467" xr3:uid="{37B324C4-1BF1-9641-BD0B-739F153C2C49}" name="Column12447"/>
    <tableColumn id="12468" xr3:uid="{3672A756-7B0F-D543-A160-E049F290FB59}" name="Column12448"/>
    <tableColumn id="12469" xr3:uid="{57D7264E-EDE7-7D4A-86AA-C2FE4A1C46AD}" name="Column12449"/>
    <tableColumn id="12470" xr3:uid="{9C738D45-1652-3A49-949B-9293AD28A569}" name="Column12450"/>
    <tableColumn id="12471" xr3:uid="{C7B99DFE-CDC3-644C-8F2C-7D16783D3231}" name="Column12451"/>
    <tableColumn id="12472" xr3:uid="{66D9F93B-F73F-364E-9736-4AC92A425EE0}" name="Column12452"/>
    <tableColumn id="12473" xr3:uid="{B25FF3C9-C86B-5043-BE43-C1858E3F4BD1}" name="Column12453"/>
    <tableColumn id="12474" xr3:uid="{C2D8D833-F89B-1A49-A98B-69506DF944D8}" name="Column12454"/>
    <tableColumn id="12475" xr3:uid="{044A2113-525E-104C-A6DF-7A7770099D61}" name="Column12455"/>
    <tableColumn id="12476" xr3:uid="{91585F51-2A10-784B-A9D1-FA4B2B8ADBCD}" name="Column12456"/>
    <tableColumn id="12477" xr3:uid="{7178AD6F-9932-F14D-862E-8F6C17B79A81}" name="Column12457"/>
    <tableColumn id="12478" xr3:uid="{A0B2FBEA-7E12-7444-9205-1973F82AD9AC}" name="Column12458"/>
    <tableColumn id="12479" xr3:uid="{A64E606C-F864-6446-BA26-BCC6ECD4662D}" name="Column12459"/>
    <tableColumn id="12480" xr3:uid="{7DD91E79-E5DF-2D47-8E93-52497BF7DE5C}" name="Column12460"/>
    <tableColumn id="12481" xr3:uid="{EA2FAEDA-C1B5-3E4D-A170-1A1906375DD8}" name="Column12461"/>
    <tableColumn id="12482" xr3:uid="{EEB42932-D571-5544-B8FB-1B2ED624ACC6}" name="Column12462"/>
    <tableColumn id="12483" xr3:uid="{97BB5A02-6097-5A4D-9F12-1DAA6486A639}" name="Column12463"/>
    <tableColumn id="12484" xr3:uid="{4992AE9A-336A-A94E-97BB-6AF373EBB1C1}" name="Column12464"/>
    <tableColumn id="12485" xr3:uid="{7E501145-7D16-A44F-8C79-FE386BF94AEF}" name="Column12465"/>
    <tableColumn id="12486" xr3:uid="{9BCFF4EC-CF45-334E-8F49-A75FDA8D7313}" name="Column12466"/>
    <tableColumn id="12487" xr3:uid="{7ED8F3FB-5BB3-8040-B50D-EF4AC854E80A}" name="Column12467"/>
    <tableColumn id="12488" xr3:uid="{953D033C-ECC9-2B48-B158-925BFE7E0E5C}" name="Column12468"/>
    <tableColumn id="12489" xr3:uid="{77B6EDD4-4D0E-5340-BCF4-29DB94E978B7}" name="Column12469"/>
    <tableColumn id="12490" xr3:uid="{0C034374-34ED-8140-A0FF-579D1FEE8D12}" name="Column12470"/>
    <tableColumn id="12491" xr3:uid="{32E894E6-BD05-E149-9674-668249272493}" name="Column12471"/>
    <tableColumn id="12492" xr3:uid="{C20859A3-896F-A14B-8A5E-0BB6EDAB98D4}" name="Column12472"/>
    <tableColumn id="12493" xr3:uid="{1D82F81D-5B25-CA41-B8F8-76541CD8D759}" name="Column12473"/>
    <tableColumn id="12494" xr3:uid="{EDF074D1-80F0-9A4D-A1F1-6D798B39039F}" name="Column12474"/>
    <tableColumn id="12495" xr3:uid="{57D96064-5973-EB4A-9016-E5096741F92E}" name="Column12475"/>
    <tableColumn id="12496" xr3:uid="{6AED49E3-22F3-C140-AA36-42F9B653C530}" name="Column12476"/>
    <tableColumn id="12497" xr3:uid="{C44BF05E-9567-BC49-8D0A-5E31A9B0277E}" name="Column12477"/>
    <tableColumn id="12498" xr3:uid="{5942BA43-345F-934B-97BB-466599C59211}" name="Column12478"/>
    <tableColumn id="12499" xr3:uid="{D0F9A81E-98DE-4145-B943-AE954B8B5FA3}" name="Column12479"/>
    <tableColumn id="12500" xr3:uid="{B8821E0C-6AB1-2F47-B3D3-B9FDAF6452E1}" name="Column12480"/>
    <tableColumn id="12501" xr3:uid="{572241F7-E48A-CF44-9B1A-E7A3829D8C9D}" name="Column12481"/>
    <tableColumn id="12502" xr3:uid="{4E56A034-2116-2D49-B5BE-D76BF0253EEA}" name="Column12482"/>
    <tableColumn id="12503" xr3:uid="{E2C75477-C147-7241-B69D-FD88BC903277}" name="Column12483"/>
    <tableColumn id="12504" xr3:uid="{515E67B4-53FE-CB4C-9B9C-D93BF4055D59}" name="Column12484"/>
    <tableColumn id="12505" xr3:uid="{48922406-FCCF-A54E-9AE6-006EBF93AF9E}" name="Column12485"/>
    <tableColumn id="12506" xr3:uid="{E6225D52-353D-ED40-8860-5D219D690C28}" name="Column12486"/>
    <tableColumn id="12507" xr3:uid="{8F5F0EB0-1B19-7343-8B87-7430F759D442}" name="Column12487"/>
    <tableColumn id="12508" xr3:uid="{2A22C1EE-2F64-0B45-8917-2A2BD808521E}" name="Column12488"/>
    <tableColumn id="12509" xr3:uid="{548E80AF-1E6F-354E-9197-1E08FD4FD3A7}" name="Column12489"/>
    <tableColumn id="12510" xr3:uid="{E205ED66-AE06-4645-8A26-0AB5541D556E}" name="Column12490"/>
    <tableColumn id="12511" xr3:uid="{027C41D0-4E8B-8C4C-BD51-116CECC252DF}" name="Column12491"/>
    <tableColumn id="12512" xr3:uid="{5ED21D19-8C52-7543-BEA7-C446C9A921A4}" name="Column12492"/>
    <tableColumn id="12513" xr3:uid="{EE02A0CF-1D6A-EB4F-B75F-76D9108C13F0}" name="Column12493"/>
    <tableColumn id="12514" xr3:uid="{A86C9FED-D6FD-3244-A668-BACFABD0450B}" name="Column12494"/>
    <tableColumn id="12515" xr3:uid="{7D1760F9-DCB8-854E-A731-CB53009142DC}" name="Column12495"/>
    <tableColumn id="12516" xr3:uid="{9691B2EF-4EFB-C44C-B29F-575958DE754A}" name="Column12496"/>
    <tableColumn id="12517" xr3:uid="{D029DEF8-3E6F-4F48-A837-DA111E878532}" name="Column12497"/>
    <tableColumn id="12518" xr3:uid="{D3F0507E-7021-D041-A3EF-39B7DB1DEC3C}" name="Column12498"/>
    <tableColumn id="12519" xr3:uid="{6058FB68-71B6-5049-AE9A-8768F9BA7B1C}" name="Column12499"/>
    <tableColumn id="12520" xr3:uid="{48A18CA8-EC99-0140-85E4-84C96F546AE4}" name="Column12500"/>
    <tableColumn id="12521" xr3:uid="{D0641840-287B-D84A-A03A-E10075E64A35}" name="Column12501"/>
    <tableColumn id="12522" xr3:uid="{F5D0FAE4-B34A-B04B-865A-D82DA543A0A7}" name="Column12502"/>
    <tableColumn id="12523" xr3:uid="{0DA69132-DA69-0644-879C-F522965EA093}" name="Column12503"/>
    <tableColumn id="12524" xr3:uid="{F34565ED-AEC4-3544-83D8-E7DC8A635BA0}" name="Column12504"/>
    <tableColumn id="12525" xr3:uid="{BCB100D9-902B-9143-8618-94B07D39C468}" name="Column12505"/>
    <tableColumn id="12526" xr3:uid="{C95685A4-B395-AD4E-B546-28D0427A70F9}" name="Column12506"/>
    <tableColumn id="12527" xr3:uid="{9C699F2B-CEC0-994C-A18D-939892C3E139}" name="Column12507"/>
    <tableColumn id="12528" xr3:uid="{02C2546C-88A0-B542-B6FF-026F31BB3513}" name="Column12508"/>
    <tableColumn id="12529" xr3:uid="{09A9D0A6-BC0A-1249-B058-7B329A1A13E6}" name="Column12509"/>
    <tableColumn id="12530" xr3:uid="{C93125F6-E05F-5947-8E59-96834BE98996}" name="Column12510"/>
    <tableColumn id="12531" xr3:uid="{D69E4BD1-D925-2940-89F6-DEEDD6BF4B93}" name="Column12511"/>
    <tableColumn id="12532" xr3:uid="{E3AC78E9-F44B-9146-8369-CE81B796B341}" name="Column12512"/>
    <tableColumn id="12533" xr3:uid="{F531AA50-A9FE-A542-B607-0DA6A395B20B}" name="Column12513"/>
    <tableColumn id="12534" xr3:uid="{9E002D1A-582F-0842-8675-D9902389EC7C}" name="Column12514"/>
    <tableColumn id="12535" xr3:uid="{7D6A5C41-E738-E94A-8FA5-5975D06CB345}" name="Column12515"/>
    <tableColumn id="12536" xr3:uid="{319E9E3B-77A4-7F46-9B9A-4099C8CAC2F7}" name="Column12516"/>
    <tableColumn id="12537" xr3:uid="{D07B0E6C-5B1F-2443-B2BB-BE12C4423B83}" name="Column12517"/>
    <tableColumn id="12538" xr3:uid="{F55B4FC4-4911-5445-BC95-522CDEB0049A}" name="Column12518"/>
    <tableColumn id="12539" xr3:uid="{216213F9-90CA-1E48-BE8D-D91D218C2414}" name="Column12519"/>
    <tableColumn id="12540" xr3:uid="{6772F62B-D647-0440-A4C1-DE77A415544E}" name="Column12520"/>
    <tableColumn id="12541" xr3:uid="{187CFC07-5A4A-2643-96F4-4A13E9CDBFAE}" name="Column12521"/>
    <tableColumn id="12542" xr3:uid="{2F64F64C-1810-9D46-97B1-1E17E0A71299}" name="Column12522"/>
    <tableColumn id="12543" xr3:uid="{0B289F1D-64D0-A746-9EBD-EABF237447D1}" name="Column12523"/>
    <tableColumn id="12544" xr3:uid="{68BD8A00-D20D-1641-A426-06E1626D40A1}" name="Column12524"/>
    <tableColumn id="12545" xr3:uid="{CFF4CF85-9B11-8B4A-AEBE-42A4603304AA}" name="Column12525"/>
    <tableColumn id="12546" xr3:uid="{81A84C29-D625-6A4B-BB49-7C8B7DE8E124}" name="Column12526"/>
    <tableColumn id="12547" xr3:uid="{99706F51-5BBC-1840-B90F-DBA9B7152B76}" name="Column12527"/>
    <tableColumn id="12548" xr3:uid="{FCEF92E2-B07B-C444-9BAA-40FB814FC78D}" name="Column12528"/>
    <tableColumn id="12549" xr3:uid="{8E983FA7-7AC8-434F-9CD3-5C55E56326C9}" name="Column12529"/>
    <tableColumn id="12550" xr3:uid="{6D4AD6E6-FC10-4D45-9347-EFC5A7CEF09F}" name="Column12530"/>
    <tableColumn id="12551" xr3:uid="{CBE106E1-FCFF-4049-B62B-3BD9F4DAAD96}" name="Column12531"/>
    <tableColumn id="12552" xr3:uid="{9EF5EC68-2DD9-B442-A3D5-DFF80C34C861}" name="Column12532"/>
    <tableColumn id="12553" xr3:uid="{E707C820-0AC9-E945-9D91-E5BFEB7C3D72}" name="Column12533"/>
    <tableColumn id="12554" xr3:uid="{E077B490-3F03-8240-8831-5F90B5FB47E2}" name="Column12534"/>
    <tableColumn id="12555" xr3:uid="{5E7FDC50-1340-D94E-80DB-822DA80549F6}" name="Column12535"/>
    <tableColumn id="12556" xr3:uid="{CC8CC038-8995-AD45-9DD5-F2F2B6AED1E1}" name="Column12536"/>
    <tableColumn id="12557" xr3:uid="{916483E7-3B0C-7D4C-908C-C27368A19580}" name="Column12537"/>
    <tableColumn id="12558" xr3:uid="{C6222CFE-4F68-364C-8693-7419F883F1BD}" name="Column12538"/>
    <tableColumn id="12559" xr3:uid="{D6D84C99-E6DE-BB4B-BB7B-6277501D0222}" name="Column12539"/>
    <tableColumn id="12560" xr3:uid="{1AC86685-67AB-DC43-8C56-10208E51B9DF}" name="Column12540"/>
    <tableColumn id="12561" xr3:uid="{816451BE-1898-BB4B-993F-20EB32E28FBF}" name="Column12541"/>
    <tableColumn id="12562" xr3:uid="{F95E26B9-2DB3-A740-8993-6A34A39EB388}" name="Column12542"/>
    <tableColumn id="12563" xr3:uid="{CB4D9ACB-B52D-8947-B2BD-486068275EA9}" name="Column12543"/>
    <tableColumn id="12564" xr3:uid="{5BDE12A2-ECA5-8849-BFFA-DC97B413407D}" name="Column12544"/>
    <tableColumn id="12565" xr3:uid="{955A0706-0C14-5C4E-BD72-EABB2763D93D}" name="Column12545"/>
    <tableColumn id="12566" xr3:uid="{00C88F60-6CF0-4F4A-BAC7-C773EBEE4874}" name="Column12546"/>
    <tableColumn id="12567" xr3:uid="{DE6B3B87-3CAD-EB42-AB6B-1176E11B2B72}" name="Column12547"/>
    <tableColumn id="12568" xr3:uid="{74427F06-F745-6D4D-8FF9-F5C17CCC71EE}" name="Column12548"/>
    <tableColumn id="12569" xr3:uid="{148D603C-2D40-D44E-B380-5A9452026D5C}" name="Column12549"/>
    <tableColumn id="12570" xr3:uid="{7131F31D-FA37-DE40-B98C-428BD62D2B67}" name="Column12550"/>
    <tableColumn id="12571" xr3:uid="{9213A210-1428-EE4F-8055-3EB9E37492C9}" name="Column12551"/>
    <tableColumn id="12572" xr3:uid="{20CC0FCA-999C-EB44-AB58-B8C978356B6C}" name="Column12552"/>
    <tableColumn id="12573" xr3:uid="{30FB1C60-1D1E-AD40-8FB2-BA48E3A19994}" name="Column12553"/>
    <tableColumn id="12574" xr3:uid="{8C183DB5-75D8-4540-B63B-AC386C514B94}" name="Column12554"/>
    <tableColumn id="12575" xr3:uid="{58D884C0-E5B8-4546-9EEE-6F488C15C8ED}" name="Column12555"/>
    <tableColumn id="12576" xr3:uid="{A613A448-5DB2-6D47-A261-2F90EBE05C12}" name="Column12556"/>
    <tableColumn id="12577" xr3:uid="{34F47265-4CE9-A845-B4C0-2653605B897E}" name="Column12557"/>
    <tableColumn id="12578" xr3:uid="{9F5EC8EB-6BEB-CF49-B87C-BB341FF33B90}" name="Column12558"/>
    <tableColumn id="12579" xr3:uid="{FB960943-7B62-0443-841D-B6DF6F5D5B91}" name="Column12559"/>
    <tableColumn id="12580" xr3:uid="{78A83457-594B-414C-84EF-76138318F792}" name="Column12560"/>
    <tableColumn id="12581" xr3:uid="{52CECECA-A653-1F49-BDB2-0D044FCE433A}" name="Column12561"/>
    <tableColumn id="12582" xr3:uid="{0ECBFF24-5CF0-D249-99F7-8866E1AD8671}" name="Column12562"/>
    <tableColumn id="12583" xr3:uid="{3F26C928-ED7B-B14B-8C00-90FD9AC13C5A}" name="Column12563"/>
    <tableColumn id="12584" xr3:uid="{D1C4EDE9-A5A7-B34A-9A63-F5A0B447EFAA}" name="Column12564"/>
    <tableColumn id="12585" xr3:uid="{A2A42004-9FC9-AC41-93A3-767DEF76B19D}" name="Column12565"/>
    <tableColumn id="12586" xr3:uid="{E0DFAF76-15BC-6949-81B5-F97EB786B27D}" name="Column12566"/>
    <tableColumn id="12587" xr3:uid="{6F7E953B-EDF1-6946-A043-B0D4ABE7D286}" name="Column12567"/>
    <tableColumn id="12588" xr3:uid="{1867B4C5-5CB5-0C4A-84C0-9CCBC0BE4222}" name="Column12568"/>
    <tableColumn id="12589" xr3:uid="{D1222E38-E176-BD4C-90D0-95786A0E744C}" name="Column12569"/>
    <tableColumn id="12590" xr3:uid="{9FBD671E-99CF-954C-8C08-CD549DF0CD56}" name="Column12570"/>
    <tableColumn id="12591" xr3:uid="{52EA6EAF-25FA-E247-AAF3-41E7544EF824}" name="Column12571"/>
    <tableColumn id="12592" xr3:uid="{694B3CD6-2037-C443-992C-9E37133A6FAF}" name="Column12572"/>
    <tableColumn id="12593" xr3:uid="{201BC8A7-DE33-AD43-AF81-2EC84F3C8CF3}" name="Column12573"/>
    <tableColumn id="12594" xr3:uid="{12CB1E5F-DE9E-4F43-B3A6-E02A35B403FB}" name="Column12574"/>
    <tableColumn id="12595" xr3:uid="{24B45B2C-7237-0D4D-B8F4-940B686184CE}" name="Column12575"/>
    <tableColumn id="12596" xr3:uid="{D07FAC67-90F3-BF45-B684-D2ACB88234B9}" name="Column12576"/>
    <tableColumn id="12597" xr3:uid="{8C242D29-0C45-D849-807A-6189EFA1B959}" name="Column12577"/>
    <tableColumn id="12598" xr3:uid="{A9C6907E-165B-9443-A7F6-FF93A6153647}" name="Column12578"/>
    <tableColumn id="12599" xr3:uid="{ADE2212C-7DFB-4140-93E9-42B07189FFA0}" name="Column12579"/>
    <tableColumn id="12600" xr3:uid="{9D9B3EDB-7A01-C943-90F0-471E52F89F89}" name="Column12580"/>
    <tableColumn id="12601" xr3:uid="{D30803E5-A1C5-9F4F-B09D-38F52F0FC8C3}" name="Column12581"/>
    <tableColumn id="12602" xr3:uid="{BB15CA5F-1EE3-F54D-8854-EC675747CB81}" name="Column12582"/>
    <tableColumn id="12603" xr3:uid="{D491960C-3AAB-944E-8A7F-BC298BF4DE40}" name="Column12583"/>
    <tableColumn id="12604" xr3:uid="{7F388DB1-9DE5-1C4E-8F40-62484268B96F}" name="Column12584"/>
    <tableColumn id="12605" xr3:uid="{E9F249E6-493C-EB40-9BE0-656FB908EB9B}" name="Column12585"/>
    <tableColumn id="12606" xr3:uid="{7E3741C0-E6EF-FB47-8C6A-FC9ABAEF47EB}" name="Column12586"/>
    <tableColumn id="12607" xr3:uid="{F25B069C-D0E2-6341-9424-51CEAFDE25EB}" name="Column12587"/>
    <tableColumn id="12608" xr3:uid="{1B95B379-C1F6-0C46-8405-8DCA1D1D5F01}" name="Column12588"/>
    <tableColumn id="12609" xr3:uid="{1C4EA21C-6E31-6C43-9B55-418CE9181226}" name="Column12589"/>
    <tableColumn id="12610" xr3:uid="{18246D89-3D2D-8946-9BBF-33EA1491F2AC}" name="Column12590"/>
    <tableColumn id="12611" xr3:uid="{770125CC-A28C-3648-8D83-827627741F17}" name="Column12591"/>
    <tableColumn id="12612" xr3:uid="{391E4E3A-3E9A-3F48-A7DD-860D059FE847}" name="Column12592"/>
    <tableColumn id="12613" xr3:uid="{37519AD0-A929-E14F-8230-BBEB66C339E3}" name="Column12593"/>
    <tableColumn id="12614" xr3:uid="{E128151C-B8B5-2B42-AD02-8B4383BCACA7}" name="Column12594"/>
    <tableColumn id="12615" xr3:uid="{E80E1335-310F-0F4E-AEC8-71CBE2C169EE}" name="Column12595"/>
    <tableColumn id="12616" xr3:uid="{BE017EE7-173C-E44C-96D3-8287611D7188}" name="Column12596"/>
    <tableColumn id="12617" xr3:uid="{63CDA3DF-7D0E-6A48-B019-6423CCFDD150}" name="Column12597"/>
    <tableColumn id="12618" xr3:uid="{168A1D8B-7FE6-E444-BD01-AB84BCD1FF59}" name="Column12598"/>
    <tableColumn id="12619" xr3:uid="{5D5C8B55-8358-2C4D-83B8-7A8A703F9F11}" name="Column12599"/>
    <tableColumn id="12620" xr3:uid="{42F3AB8D-85EE-C646-86D9-30F4F907AC60}" name="Column12600"/>
    <tableColumn id="12621" xr3:uid="{C0E0039A-FB8D-CE4C-A704-3D95C67796B2}" name="Column12601"/>
    <tableColumn id="12622" xr3:uid="{00DD6F83-D9F0-3843-A885-FA0D5EAC741C}" name="Column12602"/>
    <tableColumn id="12623" xr3:uid="{4949A87B-1FA8-B848-AFD2-7945CB24B7F4}" name="Column12603"/>
    <tableColumn id="12624" xr3:uid="{6EB6719F-BE6E-D54A-A157-7CD717465967}" name="Column12604"/>
    <tableColumn id="12625" xr3:uid="{6E14F01A-B731-3642-88EC-DEC177302F22}" name="Column12605"/>
    <tableColumn id="12626" xr3:uid="{58DD7FFB-1216-B340-BDE0-22EC2F42397C}" name="Column12606"/>
    <tableColumn id="12627" xr3:uid="{30490B17-1E44-C845-813F-0C12C15DD4F2}" name="Column12607"/>
    <tableColumn id="12628" xr3:uid="{DD375A41-A5A6-0342-8189-A965E5BC67E9}" name="Column12608"/>
    <tableColumn id="12629" xr3:uid="{C0C3EC49-AFE7-D548-9C02-2B07EDA7C482}" name="Column12609"/>
    <tableColumn id="12630" xr3:uid="{36AF8C50-C94A-4741-B9BC-B60E6E1DA89A}" name="Column12610"/>
    <tableColumn id="12631" xr3:uid="{1E4D3DDC-5760-D643-8A35-C26FD2FA1ED5}" name="Column12611"/>
    <tableColumn id="12632" xr3:uid="{0B57B0BB-A947-ED4D-B005-792F5C35CDF7}" name="Column12612"/>
    <tableColumn id="12633" xr3:uid="{4504E66B-D546-D34B-BCD5-DC9C7EDB24AA}" name="Column12613"/>
    <tableColumn id="12634" xr3:uid="{2CEB34B1-56F6-E548-AAB9-BA66309DB42C}" name="Column12614"/>
    <tableColumn id="12635" xr3:uid="{46D16D97-07B5-804C-BC31-7C00F41DF54B}" name="Column12615"/>
    <tableColumn id="12636" xr3:uid="{BBD8C148-2B52-3C4D-8101-0546767E131D}" name="Column12616"/>
    <tableColumn id="12637" xr3:uid="{B87AA2DB-B179-4D4B-B9E9-E5F22C895995}" name="Column12617"/>
    <tableColumn id="12638" xr3:uid="{C9315845-6135-6844-9298-A9B40AA5F81B}" name="Column12618"/>
    <tableColumn id="12639" xr3:uid="{AB8FA7B3-4369-204E-B425-EF43752FAA60}" name="Column12619"/>
    <tableColumn id="12640" xr3:uid="{6ACE6C7B-7BBC-E64D-A1C2-A557D4450D20}" name="Column12620"/>
    <tableColumn id="12641" xr3:uid="{599E2FCE-F6BC-484E-BA14-99BA4D4D44D0}" name="Column12621"/>
    <tableColumn id="12642" xr3:uid="{DCC7CCC9-A9BB-BA46-81A2-F234376543F5}" name="Column12622"/>
    <tableColumn id="12643" xr3:uid="{990D63C4-0C6A-7F4B-89E4-4B76E91E93B5}" name="Column12623"/>
    <tableColumn id="12644" xr3:uid="{D670D5B0-95C5-7744-BCF1-64B75EC56368}" name="Column12624"/>
    <tableColumn id="12645" xr3:uid="{8DAF2D4C-761A-E047-90BD-F4A9509A0748}" name="Column12625"/>
    <tableColumn id="12646" xr3:uid="{5534B72E-0B8D-024F-B73E-1A1EECC6B8FD}" name="Column12626"/>
    <tableColumn id="12647" xr3:uid="{4487CB68-70BD-DA47-8B28-F362387133A2}" name="Column12627"/>
    <tableColumn id="12648" xr3:uid="{03569A8A-A40F-0045-AF77-E8B3DA1F1ADE}" name="Column12628"/>
    <tableColumn id="12649" xr3:uid="{80A44EBB-02F4-1C45-B7F4-F0204DE5D40C}" name="Column12629"/>
    <tableColumn id="12650" xr3:uid="{6C03D9BB-B4A8-B14D-8BF5-04C4131A50A8}" name="Column12630"/>
    <tableColumn id="12651" xr3:uid="{77A7CE4A-D74E-A54C-BB5D-3F8A8006D3E5}" name="Column12631"/>
    <tableColumn id="12652" xr3:uid="{F2E19028-D9CD-0940-A275-D6EFD1E34DAB}" name="Column12632"/>
    <tableColumn id="12653" xr3:uid="{3FFA883A-C741-BC40-AEE3-22B9A1F01E69}" name="Column12633"/>
    <tableColumn id="12654" xr3:uid="{E35A5475-67EE-A84A-B0C2-FCB68C889B08}" name="Column12634"/>
    <tableColumn id="12655" xr3:uid="{73B50385-79CD-1C4F-9E98-A08B1EAFEF1E}" name="Column12635"/>
    <tableColumn id="12656" xr3:uid="{6BAF1D80-C0F3-BC47-89A5-F61BDFF487B1}" name="Column12636"/>
    <tableColumn id="12657" xr3:uid="{01C09B84-1686-5547-8822-F497881ED498}" name="Column12637"/>
    <tableColumn id="12658" xr3:uid="{2548E620-E315-9948-AF4B-7087375DAD24}" name="Column12638"/>
    <tableColumn id="12659" xr3:uid="{1D3FD5D0-7F37-4C4D-9633-75702AB49CCF}" name="Column12639"/>
    <tableColumn id="12660" xr3:uid="{8BBAB47C-0204-C14F-A4E4-31173856C24B}" name="Column12640"/>
    <tableColumn id="12661" xr3:uid="{9499207C-42EC-6D40-896D-F749E43F464A}" name="Column12641"/>
    <tableColumn id="12662" xr3:uid="{D94BF9D9-0D99-7C4A-8FFC-ABD1DB459FD0}" name="Column12642"/>
    <tableColumn id="12663" xr3:uid="{915C6FDF-620C-524C-B82D-9CC6483B6FAF}" name="Column12643"/>
    <tableColumn id="12664" xr3:uid="{258AFC04-6649-1549-A149-F49740E85FA3}" name="Column12644"/>
    <tableColumn id="12665" xr3:uid="{9720F7AE-7031-E145-9335-CAC22AB28EC3}" name="Column12645"/>
    <tableColumn id="12666" xr3:uid="{BF5C4D28-36F5-324D-927A-9DFE7953DD0D}" name="Column12646"/>
    <tableColumn id="12667" xr3:uid="{CE04517F-063F-F546-B467-DA2AC19A3A13}" name="Column12647"/>
    <tableColumn id="12668" xr3:uid="{42CBCC3A-67CE-A042-AEE5-69FA74CCFC30}" name="Column12648"/>
    <tableColumn id="12669" xr3:uid="{42F7D155-7805-A24A-9B41-3A4CFA2D90FB}" name="Column12649"/>
    <tableColumn id="12670" xr3:uid="{C97304D5-EA2F-9B45-A251-FE354D2B730B}" name="Column12650"/>
    <tableColumn id="12671" xr3:uid="{400BAE22-CB5B-144A-9D81-987154BDF8AB}" name="Column12651"/>
    <tableColumn id="12672" xr3:uid="{2E982898-EB55-064E-97A8-FC770B93C38C}" name="Column12652"/>
    <tableColumn id="12673" xr3:uid="{15FE9746-37D6-7F4A-B5C1-374914CA11F3}" name="Column12653"/>
    <tableColumn id="12674" xr3:uid="{E0B5084A-8A11-B34A-97F2-842DB32ADEE5}" name="Column12654"/>
    <tableColumn id="12675" xr3:uid="{CE884B86-50C1-A945-94D9-F645308606BC}" name="Column12655"/>
    <tableColumn id="12676" xr3:uid="{EFE29C28-4403-CB45-9476-B5B3B207D1CC}" name="Column12656"/>
    <tableColumn id="12677" xr3:uid="{D6EBB32D-A0F4-7441-B842-6AC147EEB7EB}" name="Column12657"/>
    <tableColumn id="12678" xr3:uid="{FA1FA121-FD7D-8347-82AA-54313712C842}" name="Column12658"/>
    <tableColumn id="12679" xr3:uid="{BD38ADF7-0BD3-E449-A263-E2A3C961A2DB}" name="Column12659"/>
    <tableColumn id="12680" xr3:uid="{69145AB5-4655-A84B-971C-6CE88FF9038D}" name="Column12660"/>
    <tableColumn id="12681" xr3:uid="{69B126E4-7F4F-D94F-B143-2D1352E8722F}" name="Column12661"/>
    <tableColumn id="12682" xr3:uid="{DE228793-9B0A-8848-ABE0-66BBBFB4B7B7}" name="Column12662"/>
    <tableColumn id="12683" xr3:uid="{7799EF11-9A57-6E4A-8F94-8ACBA6A1017B}" name="Column12663"/>
    <tableColumn id="12684" xr3:uid="{ACFE6F82-EC70-2A42-B1A2-EECD37667A6E}" name="Column12664"/>
    <tableColumn id="12685" xr3:uid="{29DE8A64-BBA3-AC4A-B0EB-752C86EF5355}" name="Column12665"/>
    <tableColumn id="12686" xr3:uid="{90681EA0-85AB-314D-9D0C-DFF04FE9BE8A}" name="Column12666"/>
    <tableColumn id="12687" xr3:uid="{6B7202FA-CFEF-0540-8CEA-3563E16C43E1}" name="Column12667"/>
    <tableColumn id="12688" xr3:uid="{C16E85FF-B761-D046-A154-9A279FDFF89C}" name="Column12668"/>
    <tableColumn id="12689" xr3:uid="{6905782F-A301-2247-8842-D7078F4F4BCC}" name="Column12669"/>
    <tableColumn id="12690" xr3:uid="{1AB4BB4E-7867-F84F-83E5-8262DFDCC5EC}" name="Column12670"/>
    <tableColumn id="12691" xr3:uid="{F528857A-6A0F-7949-9325-1E702B5CDB30}" name="Column12671"/>
    <tableColumn id="12692" xr3:uid="{DE7B2874-DB3E-4E4D-B05E-BD6A8C374923}" name="Column12672"/>
    <tableColumn id="12693" xr3:uid="{6C99F65B-CC17-1F47-BC30-7D1C63F9507A}" name="Column12673"/>
    <tableColumn id="12694" xr3:uid="{33D683E0-6741-9B40-8527-8F3C8F11D6EC}" name="Column12674"/>
    <tableColumn id="12695" xr3:uid="{58FC4DDA-3F44-1446-A7D2-82DB0BCBFB8E}" name="Column12675"/>
    <tableColumn id="12696" xr3:uid="{2DBEE9BD-A323-9149-8C64-2E050AC2AFEF}" name="Column12676"/>
    <tableColumn id="12697" xr3:uid="{9B86684F-B01F-2443-AE6B-C7991B69C5C0}" name="Column12677"/>
    <tableColumn id="12698" xr3:uid="{9BC35BF1-E7EC-164A-BC3E-C0E65A25EA51}" name="Column12678"/>
    <tableColumn id="12699" xr3:uid="{5CAFE1FA-3A3C-9E49-A896-5622811710D1}" name="Column12679"/>
    <tableColumn id="12700" xr3:uid="{16E4D6AF-710A-3B45-8098-7857E880BEE3}" name="Column12680"/>
    <tableColumn id="12701" xr3:uid="{228C875E-853E-BF4E-8FB8-4D3776B65D92}" name="Column12681"/>
    <tableColumn id="12702" xr3:uid="{97DC980D-D4B1-9D4D-945B-385EEF9F513B}" name="Column12682"/>
    <tableColumn id="12703" xr3:uid="{7220F78E-691C-114C-B69B-07F99B2517CB}" name="Column12683"/>
    <tableColumn id="12704" xr3:uid="{80C53D8D-B96E-1B46-B11F-BE7B3EF68DFA}" name="Column12684"/>
    <tableColumn id="12705" xr3:uid="{8F8D13E5-F601-6946-9643-89ED05CD9568}" name="Column12685"/>
    <tableColumn id="12706" xr3:uid="{A29E498D-C61B-2943-9583-FE3A4407D518}" name="Column12686"/>
    <tableColumn id="12707" xr3:uid="{DEB8BF5A-B340-1A4A-8584-7F2EF5C4CEB5}" name="Column12687"/>
    <tableColumn id="12708" xr3:uid="{5441416C-2DAF-2640-8268-9B590EA54E30}" name="Column12688"/>
    <tableColumn id="12709" xr3:uid="{21619047-F80A-F14D-A361-3E1C3BB26A98}" name="Column12689"/>
    <tableColumn id="12710" xr3:uid="{618D8EAC-4BE3-0D49-87BD-D70DCC86130E}" name="Column12690"/>
    <tableColumn id="12711" xr3:uid="{B2CAA240-FB47-4B4E-B4C7-633CAAE48BAB}" name="Column12691"/>
    <tableColumn id="12712" xr3:uid="{BC5BCA40-6A1A-B240-B194-CCCD7220C5BE}" name="Column12692"/>
    <tableColumn id="12713" xr3:uid="{6DC04A5D-D6EF-E04C-B14D-72561D642FCA}" name="Column12693"/>
    <tableColumn id="12714" xr3:uid="{F7CB0F41-5549-A944-ABAC-230013574C84}" name="Column12694"/>
    <tableColumn id="12715" xr3:uid="{837BFA14-5765-2545-9B2F-664147A747AF}" name="Column12695"/>
    <tableColumn id="12716" xr3:uid="{C3681C5C-37E7-E64B-970D-73DD17823364}" name="Column12696"/>
    <tableColumn id="12717" xr3:uid="{D25E016F-28D7-444D-B820-232038C01DB7}" name="Column12697"/>
    <tableColumn id="12718" xr3:uid="{8D62ACDE-B7D0-B046-8A56-DF8BB1E6847A}" name="Column12698"/>
    <tableColumn id="12719" xr3:uid="{0A7C238B-4E2F-474A-B09B-3721BAC32367}" name="Column12699"/>
    <tableColumn id="12720" xr3:uid="{EB5EDFFA-4565-854B-A157-66FBCB0422EA}" name="Column12700"/>
    <tableColumn id="12721" xr3:uid="{B2CFF84A-CC12-3A45-BA11-C17350FDD632}" name="Column12701"/>
    <tableColumn id="12722" xr3:uid="{229B20DF-8C4C-964D-9DF9-3C0F597F52FF}" name="Column12702"/>
    <tableColumn id="12723" xr3:uid="{827AF644-FA9E-D74F-BE80-C2B686DBA2BD}" name="Column12703"/>
    <tableColumn id="12724" xr3:uid="{6639A705-AB39-6848-B704-EB52548B5EEC}" name="Column12704"/>
    <tableColumn id="12725" xr3:uid="{757A60FE-6AB5-024A-B7F0-144D2F1C738A}" name="Column12705"/>
    <tableColumn id="12726" xr3:uid="{106D7B6B-5680-4E4B-B683-42BFEBDBC800}" name="Column12706"/>
    <tableColumn id="12727" xr3:uid="{58F825AA-3F57-6543-A25D-F9DED3A40717}" name="Column12707"/>
    <tableColumn id="12728" xr3:uid="{4A359570-4FEC-FC49-A289-9DB04487CCAD}" name="Column12708"/>
    <tableColumn id="12729" xr3:uid="{31ECD1DA-671D-104F-B1B6-E1B887A54E35}" name="Column12709"/>
    <tableColumn id="12730" xr3:uid="{3DB6A3E3-E18E-1D48-9E59-519FCFE6C794}" name="Column12710"/>
    <tableColumn id="12731" xr3:uid="{67B807D4-49B5-D745-AEFB-37D4A070977A}" name="Column12711"/>
    <tableColumn id="12732" xr3:uid="{06E5945A-6234-F544-BFFD-F27F76E997FD}" name="Column12712"/>
    <tableColumn id="12733" xr3:uid="{4529BC2F-7ED6-FC48-BCF3-B709324AE39E}" name="Column12713"/>
    <tableColumn id="12734" xr3:uid="{E7B8BFE3-74E4-6041-8F42-43570CE0FF15}" name="Column12714"/>
    <tableColumn id="12735" xr3:uid="{0D50C49B-7015-344E-A4B2-ABBFCAC1E5B4}" name="Column12715"/>
    <tableColumn id="12736" xr3:uid="{42E8FD30-7550-554A-B7BF-1FFF04A711A4}" name="Column12716"/>
    <tableColumn id="12737" xr3:uid="{650278BF-4125-AD45-8CBD-C223A40FEF5B}" name="Column12717"/>
    <tableColumn id="12738" xr3:uid="{FB057A68-1001-434F-AC7A-47BEAE604CFD}" name="Column12718"/>
    <tableColumn id="12739" xr3:uid="{B7E8BA0B-1E95-B148-80B5-3650F1A182D1}" name="Column12719"/>
    <tableColumn id="12740" xr3:uid="{39060C9F-3713-724A-A358-CA00ABCAB33C}" name="Column12720"/>
    <tableColumn id="12741" xr3:uid="{A2D60098-BEE1-024D-906F-4B410F7B9304}" name="Column12721"/>
    <tableColumn id="12742" xr3:uid="{3E2993EC-DB26-0B44-8939-E3E9C83F132F}" name="Column12722"/>
    <tableColumn id="12743" xr3:uid="{D1BEAEDD-EB3A-B044-9D2A-0FCF09A661A5}" name="Column12723"/>
    <tableColumn id="12744" xr3:uid="{31831F7C-8826-9142-A24A-B7CD7FF10B10}" name="Column12724"/>
    <tableColumn id="12745" xr3:uid="{F510EC7D-82C5-E444-AE46-57DC36B46925}" name="Column12725"/>
    <tableColumn id="12746" xr3:uid="{453CAB01-56C6-9241-8EE3-B056826BB627}" name="Column12726"/>
    <tableColumn id="12747" xr3:uid="{AA565C22-B931-2F45-8ADB-1A4D0B181CD2}" name="Column12727"/>
    <tableColumn id="12748" xr3:uid="{5FEF3492-3276-2144-BC59-0A584AE19252}" name="Column12728"/>
    <tableColumn id="12749" xr3:uid="{0C40752F-889B-5E48-9036-42ECF5EDE2DA}" name="Column12729"/>
    <tableColumn id="12750" xr3:uid="{74C5C544-DBFE-9247-A638-CAFA5BB67D80}" name="Column12730"/>
    <tableColumn id="12751" xr3:uid="{5428243E-91AF-EC45-A3CD-566CA3D252D1}" name="Column12731"/>
    <tableColumn id="12752" xr3:uid="{09B8EADD-BDF9-DC42-9A87-3951982455EA}" name="Column12732"/>
    <tableColumn id="12753" xr3:uid="{CAEBA972-0ECB-3944-99C7-D3D2382F4DFF}" name="Column12733"/>
    <tableColumn id="12754" xr3:uid="{833B6315-5C99-0A47-BE37-C55FAEF61EDA}" name="Column12734"/>
    <tableColumn id="12755" xr3:uid="{53A08839-C28B-624B-820A-FBA0CDDDF3EC}" name="Column12735"/>
    <tableColumn id="12756" xr3:uid="{16BE34A2-DC7A-D243-B58A-5C57D4A59F3F}" name="Column12736"/>
    <tableColumn id="12757" xr3:uid="{0FD2EDE3-B5B3-B841-A2A1-7C650E6B895A}" name="Column12737"/>
    <tableColumn id="12758" xr3:uid="{CD779705-AA0B-8F49-AA52-FFFA6647F672}" name="Column12738"/>
    <tableColumn id="12759" xr3:uid="{31370AFD-6720-F347-91B4-840AD6C323E2}" name="Column12739"/>
    <tableColumn id="12760" xr3:uid="{B3C134E9-6F53-1E47-91E4-E2F2BDBA8119}" name="Column12740"/>
    <tableColumn id="12761" xr3:uid="{555BDB8D-32D9-144F-819E-69B63233DBD0}" name="Column12741"/>
    <tableColumn id="12762" xr3:uid="{FF2A6FCD-9D16-4845-B3B6-646A044F76B2}" name="Column12742"/>
    <tableColumn id="12763" xr3:uid="{76FA40DC-4E79-4E45-BA06-6B2A4A88718B}" name="Column12743"/>
    <tableColumn id="12764" xr3:uid="{92293D2A-A6D9-224D-9282-26D28AAAD82D}" name="Column12744"/>
    <tableColumn id="12765" xr3:uid="{380C83B6-D42F-BD45-95B6-2F1B4D54C38C}" name="Column12745"/>
    <tableColumn id="12766" xr3:uid="{55EB3059-0401-2749-8655-9718500471AE}" name="Column12746"/>
    <tableColumn id="12767" xr3:uid="{8F9A88F2-DF1A-0A4E-915D-204505874455}" name="Column12747"/>
    <tableColumn id="12768" xr3:uid="{AAF26ED4-1438-1B47-B785-7AC4D4B8157C}" name="Column12748"/>
    <tableColumn id="12769" xr3:uid="{13CCCEB0-63E0-A041-BCF3-590E609B3A05}" name="Column12749"/>
    <tableColumn id="12770" xr3:uid="{AD66E013-B023-7646-B482-C787FA21EE0A}" name="Column12750"/>
    <tableColumn id="12771" xr3:uid="{4FB0D03A-58AA-B647-BCEA-72B157A2AA95}" name="Column12751"/>
    <tableColumn id="12772" xr3:uid="{10396FD0-A178-2D4C-A205-817084D79DA0}" name="Column12752"/>
    <tableColumn id="12773" xr3:uid="{11B3F034-FE40-3C45-B94F-7B5F4E325648}" name="Column12753"/>
    <tableColumn id="12774" xr3:uid="{E04D946E-57D0-314E-A554-63106BABA36F}" name="Column12754"/>
    <tableColumn id="12775" xr3:uid="{673D0DC1-9ED1-AC4E-B493-0A278D00FACF}" name="Column12755"/>
    <tableColumn id="12776" xr3:uid="{D398D210-BF23-214C-839F-46191D9255AA}" name="Column12756"/>
    <tableColumn id="12777" xr3:uid="{054E15E4-DAC4-BA4C-8769-3AB59DB5D751}" name="Column12757"/>
    <tableColumn id="12778" xr3:uid="{BF1024D6-0B9C-E54C-8209-52F9E11B0E6E}" name="Column12758"/>
    <tableColumn id="12779" xr3:uid="{15F9C2D5-88CE-0943-A597-A6CA167B4EB5}" name="Column12759"/>
    <tableColumn id="12780" xr3:uid="{E01EE7DE-D7BF-7541-8614-91112A56EC55}" name="Column12760"/>
    <tableColumn id="12781" xr3:uid="{814C7B76-B1E6-0F44-81DD-5D0C925CAEEA}" name="Column12761"/>
    <tableColumn id="12782" xr3:uid="{582F1421-1A23-D44B-A271-7477855F98A4}" name="Column12762"/>
    <tableColumn id="12783" xr3:uid="{3268593E-5A03-8C48-A10E-4130E0CDF945}" name="Column12763"/>
    <tableColumn id="12784" xr3:uid="{3D937E7D-B722-E640-9578-339CD22335A3}" name="Column12764"/>
    <tableColumn id="12785" xr3:uid="{3C820ACB-EEFB-9043-A5A2-6B9767879D39}" name="Column12765"/>
    <tableColumn id="12786" xr3:uid="{E34B2966-746D-1041-807E-BAAD133AC321}" name="Column12766"/>
    <tableColumn id="12787" xr3:uid="{042A9C07-151F-B841-8335-4CF23D97ACD5}" name="Column12767"/>
    <tableColumn id="12788" xr3:uid="{C4B21800-35D7-374C-900A-2D1CD494E6AD}" name="Column12768"/>
    <tableColumn id="12789" xr3:uid="{2C93132C-67D5-FD45-BF08-4669EC3A258B}" name="Column12769"/>
    <tableColumn id="12790" xr3:uid="{3DC55C80-5708-884E-8F39-9DC924873B9B}" name="Column12770"/>
    <tableColumn id="12791" xr3:uid="{C0FAE598-35CB-4C42-8B9E-38A1CFD1B780}" name="Column12771"/>
    <tableColumn id="12792" xr3:uid="{11986B85-7A8E-9349-8BDB-8A92AE06FB1F}" name="Column12772"/>
    <tableColumn id="12793" xr3:uid="{0A9A7A68-A1CF-2A4B-A3D9-E1A880E4D3AF}" name="Column12773"/>
    <tableColumn id="12794" xr3:uid="{7C296604-A8D5-B545-975C-6856F1C419A2}" name="Column12774"/>
    <tableColumn id="12795" xr3:uid="{7CFC7744-A3C5-9645-9845-FD7644DD81BC}" name="Column12775"/>
    <tableColumn id="12796" xr3:uid="{2A87D4C2-B03E-3343-91F4-F6FBF145E303}" name="Column12776"/>
    <tableColumn id="12797" xr3:uid="{FCC588BE-F477-C24E-AF12-E54396C4C5AD}" name="Column12777"/>
    <tableColumn id="12798" xr3:uid="{B84C5D36-F000-5C46-A27F-947E3BF5B311}" name="Column12778"/>
    <tableColumn id="12799" xr3:uid="{6D585A72-DE75-414A-90C5-7C2523D97F1C}" name="Column12779"/>
    <tableColumn id="12800" xr3:uid="{33627476-9EE8-9B42-8DCF-28D1CDBF85C6}" name="Column12780"/>
    <tableColumn id="12801" xr3:uid="{FFEC855B-62F7-9342-87D7-CDD77437A4CD}" name="Column12781"/>
    <tableColumn id="12802" xr3:uid="{8DA40A64-E38B-CE46-9AE2-7E5B67F8E434}" name="Column12782"/>
    <tableColumn id="12803" xr3:uid="{DAF4E79F-E314-2A4C-AC88-985D93B19E1D}" name="Column12783"/>
    <tableColumn id="12804" xr3:uid="{EF3BAC6F-24E9-BE44-A704-435B494FE80C}" name="Column12784"/>
    <tableColumn id="12805" xr3:uid="{BF4FAAFB-1D1D-8642-8037-0C8A0AD6FFBF}" name="Column12785"/>
    <tableColumn id="12806" xr3:uid="{FDCFBDCB-0B38-D24D-9EDE-C12B65E303BC}" name="Column12786"/>
    <tableColumn id="12807" xr3:uid="{C8D0B3EF-0093-F443-8061-8649D69DCF0A}" name="Column12787"/>
    <tableColumn id="12808" xr3:uid="{3BE4861E-7729-AE43-B8AA-7A41DB630B08}" name="Column12788"/>
    <tableColumn id="12809" xr3:uid="{86903748-6F23-8B43-A90D-AF8C73E919B1}" name="Column12789"/>
    <tableColumn id="12810" xr3:uid="{8A820D93-75BF-6048-A37D-BDBDD11F4C02}" name="Column12790"/>
    <tableColumn id="12811" xr3:uid="{41F01551-921F-2840-B49C-FCE6CB3B066E}" name="Column12791"/>
    <tableColumn id="12812" xr3:uid="{B4D1B5F8-0B9D-6640-9DD2-12AA26ECD43B}" name="Column12792"/>
    <tableColumn id="12813" xr3:uid="{4BDB2BC7-4619-ED46-AB58-F44C8C3846F5}" name="Column12793"/>
    <tableColumn id="12814" xr3:uid="{D40301E9-E151-954C-A959-E56E76EC89FE}" name="Column12794"/>
    <tableColumn id="12815" xr3:uid="{14086883-21B2-9A40-A9E3-185DA820B2F1}" name="Column12795"/>
    <tableColumn id="12816" xr3:uid="{EC558EB8-8215-8843-9223-96697731DB3D}" name="Column12796"/>
    <tableColumn id="12817" xr3:uid="{889ABB07-C65B-B748-8CAD-60A8BF209778}" name="Column12797"/>
    <tableColumn id="12818" xr3:uid="{48635756-8D41-5B47-8101-1BAA807FA9FE}" name="Column12798"/>
    <tableColumn id="12819" xr3:uid="{E529A44E-CB88-D841-94E4-9B0E9A28E30E}" name="Column12799"/>
    <tableColumn id="12820" xr3:uid="{44FE06BE-0E5B-F44A-81E5-7EC10CBA48EF}" name="Column12800"/>
    <tableColumn id="12821" xr3:uid="{24CB0100-C1E2-0641-9770-C3479AD38AA5}" name="Column12801"/>
    <tableColumn id="12822" xr3:uid="{5985450E-B771-604C-B3BA-DC169E246B87}" name="Column12802"/>
    <tableColumn id="12823" xr3:uid="{820D5EFD-FC8D-EA43-B5F9-FDBF85B501C3}" name="Column12803"/>
    <tableColumn id="12824" xr3:uid="{7D34041F-71BB-5942-BA9E-6A176DCB3CC2}" name="Column12804"/>
    <tableColumn id="12825" xr3:uid="{16C41112-09AC-784D-9382-19B94855747A}" name="Column12805"/>
    <tableColumn id="12826" xr3:uid="{920406A6-884D-BE4C-A4B8-0CCFC6F94156}" name="Column12806"/>
    <tableColumn id="12827" xr3:uid="{063013AB-6F54-9047-8048-DE8BBA6415AE}" name="Column12807"/>
    <tableColumn id="12828" xr3:uid="{4E8C9A20-0CE1-DC44-89B4-D06E214E4337}" name="Column12808"/>
    <tableColumn id="12829" xr3:uid="{76C94CEC-CFD6-4744-9A2C-5CA77EB1B790}" name="Column12809"/>
    <tableColumn id="12830" xr3:uid="{252B8816-6541-DD48-9299-5212C9E8A356}" name="Column12810"/>
    <tableColumn id="12831" xr3:uid="{62D48E50-9BDC-4E42-A877-4ED0B160AB7C}" name="Column12811"/>
    <tableColumn id="12832" xr3:uid="{3FD07227-DC33-7043-A04E-159B73CE10E8}" name="Column12812"/>
    <tableColumn id="12833" xr3:uid="{82461891-513F-2F4D-8975-4597E9EEE35D}" name="Column12813"/>
    <tableColumn id="12834" xr3:uid="{31E8D3FA-2B67-644A-AF71-7AFB0DF17EE2}" name="Column12814"/>
    <tableColumn id="12835" xr3:uid="{B25C0692-CBCB-4340-80CD-35AC9DBA8885}" name="Column12815"/>
    <tableColumn id="12836" xr3:uid="{15F23BB1-FAF8-714B-9EB6-9892F7AAD639}" name="Column12816"/>
    <tableColumn id="12837" xr3:uid="{53E272D2-CEC3-3243-A4BC-552D6072B0D3}" name="Column12817"/>
    <tableColumn id="12838" xr3:uid="{DAC9CBDD-16F5-1F4B-A9C4-5B05EC0326E8}" name="Column12818"/>
    <tableColumn id="12839" xr3:uid="{92703FD6-2EB1-4F4D-BEA0-29174ADEBAB4}" name="Column12819"/>
    <tableColumn id="12840" xr3:uid="{A78BC3AB-003D-D74B-ABE6-6160B87ABF46}" name="Column12820"/>
    <tableColumn id="12841" xr3:uid="{BBFCAD83-CAF1-F645-8C64-8A2702B1F401}" name="Column12821"/>
    <tableColumn id="12842" xr3:uid="{27476671-658D-794C-AF3A-BE7BECBF971A}" name="Column12822"/>
    <tableColumn id="12843" xr3:uid="{04156205-BB55-D94C-9773-A9A7470D09A6}" name="Column12823"/>
    <tableColumn id="12844" xr3:uid="{3C3BD610-D988-F84F-8089-D3332B1E0835}" name="Column12824"/>
    <tableColumn id="12845" xr3:uid="{25F94990-BB52-3F4B-B234-634DF63EAC24}" name="Column12825"/>
    <tableColumn id="12846" xr3:uid="{8BF1C799-DF6F-D645-8792-860028C71712}" name="Column12826"/>
    <tableColumn id="12847" xr3:uid="{B8D6C89D-AFCF-CD49-AEA2-1F3B253027DB}" name="Column12827"/>
    <tableColumn id="12848" xr3:uid="{B486B482-8151-6846-9770-45BF6F3E4312}" name="Column12828"/>
    <tableColumn id="12849" xr3:uid="{5431A045-2582-ED4F-9E61-BDF680B9721F}" name="Column12829"/>
    <tableColumn id="12850" xr3:uid="{82C0548C-0E8D-974C-AB65-394759CFADF1}" name="Column12830"/>
    <tableColumn id="12851" xr3:uid="{B4E0D04C-056B-EF47-B70A-246511609F49}" name="Column12831"/>
    <tableColumn id="12852" xr3:uid="{8FF71A3D-E142-E24A-900E-C803EDE768BB}" name="Column12832"/>
    <tableColumn id="12853" xr3:uid="{1091F1DC-4E52-A443-8CA5-0C67895F485B}" name="Column12833"/>
    <tableColumn id="12854" xr3:uid="{AF348C52-E69B-154B-A250-A1283FA8D23D}" name="Column12834"/>
    <tableColumn id="12855" xr3:uid="{51BA6ED0-FFB1-3743-8E45-EC6C358BF6AF}" name="Column12835"/>
    <tableColumn id="12856" xr3:uid="{9BFC9101-C4B1-F047-A626-1FEAAA1E593D}" name="Column12836"/>
    <tableColumn id="12857" xr3:uid="{60CD8FAB-2C59-6644-AC91-1760B3BDCEFE}" name="Column12837"/>
    <tableColumn id="12858" xr3:uid="{D54BD848-43B1-A24C-9CF4-9E4E8690B619}" name="Column12838"/>
    <tableColumn id="12859" xr3:uid="{771BB40B-594A-BC4E-A736-258D22D01554}" name="Column12839"/>
    <tableColumn id="12860" xr3:uid="{E73B2608-6725-3B4C-BAA8-F9592130FD55}" name="Column12840"/>
    <tableColumn id="12861" xr3:uid="{4E1A2DF0-5A0C-AF4A-BBA6-8FEC3B8D3496}" name="Column12841"/>
    <tableColumn id="12862" xr3:uid="{4E0F3642-E2AF-E545-B896-56873C8CC341}" name="Column12842"/>
    <tableColumn id="12863" xr3:uid="{D4703F53-C893-2B4E-8F2B-FE2ED73C7DDA}" name="Column12843"/>
    <tableColumn id="12864" xr3:uid="{2BDC6730-620C-154D-AA8C-C997F15483AF}" name="Column12844"/>
    <tableColumn id="12865" xr3:uid="{A4999257-AB3A-7D49-8A98-0CFA6BF554D5}" name="Column12845"/>
    <tableColumn id="12866" xr3:uid="{947685B4-0090-5743-B741-C75DDFEF6305}" name="Column12846"/>
    <tableColumn id="12867" xr3:uid="{97C14C0B-6B8F-0E47-B8F3-341DCA7F2D3C}" name="Column12847"/>
    <tableColumn id="12868" xr3:uid="{5F889AAB-D201-5D49-B4D3-EF3B0AD815AA}" name="Column12848"/>
    <tableColumn id="12869" xr3:uid="{AEDD0028-4EF5-7140-9E65-C551F2849764}" name="Column12849"/>
    <tableColumn id="12870" xr3:uid="{E8A4B7B0-8606-A04B-87F7-82870E9E6A71}" name="Column12850"/>
    <tableColumn id="12871" xr3:uid="{B5E9D9F3-FE2D-0C47-9E5F-B003D727F2EB}" name="Column12851"/>
    <tableColumn id="12872" xr3:uid="{758C3A3A-3424-7340-8268-9C09C09D6389}" name="Column12852"/>
    <tableColumn id="12873" xr3:uid="{F6B1B5A6-AD53-7343-99B3-FB3991A7BC77}" name="Column12853"/>
    <tableColumn id="12874" xr3:uid="{BD6380B8-D725-7D40-9076-FD168E2AD4A4}" name="Column12854"/>
    <tableColumn id="12875" xr3:uid="{EEFD0098-40C6-BF46-A8A2-2428D5B870F9}" name="Column12855"/>
    <tableColumn id="12876" xr3:uid="{4B411620-167D-0849-9E5F-FCD695BCD3C6}" name="Column12856"/>
    <tableColumn id="12877" xr3:uid="{8CD80869-12DA-A943-9E3B-DD82BF8EB5E6}" name="Column12857"/>
    <tableColumn id="12878" xr3:uid="{BE9E717D-4D39-5041-AFF4-F6B4791F6F20}" name="Column12858"/>
    <tableColumn id="12879" xr3:uid="{ABC9F938-EF04-664F-B017-66F8D7257A25}" name="Column12859"/>
    <tableColumn id="12880" xr3:uid="{05156C70-3B37-A242-89BC-B0B4BC612D72}" name="Column12860"/>
    <tableColumn id="12881" xr3:uid="{B550A5BE-8BDB-4A4D-9D12-DD95CD1AE697}" name="Column12861"/>
    <tableColumn id="12882" xr3:uid="{DD133EEE-7FDE-B340-BFDC-220B29579BE5}" name="Column12862"/>
    <tableColumn id="12883" xr3:uid="{56BCA019-6C27-2E4E-8DA1-C78DE5A315B7}" name="Column12863"/>
    <tableColumn id="12884" xr3:uid="{2E1082AD-3A18-2545-8025-E1B927EF1A85}" name="Column12864"/>
    <tableColumn id="12885" xr3:uid="{40036E7F-215F-3345-9B3D-45BD951780FC}" name="Column12865"/>
    <tableColumn id="12886" xr3:uid="{1B03F4C8-7EC0-6C45-9DB9-2A6F4B6C540B}" name="Column12866"/>
    <tableColumn id="12887" xr3:uid="{2026CCCE-108F-F542-9149-4E4AF3D398E0}" name="Column12867"/>
    <tableColumn id="12888" xr3:uid="{9E2C946C-24E8-9545-9719-708914B486E7}" name="Column12868"/>
    <tableColumn id="12889" xr3:uid="{B127E766-3A3D-9E42-8481-94A4F1C9F564}" name="Column12869"/>
    <tableColumn id="12890" xr3:uid="{D0C0E114-BACE-0B4F-920C-08A629D4E7BC}" name="Column12870"/>
    <tableColumn id="12891" xr3:uid="{344E6407-C6FB-894C-9884-268E9CC07C1C}" name="Column12871"/>
    <tableColumn id="12892" xr3:uid="{65F74E40-CA56-CE4F-9753-57DDAD9F3509}" name="Column12872"/>
    <tableColumn id="12893" xr3:uid="{4AAEBBA0-77AF-C241-A6F9-FED0529D03E6}" name="Column12873"/>
    <tableColumn id="12894" xr3:uid="{C43E3AE7-D426-2A4A-AD20-33C363CF6B7B}" name="Column12874"/>
    <tableColumn id="12895" xr3:uid="{8AFAB440-CA03-B946-835B-17E60D90EE29}" name="Column12875"/>
    <tableColumn id="12896" xr3:uid="{0B0AE903-E196-A943-8D48-0683EA274C45}" name="Column12876"/>
    <tableColumn id="12897" xr3:uid="{6C1E3C54-41F9-E746-A422-E849461E550D}" name="Column12877"/>
    <tableColumn id="12898" xr3:uid="{0A502232-6318-584F-9C78-FEA53F759CE7}" name="Column12878"/>
    <tableColumn id="12899" xr3:uid="{09132913-4F60-A74A-87BC-E82486EADACD}" name="Column12879"/>
    <tableColumn id="12900" xr3:uid="{F658B7AF-3CBA-494A-A9A6-07D4F7C05D74}" name="Column12880"/>
    <tableColumn id="12901" xr3:uid="{4EF1C625-F7CB-424F-866B-89D253AE8143}" name="Column12881"/>
    <tableColumn id="12902" xr3:uid="{7519C216-4DD7-4D48-BB87-7AB58D2D5D75}" name="Column12882"/>
    <tableColumn id="12903" xr3:uid="{AE648917-D236-F743-B8E8-13B5C3163DB3}" name="Column12883"/>
    <tableColumn id="12904" xr3:uid="{017D396A-DF5D-B647-93E9-BB96300CD19A}" name="Column12884"/>
    <tableColumn id="12905" xr3:uid="{4B93F6D7-D455-D142-8972-4AA94D292C5C}" name="Column12885"/>
    <tableColumn id="12906" xr3:uid="{998F7BAE-3786-F24E-B136-E16DF8B4D83F}" name="Column12886"/>
    <tableColumn id="12907" xr3:uid="{54E5810C-79FE-2343-9B46-48716141A241}" name="Column12887"/>
    <tableColumn id="12908" xr3:uid="{D85446BE-354B-B64D-9F04-DF70456A408F}" name="Column12888"/>
    <tableColumn id="12909" xr3:uid="{4EBE5FA1-E83B-8649-B5CC-40660E4B1ED9}" name="Column12889"/>
    <tableColumn id="12910" xr3:uid="{1CDAF39A-FB8D-704B-880A-09EF9B6A8B79}" name="Column12890"/>
    <tableColumn id="12911" xr3:uid="{1B249AA7-F5D6-7643-ACA3-E5424D288759}" name="Column12891"/>
    <tableColumn id="12912" xr3:uid="{ACC5B08E-86F7-C84A-B2CD-3CB1F823D303}" name="Column12892"/>
    <tableColumn id="12913" xr3:uid="{0373756C-C7E3-E940-99C2-86F2727FC902}" name="Column12893"/>
    <tableColumn id="12914" xr3:uid="{D7848054-3436-D040-8362-FBF75731D930}" name="Column12894"/>
    <tableColumn id="12915" xr3:uid="{9550F8E0-482E-4948-96F5-25517FB0024C}" name="Column12895"/>
    <tableColumn id="12916" xr3:uid="{5E64E832-CFD1-3545-A8CF-4FBB5009FE92}" name="Column12896"/>
    <tableColumn id="12917" xr3:uid="{B1A54F9F-F49B-234E-B515-DB8D2CF89132}" name="Column12897"/>
    <tableColumn id="12918" xr3:uid="{BF78D76D-504A-A349-B565-10D780C44F6F}" name="Column12898"/>
    <tableColumn id="12919" xr3:uid="{33E6D892-FA33-3147-995A-3E442CC94E36}" name="Column12899"/>
    <tableColumn id="12920" xr3:uid="{78B3DB1B-5680-0141-9287-74FA8CD64889}" name="Column12900"/>
    <tableColumn id="12921" xr3:uid="{DD1F0425-3064-7745-BACD-BA3ABAB13F49}" name="Column12901"/>
    <tableColumn id="12922" xr3:uid="{6CB7A408-57A9-C043-97D8-9F758636E93D}" name="Column12902"/>
    <tableColumn id="12923" xr3:uid="{9BF74193-619B-DD49-97C7-BA3884C5EB01}" name="Column12903"/>
    <tableColumn id="12924" xr3:uid="{64CDD5EC-819F-454C-B059-F8FA491EA234}" name="Column12904"/>
    <tableColumn id="12925" xr3:uid="{C9750763-4AE6-FF46-B9D2-ACF40D875262}" name="Column12905"/>
    <tableColumn id="12926" xr3:uid="{BAE16DEE-C9AF-F147-B737-C9E76B77B981}" name="Column12906"/>
    <tableColumn id="12927" xr3:uid="{02B068BF-6F30-8D43-BD52-5C79C3725D4C}" name="Column12907"/>
    <tableColumn id="12928" xr3:uid="{B0BD2B17-24EB-404D-A5C2-9A4FFDB0ADDB}" name="Column12908"/>
    <tableColumn id="12929" xr3:uid="{A692C63D-C7DD-1F40-8D7F-FC74F93C99FD}" name="Column12909"/>
    <tableColumn id="12930" xr3:uid="{BF9C83D3-3FE4-DC45-A62D-EB47BDD80C3A}" name="Column12910"/>
    <tableColumn id="12931" xr3:uid="{8A141E45-4001-9C4B-9BEC-1D18BB323501}" name="Column12911"/>
    <tableColumn id="12932" xr3:uid="{27525F9F-4A38-5749-BA4C-5BF259EB95A4}" name="Column12912"/>
    <tableColumn id="12933" xr3:uid="{8DB83C2F-D043-DA44-80E9-EA8B01F59557}" name="Column12913"/>
    <tableColumn id="12934" xr3:uid="{434419B2-37D9-6F4A-A413-48942ACDF9B7}" name="Column12914"/>
    <tableColumn id="12935" xr3:uid="{FF8405DD-EFAA-5246-B7C8-5D9EF585A60C}" name="Column12915"/>
    <tableColumn id="12936" xr3:uid="{615550E7-E398-4E4A-9B74-9B27A8A2486D}" name="Column12916"/>
    <tableColumn id="12937" xr3:uid="{4E7E6A62-AEF2-AF4F-9D94-F0DEB0BA6B65}" name="Column12917"/>
    <tableColumn id="12938" xr3:uid="{7A0A0B0D-7684-8145-A1F6-A5282C31247E}" name="Column12918"/>
    <tableColumn id="12939" xr3:uid="{59D144B0-8D12-F14D-AECE-174442812AE5}" name="Column12919"/>
    <tableColumn id="12940" xr3:uid="{75EEEE23-15E7-0B41-8651-7F9D48B8FCD0}" name="Column12920"/>
    <tableColumn id="12941" xr3:uid="{E2C83008-EF55-0644-9FC9-B169D5FD7152}" name="Column12921"/>
    <tableColumn id="12942" xr3:uid="{916705C1-3D21-DF4D-B400-F441EB18882A}" name="Column12922"/>
    <tableColumn id="12943" xr3:uid="{E511A0A5-583B-BB49-8A15-9AC1A7DCCE40}" name="Column12923"/>
    <tableColumn id="12944" xr3:uid="{87F6A2A0-D66C-BB4F-AE58-C4781541F231}" name="Column12924"/>
    <tableColumn id="12945" xr3:uid="{28DEC8B7-61C7-6E44-9C68-577E507FDFD9}" name="Column12925"/>
    <tableColumn id="12946" xr3:uid="{1ECD8A9E-A0E6-7444-9F6F-173B4EF547EC}" name="Column12926"/>
    <tableColumn id="12947" xr3:uid="{3D9789B7-475D-3F44-9641-44046CAB52B4}" name="Column12927"/>
    <tableColumn id="12948" xr3:uid="{B8D83E2F-FB0B-E047-A4DA-84FCE6C10634}" name="Column12928"/>
    <tableColumn id="12949" xr3:uid="{8A2A0E6D-1E12-464A-A3A1-AF63A9CE3D67}" name="Column12929"/>
    <tableColumn id="12950" xr3:uid="{FB8C0C65-E498-A345-BE83-6FA8D0ADA240}" name="Column12930"/>
    <tableColumn id="12951" xr3:uid="{D6FDF23C-E5FA-1D40-BC31-4780A48A2E1B}" name="Column12931"/>
    <tableColumn id="12952" xr3:uid="{D638A76B-C533-9548-BAA4-E257DBEEA039}" name="Column12932"/>
    <tableColumn id="12953" xr3:uid="{DFE4AD46-5DA6-304F-82A7-E83D5B541A52}" name="Column12933"/>
    <tableColumn id="12954" xr3:uid="{DF6625C9-07C3-D542-AE46-E20B0F210D64}" name="Column12934"/>
    <tableColumn id="12955" xr3:uid="{5B0D3A6B-28AF-4048-A502-62CFAA13DAAF}" name="Column12935"/>
    <tableColumn id="12956" xr3:uid="{9925E9DB-3DD5-3F46-B905-B04A81983253}" name="Column12936"/>
    <tableColumn id="12957" xr3:uid="{207D078C-9614-F248-BE98-3DDA05195B79}" name="Column12937"/>
    <tableColumn id="12958" xr3:uid="{2CF9732D-4739-8449-B716-CC902359E5B4}" name="Column12938"/>
    <tableColumn id="12959" xr3:uid="{5E9A0450-CBCF-374A-B249-0A6FA0334868}" name="Column12939"/>
    <tableColumn id="12960" xr3:uid="{A3E65FB3-A316-6142-A893-FBE7582A15F6}" name="Column12940"/>
    <tableColumn id="12961" xr3:uid="{151D4746-45C1-DA4B-91B1-22AE5345DA57}" name="Column12941"/>
    <tableColumn id="12962" xr3:uid="{78C5817A-6713-D144-BAEC-822629EB3591}" name="Column12942"/>
    <tableColumn id="12963" xr3:uid="{430DC72F-9A7C-B54C-8D2E-28EE80B44D07}" name="Column12943"/>
    <tableColumn id="12964" xr3:uid="{542204AF-A8C2-3748-9771-3931263F6F91}" name="Column12944"/>
    <tableColumn id="12965" xr3:uid="{8F20DE9A-7829-554F-879D-55A108CAC0E8}" name="Column12945"/>
    <tableColumn id="12966" xr3:uid="{556BABB3-1E7D-F440-AF8B-4A545C4F0389}" name="Column12946"/>
    <tableColumn id="12967" xr3:uid="{4AAF883C-4F8A-FA4B-9A21-DF76F70A0C7D}" name="Column12947"/>
    <tableColumn id="12968" xr3:uid="{5D13306F-16A8-8947-A9E7-DEB699A56B20}" name="Column12948"/>
    <tableColumn id="12969" xr3:uid="{3ADCDA35-49F3-4541-9945-C60C6DC1877F}" name="Column12949"/>
    <tableColumn id="12970" xr3:uid="{A304BCAE-1B9E-F84A-85D8-E39DAE200405}" name="Column12950"/>
    <tableColumn id="12971" xr3:uid="{CED7C366-0A32-4948-A391-C67491E8334D}" name="Column12951"/>
    <tableColumn id="12972" xr3:uid="{CAF1C0B2-C31C-2C45-ACAD-F9B406F4111F}" name="Column12952"/>
    <tableColumn id="12973" xr3:uid="{908587D9-9BE8-B549-BAE2-D72E043388C8}" name="Column12953"/>
    <tableColumn id="12974" xr3:uid="{D5EDC116-BC64-AB4D-A5A8-31417A16FE43}" name="Column12954"/>
    <tableColumn id="12975" xr3:uid="{7DE08395-0054-8543-832F-084E9F61E1B6}" name="Column12955"/>
    <tableColumn id="12976" xr3:uid="{4632FB0C-C941-614B-9B90-8B147B7A9318}" name="Column12956"/>
    <tableColumn id="12977" xr3:uid="{F321AF86-D45C-E74A-A40D-90069E4F6AE9}" name="Column12957"/>
    <tableColumn id="12978" xr3:uid="{BA5A62BC-4073-E344-9DB0-2D380AD377A3}" name="Column12958"/>
    <tableColumn id="12979" xr3:uid="{33B4900C-D9A0-7D46-AB3A-27E4DB06793C}" name="Column12959"/>
    <tableColumn id="12980" xr3:uid="{4462D976-8C67-E345-983E-A644485D7540}" name="Column12960"/>
    <tableColumn id="12981" xr3:uid="{DA5EAE77-73A0-D147-B449-88D9F9909A0D}" name="Column12961"/>
    <tableColumn id="12982" xr3:uid="{835EFC4C-0E42-0844-ABE0-F61EEE6223FF}" name="Column12962"/>
    <tableColumn id="12983" xr3:uid="{5641A1E9-8B6C-204D-953D-AD3BE08BB5C6}" name="Column12963"/>
    <tableColumn id="12984" xr3:uid="{4A19CEDD-88EA-5B43-8E81-A1EA97378902}" name="Column12964"/>
    <tableColumn id="12985" xr3:uid="{9C5E7D17-ACE5-F049-87F4-D60C339B16B1}" name="Column12965"/>
    <tableColumn id="12986" xr3:uid="{0286AEC9-5723-DC42-A185-903826C6865F}" name="Column12966"/>
    <tableColumn id="12987" xr3:uid="{44971928-D430-A240-A215-0AE3CDED3892}" name="Column12967"/>
    <tableColumn id="12988" xr3:uid="{FE75E5EA-BEB7-EC46-B1FE-5E1D1BDE7E28}" name="Column12968"/>
    <tableColumn id="12989" xr3:uid="{AD474063-72D6-7D4F-BD04-8D8058E572BD}" name="Column12969"/>
    <tableColumn id="12990" xr3:uid="{95296AC5-F8F5-2B48-A204-74C1203A90E0}" name="Column12970"/>
    <tableColumn id="12991" xr3:uid="{1385554B-BEDB-B54F-8E52-6F4EDD252544}" name="Column12971"/>
    <tableColumn id="12992" xr3:uid="{64152344-C22C-794D-B479-7D224F099C17}" name="Column12972"/>
    <tableColumn id="12993" xr3:uid="{2FEFEC62-967D-194D-9805-EC6211DE4F02}" name="Column12973"/>
    <tableColumn id="12994" xr3:uid="{ECCCB73D-D09B-994B-AB68-0ACEC923AEE0}" name="Column12974"/>
    <tableColumn id="12995" xr3:uid="{5E8709A8-4C2E-9245-B283-C2A540D3C9D2}" name="Column12975"/>
    <tableColumn id="12996" xr3:uid="{1115A8A0-1F6B-9945-A073-AD93CDB3A563}" name="Column12976"/>
    <tableColumn id="12997" xr3:uid="{B5214E81-3A25-B342-8826-730776DD6F75}" name="Column12977"/>
    <tableColumn id="12998" xr3:uid="{3412C800-77EA-B341-938C-8A7E234849BD}" name="Column12978"/>
    <tableColumn id="12999" xr3:uid="{16BCB736-171E-B740-AA3D-8D1798081612}" name="Column12979"/>
    <tableColumn id="13000" xr3:uid="{F50C4ACC-E9E4-8347-8C00-18798F75BDA8}" name="Column12980"/>
    <tableColumn id="13001" xr3:uid="{1A1A8204-7C1C-3E4E-B5A6-609D3FD68B94}" name="Column12981"/>
    <tableColumn id="13002" xr3:uid="{70792975-CC1C-2E45-9510-F78577CE12F6}" name="Column12982"/>
    <tableColumn id="13003" xr3:uid="{9BEAAB24-1AAD-0F4B-A727-22CB8EE6634E}" name="Column12983"/>
    <tableColumn id="13004" xr3:uid="{B34E285A-0D18-1344-B43D-E13F69B7C2D3}" name="Column12984"/>
    <tableColumn id="13005" xr3:uid="{F75F18A1-ED95-6845-B1C0-AFB5FDD9D7D7}" name="Column12985"/>
    <tableColumn id="13006" xr3:uid="{78742E1F-C873-D44E-B95A-0DB244DA13EE}" name="Column12986"/>
    <tableColumn id="13007" xr3:uid="{1E157318-64C3-9642-A2E0-C7AABA878675}" name="Column12987"/>
    <tableColumn id="13008" xr3:uid="{8A6B2DA2-3377-2144-A688-2A7E667BC28A}" name="Column12988"/>
    <tableColumn id="13009" xr3:uid="{3DCFD871-AE18-2246-A615-47BD9F301A27}" name="Column12989"/>
    <tableColumn id="13010" xr3:uid="{B4346D3C-69A9-C342-85F5-4A550BB6212E}" name="Column12990"/>
    <tableColumn id="13011" xr3:uid="{399C8E9B-FE9B-F64B-BDAC-CA7893F8A0E2}" name="Column12991"/>
    <tableColumn id="13012" xr3:uid="{B0BF49AA-0175-8043-A780-34ED9B08193D}" name="Column12992"/>
    <tableColumn id="13013" xr3:uid="{C17AE7CB-2B57-5A48-A9E4-2EDF55113E89}" name="Column12993"/>
    <tableColumn id="13014" xr3:uid="{D20F3BD1-0E66-BC4B-ACD6-7DAB5E81005F}" name="Column12994"/>
    <tableColumn id="13015" xr3:uid="{1B39096E-D196-0343-9A1F-21253FE029A1}" name="Column12995"/>
    <tableColumn id="13016" xr3:uid="{548D92BF-727A-AA45-8DA9-470E57497685}" name="Column12996"/>
    <tableColumn id="13017" xr3:uid="{AE8BD91C-FC64-854D-B586-F15341B188B5}" name="Column12997"/>
    <tableColumn id="13018" xr3:uid="{D646FEF5-BA5E-3E4C-9EA3-26AF9F8A8C8F}" name="Column12998"/>
    <tableColumn id="13019" xr3:uid="{05A243FC-8FA7-DF48-AC61-D486E01A7830}" name="Column12999"/>
    <tableColumn id="13020" xr3:uid="{2B53A960-3D39-364E-B2C1-4EE73A24F61E}" name="Column13000"/>
    <tableColumn id="13021" xr3:uid="{40D1E7F0-D42C-A541-8A50-3496D64AC13D}" name="Column13001"/>
    <tableColumn id="13022" xr3:uid="{D928D020-7E00-8842-9445-60AA6F94C30C}" name="Column13002"/>
    <tableColumn id="13023" xr3:uid="{65DF7098-EC12-C049-88CF-8C17D1B84CCE}" name="Column13003"/>
    <tableColumn id="13024" xr3:uid="{6C8F6443-FDF1-4E40-B52A-702B6D4D0E4D}" name="Column13004"/>
    <tableColumn id="13025" xr3:uid="{05112A53-04B9-1444-A6BB-118449CD2D5A}" name="Column13005"/>
    <tableColumn id="13026" xr3:uid="{14D475E5-8D58-EC45-B201-461BABA0078C}" name="Column13006"/>
    <tableColumn id="13027" xr3:uid="{8D420D4B-7F3A-AC4A-8A6A-B40148783DE4}" name="Column13007"/>
    <tableColumn id="13028" xr3:uid="{B925B22C-4819-984C-8B66-69C0EEAD0744}" name="Column13008"/>
    <tableColumn id="13029" xr3:uid="{7D228D28-D298-DB4E-9E81-363286D2CD4F}" name="Column13009"/>
    <tableColumn id="13030" xr3:uid="{54104C01-D938-1049-9101-1D8A0884B07B}" name="Column13010"/>
    <tableColumn id="13031" xr3:uid="{1F24B597-68C8-2448-9F87-7BB485145228}" name="Column13011"/>
    <tableColumn id="13032" xr3:uid="{F82EEC83-3EA9-F441-A8D9-AB32EB5EF1BC}" name="Column13012"/>
    <tableColumn id="13033" xr3:uid="{4BA2B9D7-842A-1841-9420-3F5DBCAC505D}" name="Column13013"/>
    <tableColumn id="13034" xr3:uid="{0A402CD9-35A3-1346-B563-6EDFCB5B0BDA}" name="Column13014"/>
    <tableColumn id="13035" xr3:uid="{BEA9D2A5-1BB2-C04B-89B5-2859C641E730}" name="Column13015"/>
    <tableColumn id="13036" xr3:uid="{E10B995F-0EBB-9E41-8B83-943779CCB854}" name="Column13016"/>
    <tableColumn id="13037" xr3:uid="{1D8B92B4-D52D-D541-BDA2-A0D82B10392D}" name="Column13017"/>
    <tableColumn id="13038" xr3:uid="{9FBE8AC0-065E-0149-8FDD-91278EF92F51}" name="Column13018"/>
    <tableColumn id="13039" xr3:uid="{3E1EE08E-F8E6-F648-BBCD-CA5E049667CB}" name="Column13019"/>
    <tableColumn id="13040" xr3:uid="{D9C6A52A-555B-1545-9599-973E1F19E7B6}" name="Column13020"/>
    <tableColumn id="13041" xr3:uid="{780E7B10-73EE-B746-AD71-8AD9E4840B67}" name="Column13021"/>
    <tableColumn id="13042" xr3:uid="{E5A5583F-C735-854D-8EF1-A602034209A9}" name="Column13022"/>
    <tableColumn id="13043" xr3:uid="{9451B125-7E5F-1F41-8ECB-715D6C208AA7}" name="Column13023"/>
    <tableColumn id="13044" xr3:uid="{9DE525D6-6302-7E4B-8937-0E00B43BB292}" name="Column13024"/>
    <tableColumn id="13045" xr3:uid="{C6648FE4-DD85-1D41-80B3-89355BE3F13D}" name="Column13025"/>
    <tableColumn id="13046" xr3:uid="{C558C244-BE15-454D-9EDC-40048BA14541}" name="Column13026"/>
    <tableColumn id="13047" xr3:uid="{F6B8A67F-228D-5346-9DEC-6C613FE59825}" name="Column13027"/>
    <tableColumn id="13048" xr3:uid="{FFD7503E-E223-6443-B1D3-C1D202AF9DB8}" name="Column13028"/>
    <tableColumn id="13049" xr3:uid="{3FFCF788-806F-674C-A570-CEC9D26E4F6B}" name="Column13029"/>
    <tableColumn id="13050" xr3:uid="{F4CC262A-C3E5-1E4C-BEF5-520186B8E42E}" name="Column13030"/>
    <tableColumn id="13051" xr3:uid="{602D4B03-5DC5-2E44-A4EC-8B7660279A6E}" name="Column13031"/>
    <tableColumn id="13052" xr3:uid="{2A4291CE-0313-3A47-BDA9-67925B7DDFB8}" name="Column13032"/>
    <tableColumn id="13053" xr3:uid="{DCBEE14E-E6A5-CA4B-9BE9-42F9BAFCB4A0}" name="Column13033"/>
    <tableColumn id="13054" xr3:uid="{AB32E4EC-A1B5-7F43-AE2B-B6389C742E5B}" name="Column13034"/>
    <tableColumn id="13055" xr3:uid="{7D2DB175-D61C-944C-A698-88B0232B1883}" name="Column13035"/>
    <tableColumn id="13056" xr3:uid="{42F1A583-5A3C-784C-AD57-58F26781C9C5}" name="Column13036"/>
    <tableColumn id="13057" xr3:uid="{8339450B-E0D6-3A43-BDF9-3C9E1E5566DF}" name="Column13037"/>
    <tableColumn id="13058" xr3:uid="{16BDC36F-BF7F-BD42-A235-19E1E761FEEF}" name="Column13038"/>
    <tableColumn id="13059" xr3:uid="{50C9BD17-7FE0-0B4D-A710-1B735BDC71D6}" name="Column13039"/>
    <tableColumn id="13060" xr3:uid="{474CEE79-8460-0A44-9713-4F75E3DA0360}" name="Column13040"/>
    <tableColumn id="13061" xr3:uid="{6123BFB8-2961-1C44-9542-E75D2C1444BB}" name="Column13041"/>
    <tableColumn id="13062" xr3:uid="{8B0B7857-A95C-4A4F-86FC-8EE7CA496CD5}" name="Column13042"/>
    <tableColumn id="13063" xr3:uid="{129E52E8-69CB-DE45-BBD9-2BAACD52C554}" name="Column13043"/>
    <tableColumn id="13064" xr3:uid="{0F14AAAD-8D6D-8146-AB81-33A60254A2D4}" name="Column13044"/>
    <tableColumn id="13065" xr3:uid="{6243CD03-1F38-4D4F-9226-0575D8CFEE75}" name="Column13045"/>
    <tableColumn id="13066" xr3:uid="{DB1FC32B-BE5E-E84F-9E15-FF9E64593E6D}" name="Column13046"/>
    <tableColumn id="13067" xr3:uid="{26A489CF-DF4B-E746-8EB1-022E6A72E3EF}" name="Column13047"/>
    <tableColumn id="13068" xr3:uid="{A1A091A0-1EF7-184C-8653-51F3E8A6DA2F}" name="Column13048"/>
    <tableColumn id="13069" xr3:uid="{E99B3EBB-5BF1-4F49-9C50-C060B491FF25}" name="Column13049"/>
    <tableColumn id="13070" xr3:uid="{865EA6C2-5C9C-ED41-B974-85B7BE107C1B}" name="Column13050"/>
    <tableColumn id="13071" xr3:uid="{D3D84CFA-FB41-8B4C-8467-9B7EBE863C85}" name="Column13051"/>
    <tableColumn id="13072" xr3:uid="{72C2FE3D-7619-2F4E-A61C-2F919E971203}" name="Column13052"/>
    <tableColumn id="13073" xr3:uid="{11ACDFB9-9156-F545-B82E-E06D2667A309}" name="Column13053"/>
    <tableColumn id="13074" xr3:uid="{C29A9DE4-D78C-CF4D-AEA7-329CB71FDAFE}" name="Column13054"/>
    <tableColumn id="13075" xr3:uid="{B3589514-5128-5044-9B11-15D51AE56848}" name="Column13055"/>
    <tableColumn id="13076" xr3:uid="{82EDE068-22E8-9A48-B1BC-577C45CDFF1E}" name="Column13056"/>
    <tableColumn id="13077" xr3:uid="{C92143C4-6819-6742-A014-C1EB012FA8CA}" name="Column13057"/>
    <tableColumn id="13078" xr3:uid="{70FEE4CE-400B-ED41-9F90-59C6ED80D406}" name="Column13058"/>
    <tableColumn id="13079" xr3:uid="{EB0A4409-9A94-AA46-99A7-E353F00F01FC}" name="Column13059"/>
    <tableColumn id="13080" xr3:uid="{30B9E9EA-8C91-184F-AD6B-89782BB8A92C}" name="Column13060"/>
    <tableColumn id="13081" xr3:uid="{53A7BA05-00BB-BE4D-90BA-19AABD38F6DF}" name="Column13061"/>
    <tableColumn id="13082" xr3:uid="{CE7C409C-5FBA-284E-93C1-A302A743EF39}" name="Column13062"/>
    <tableColumn id="13083" xr3:uid="{BEE3E63A-C72A-364F-BAB4-5B07622A3CEE}" name="Column13063"/>
    <tableColumn id="13084" xr3:uid="{BA744881-0891-4648-B6A9-709CA16C1012}" name="Column13064"/>
    <tableColumn id="13085" xr3:uid="{FD38F9F2-D0F9-1E47-906D-40C6CF598D20}" name="Column13065"/>
    <tableColumn id="13086" xr3:uid="{1C59F9CF-6943-E041-B1AF-0A7E7F1567DA}" name="Column13066"/>
    <tableColumn id="13087" xr3:uid="{0E94ADAC-F435-CF4C-8EAE-670FD86E4F3B}" name="Column13067"/>
    <tableColumn id="13088" xr3:uid="{79E42341-7613-CC4B-8AB9-40A3A9B758B6}" name="Column13068"/>
    <tableColumn id="13089" xr3:uid="{B5BF0F11-12BD-BB49-AC84-8273A27E5D2E}" name="Column13069"/>
    <tableColumn id="13090" xr3:uid="{321FE84C-F7E8-8148-96AC-9E744C1A1492}" name="Column13070"/>
    <tableColumn id="13091" xr3:uid="{502AD0B6-C8CD-AD4A-ACE1-A4549F1E813A}" name="Column13071"/>
    <tableColumn id="13092" xr3:uid="{40DF5B4F-5D13-1345-80C3-ABCAFEFE025F}" name="Column13072"/>
    <tableColumn id="13093" xr3:uid="{B7FB09B2-1A7C-DE48-BA09-6A5252999209}" name="Column13073"/>
    <tableColumn id="13094" xr3:uid="{80D68A71-BC87-224D-8AD6-8D7A0F66793D}" name="Column13074"/>
    <tableColumn id="13095" xr3:uid="{CAA0FCA8-4705-4941-B509-C62CEDA9B773}" name="Column13075"/>
    <tableColumn id="13096" xr3:uid="{779C9391-FA1D-A640-8F75-858504F30F17}" name="Column13076"/>
    <tableColumn id="13097" xr3:uid="{F645D124-ED27-9542-BC6D-1A5F06999D12}" name="Column13077"/>
    <tableColumn id="13098" xr3:uid="{31F55D48-6C09-0941-BF6D-31D76152078F}" name="Column13078"/>
    <tableColumn id="13099" xr3:uid="{AB313E0C-8DB3-484F-B41B-8990777B1830}" name="Column13079"/>
    <tableColumn id="13100" xr3:uid="{263A13CD-2066-1D43-83A0-8274654137AF}" name="Column13080"/>
    <tableColumn id="13101" xr3:uid="{2FE16985-76DE-9844-9744-477B093A6547}" name="Column13081"/>
    <tableColumn id="13102" xr3:uid="{76883599-3D46-9143-B99C-FC4418BE80E8}" name="Column13082"/>
    <tableColumn id="13103" xr3:uid="{7BC2F4C1-C88A-1A4A-8B89-1EEDFC761D3B}" name="Column13083"/>
    <tableColumn id="13104" xr3:uid="{D76F2706-C63A-2B43-85C9-F83D83277FEA}" name="Column13084"/>
    <tableColumn id="13105" xr3:uid="{AD965F53-7A44-664C-8E7C-21690F7BB866}" name="Column13085"/>
    <tableColumn id="13106" xr3:uid="{DDBAABF3-32F3-424C-AEAB-C6B852211320}" name="Column13086"/>
    <tableColumn id="13107" xr3:uid="{BE851248-23C9-4942-B481-B2A36A818252}" name="Column13087"/>
    <tableColumn id="13108" xr3:uid="{E7DA75FA-A44A-1B40-AA76-EC52297F43D5}" name="Column13088"/>
    <tableColumn id="13109" xr3:uid="{2260344C-A850-5E4C-95EE-FD690FF12739}" name="Column13089"/>
    <tableColumn id="13110" xr3:uid="{B0AB5DDF-1D16-554D-88F2-D473477B1A03}" name="Column13090"/>
    <tableColumn id="13111" xr3:uid="{84D5852B-F177-FA46-A907-8C8ADFD8786A}" name="Column13091"/>
    <tableColumn id="13112" xr3:uid="{EECBF5B5-A58B-DF42-A38B-4A894352358B}" name="Column13092"/>
    <tableColumn id="13113" xr3:uid="{F38950AE-D3AC-0A48-88C9-A10ED68BA2F7}" name="Column13093"/>
    <tableColumn id="13114" xr3:uid="{D8CFD83C-D102-FD4B-AF17-DEA2EA69613F}" name="Column13094"/>
    <tableColumn id="13115" xr3:uid="{AD180B5F-025C-B244-B0C9-202489937224}" name="Column13095"/>
    <tableColumn id="13116" xr3:uid="{9F3FF1C1-0CEC-E244-BBCC-B738668073C1}" name="Column13096"/>
    <tableColumn id="13117" xr3:uid="{827A391F-41A6-D64D-95A9-C64C34073A62}" name="Column13097"/>
    <tableColumn id="13118" xr3:uid="{AED228C8-04D8-1C4F-B5CB-4C685081AC88}" name="Column13098"/>
    <tableColumn id="13119" xr3:uid="{C0633FF4-315A-1E4D-BFE8-68BEE055BB58}" name="Column13099"/>
    <tableColumn id="13120" xr3:uid="{44AE8C89-9C94-714E-A0AC-B201DF3F4969}" name="Column13100"/>
    <tableColumn id="13121" xr3:uid="{D27DB494-4D06-294D-967C-673A26F02F82}" name="Column13101"/>
    <tableColumn id="13122" xr3:uid="{C3F9B7B6-1C13-8145-86E6-A4FF2FDE7353}" name="Column13102"/>
    <tableColumn id="13123" xr3:uid="{CF668568-76AC-5E41-925A-21CB9948DCF3}" name="Column13103"/>
    <tableColumn id="13124" xr3:uid="{36F0C6C5-91AA-A34C-A1D0-A159F065C0D6}" name="Column13104"/>
    <tableColumn id="13125" xr3:uid="{593466A8-21F6-1840-9629-2A14490FF5ED}" name="Column13105"/>
    <tableColumn id="13126" xr3:uid="{9A8DEE6B-2EBE-D040-8524-1FADF31D28C1}" name="Column13106"/>
    <tableColumn id="13127" xr3:uid="{C248985F-7F93-B94C-9FC6-1372620D4CC0}" name="Column13107"/>
    <tableColumn id="13128" xr3:uid="{8DC696E1-A06A-B043-932F-6EFB6872D19C}" name="Column13108"/>
    <tableColumn id="13129" xr3:uid="{C7CDDBD7-1535-F24B-97E2-D7D71C7D4B21}" name="Column13109"/>
    <tableColumn id="13130" xr3:uid="{C51C115C-198C-DD48-9A0E-FA26C055308B}" name="Column13110"/>
    <tableColumn id="13131" xr3:uid="{6528BECC-84F1-4146-BC50-952BE39F6DB5}" name="Column13111"/>
    <tableColumn id="13132" xr3:uid="{8BCB1D6A-33E3-4540-B8A3-AAFA69421A09}" name="Column13112"/>
    <tableColumn id="13133" xr3:uid="{901AF844-CAE3-E140-A2DC-E72C60BB8936}" name="Column13113"/>
    <tableColumn id="13134" xr3:uid="{BA774E40-0FD7-814C-ACDF-AEC27D924C8C}" name="Column13114"/>
    <tableColumn id="13135" xr3:uid="{288366F0-0A63-DC42-B288-731510B30BB7}" name="Column13115"/>
    <tableColumn id="13136" xr3:uid="{7115D8E0-2072-4A4B-B024-223498E83A60}" name="Column13116"/>
    <tableColumn id="13137" xr3:uid="{F4B11FDB-A77F-F840-816F-3335C3269117}" name="Column13117"/>
    <tableColumn id="13138" xr3:uid="{7BA8B7DA-8044-1F47-AADB-40E6EFEEBEF9}" name="Column13118"/>
    <tableColumn id="13139" xr3:uid="{AE1948BE-852D-B047-95FE-15045AEDC3C8}" name="Column13119"/>
    <tableColumn id="13140" xr3:uid="{781E6330-3C59-3A45-97AA-0806537DA3EE}" name="Column13120"/>
    <tableColumn id="13141" xr3:uid="{652A1871-B49F-F143-B540-DFE413843AF1}" name="Column13121"/>
    <tableColumn id="13142" xr3:uid="{D0597433-6A13-5B4B-8C04-32C0F73C8CBB}" name="Column13122"/>
    <tableColumn id="13143" xr3:uid="{0064DB7D-4464-AE46-B9A9-7669273AE0DE}" name="Column13123"/>
    <tableColumn id="13144" xr3:uid="{625BCBE1-9AC9-F841-B89C-9F95DD41CEDD}" name="Column13124"/>
    <tableColumn id="13145" xr3:uid="{28C9612B-C1A4-694E-B145-9EF7E6EED370}" name="Column13125"/>
    <tableColumn id="13146" xr3:uid="{D3AF434D-7F9D-FA42-9196-F6CEB988FDE9}" name="Column13126"/>
    <tableColumn id="13147" xr3:uid="{15B7B6F5-1509-7B46-B708-9A6D159A65FF}" name="Column13127"/>
    <tableColumn id="13148" xr3:uid="{C467DA65-56D5-104C-9599-965B0975C2F8}" name="Column13128"/>
    <tableColumn id="13149" xr3:uid="{B0B11027-56E5-2E4A-8F0D-B11D9DDE9CDF}" name="Column13129"/>
    <tableColumn id="13150" xr3:uid="{1BA43A89-FB92-B340-AB46-BEB1094860DD}" name="Column13130"/>
    <tableColumn id="13151" xr3:uid="{D5C2D08E-4F9F-BE48-BAB6-57FD6A11B430}" name="Column13131"/>
    <tableColumn id="13152" xr3:uid="{E55ED1E9-763B-134D-932B-E3FDE0E96E06}" name="Column13132"/>
    <tableColumn id="13153" xr3:uid="{74CD63C6-C162-554D-AEF4-03B58C2FEB6C}" name="Column13133"/>
    <tableColumn id="13154" xr3:uid="{37C56A2D-AF24-0F48-9597-F317FC31DBAF}" name="Column13134"/>
    <tableColumn id="13155" xr3:uid="{284175AA-8330-0641-B4F3-4DE3494E532E}" name="Column13135"/>
    <tableColumn id="13156" xr3:uid="{2946F6EB-B1B5-9644-8944-55214E0330B5}" name="Column13136"/>
    <tableColumn id="13157" xr3:uid="{80954593-B4C6-DC42-B5DF-D2EEB791CDBA}" name="Column13137"/>
    <tableColumn id="13158" xr3:uid="{B76472F4-5C47-5542-BCE3-D92CDC41DF4F}" name="Column13138"/>
    <tableColumn id="13159" xr3:uid="{FF41471F-00ED-C54C-9408-E7ABB82003C7}" name="Column13139"/>
    <tableColumn id="13160" xr3:uid="{A223F447-8B0F-A24B-B0EF-CDBDA580A919}" name="Column13140"/>
    <tableColumn id="13161" xr3:uid="{20AF5BD0-A945-7642-AC84-36F9FE857D02}" name="Column13141"/>
    <tableColumn id="13162" xr3:uid="{449D6C56-F466-5B46-B43A-BC03CD3E6BB0}" name="Column13142"/>
    <tableColumn id="13163" xr3:uid="{A59AE47E-DE90-564C-8542-D346CD309142}" name="Column13143"/>
    <tableColumn id="13164" xr3:uid="{94EB8444-C00E-D64A-9FAB-AE7B2F8E45AE}" name="Column13144"/>
    <tableColumn id="13165" xr3:uid="{26ABB8AC-DC0C-5F40-9370-B14F612E07B0}" name="Column13145"/>
    <tableColumn id="13166" xr3:uid="{8326F891-F45A-6B4C-B4C3-390708A766BF}" name="Column13146"/>
    <tableColumn id="13167" xr3:uid="{8120B096-6C66-2543-BE30-AC2B4B746E96}" name="Column13147"/>
    <tableColumn id="13168" xr3:uid="{E2410103-C826-1744-BB40-BF0B38E51D7D}" name="Column13148"/>
    <tableColumn id="13169" xr3:uid="{B85B6871-262D-C347-9FA1-E23FDA5D06DF}" name="Column13149"/>
    <tableColumn id="13170" xr3:uid="{9DA60AF1-BF7C-8748-9B2C-71FA4992B6F4}" name="Column13150"/>
    <tableColumn id="13171" xr3:uid="{D9D5E18E-D78C-614C-80D6-D7B21624E7AE}" name="Column13151"/>
    <tableColumn id="13172" xr3:uid="{27466074-25A1-9C4D-A3C8-F784E2C29744}" name="Column13152"/>
    <tableColumn id="13173" xr3:uid="{D0D30842-0B5C-9B44-90A0-BFE156B395BB}" name="Column13153"/>
    <tableColumn id="13174" xr3:uid="{EB2365C8-CF8F-B440-B419-673D8A154AFA}" name="Column13154"/>
    <tableColumn id="13175" xr3:uid="{D83AF780-89AB-0345-AEF7-F6CD7DCE2183}" name="Column13155"/>
    <tableColumn id="13176" xr3:uid="{6D2E2831-2AA7-0443-A1FF-59BC322C0EA2}" name="Column13156"/>
    <tableColumn id="13177" xr3:uid="{C84DC685-31F9-9B4C-8CB3-D4EAC3BDCD9D}" name="Column13157"/>
    <tableColumn id="13178" xr3:uid="{7D41B8FF-1B69-8F48-BA08-62C17BD2B90D}" name="Column13158"/>
    <tableColumn id="13179" xr3:uid="{D5BBFB1D-C71C-3940-A27A-EF70D6DF67EA}" name="Column13159"/>
    <tableColumn id="13180" xr3:uid="{C46F22BA-C49D-A64D-BA32-3F2F2B62D7CD}" name="Column13160"/>
    <tableColumn id="13181" xr3:uid="{A67DD9E2-A0E2-774F-90D3-047B1913D90C}" name="Column13161"/>
    <tableColumn id="13182" xr3:uid="{0464DB62-F595-C947-A9C7-5E8BF9998D4B}" name="Column13162"/>
    <tableColumn id="13183" xr3:uid="{6B42E1B7-57D8-1540-B8C8-C94A36BFC80D}" name="Column13163"/>
    <tableColumn id="13184" xr3:uid="{727F94A2-F63A-914D-A1A9-10A4AE589BE4}" name="Column13164"/>
    <tableColumn id="13185" xr3:uid="{5154E059-CFBE-4B42-9F7B-6C1217F104EA}" name="Column13165"/>
    <tableColumn id="13186" xr3:uid="{57EAE3FE-3C0F-2E4F-BC7B-30138D952E65}" name="Column13166"/>
    <tableColumn id="13187" xr3:uid="{EC2B7A66-590C-AA4E-BFA6-BE76C2FD5F8A}" name="Column13167"/>
    <tableColumn id="13188" xr3:uid="{3CAF29B3-0AF5-3840-BDFA-499C24C4298A}" name="Column13168"/>
    <tableColumn id="13189" xr3:uid="{76CB7323-4F59-9A47-8DC5-134455BCCCA1}" name="Column13169"/>
    <tableColumn id="13190" xr3:uid="{5487D5DC-153A-1D42-8EB9-B951DA081298}" name="Column13170"/>
    <tableColumn id="13191" xr3:uid="{EBEB2D15-84E3-F344-AF46-14DED71322EC}" name="Column13171"/>
    <tableColumn id="13192" xr3:uid="{3DD9E970-3B7A-DA44-91D6-7EA6214F1181}" name="Column13172"/>
    <tableColumn id="13193" xr3:uid="{4B74DF7A-2E7F-164F-B84F-7D7ABCEB2EFA}" name="Column13173"/>
    <tableColumn id="13194" xr3:uid="{0449D87E-79AB-484E-931D-9674154D960E}" name="Column13174"/>
    <tableColumn id="13195" xr3:uid="{70D2CF05-1BF5-4446-9606-85F0938E74D8}" name="Column13175"/>
    <tableColumn id="13196" xr3:uid="{015F79F6-7D58-A44E-B649-5FC2886129B0}" name="Column13176"/>
    <tableColumn id="13197" xr3:uid="{2432A3C4-C2CA-314D-9EDF-0BDFC5F99265}" name="Column13177"/>
    <tableColumn id="13198" xr3:uid="{598E7877-04FA-F942-9CBB-B5A1A80D0905}" name="Column13178"/>
    <tableColumn id="13199" xr3:uid="{CCC36044-15CB-CB4E-AF95-342497656FE2}" name="Column13179"/>
    <tableColumn id="13200" xr3:uid="{9251AC20-5B98-9040-8995-7487F6B7068B}" name="Column13180"/>
    <tableColumn id="13201" xr3:uid="{0B59EB2B-2046-DE40-8A26-5CF66049943A}" name="Column13181"/>
    <tableColumn id="13202" xr3:uid="{5D57224A-3407-B344-BFDB-23FBD89EA2B6}" name="Column13182"/>
    <tableColumn id="13203" xr3:uid="{1651EDD8-68D9-C341-A570-2CE3E3F7397F}" name="Column13183"/>
    <tableColumn id="13204" xr3:uid="{E8BCDDB5-E1E7-2440-A933-0344BF5E9C9F}" name="Column13184"/>
    <tableColumn id="13205" xr3:uid="{BA93EBD8-13E2-924A-A6FC-9BCC78C6DCB6}" name="Column13185"/>
    <tableColumn id="13206" xr3:uid="{3722F6D8-B097-ED42-81F4-76A3DE1B32D1}" name="Column13186"/>
    <tableColumn id="13207" xr3:uid="{6ECC4BFE-D8CC-5442-ACAE-168BA5A2131A}" name="Column13187"/>
    <tableColumn id="13208" xr3:uid="{864DFBE2-B940-6F41-9507-A7654C6F7EF2}" name="Column13188"/>
    <tableColumn id="13209" xr3:uid="{1CE34652-F384-7648-B09D-E7B072BA5D76}" name="Column13189"/>
    <tableColumn id="13210" xr3:uid="{67CD5CB8-0135-754F-841C-F5544D86F24D}" name="Column13190"/>
    <tableColumn id="13211" xr3:uid="{4A801AC3-3FBE-3049-9103-EDDA5814A2DD}" name="Column13191"/>
    <tableColumn id="13212" xr3:uid="{1253C262-E124-9E43-B416-83D645550A64}" name="Column13192"/>
    <tableColumn id="13213" xr3:uid="{494B8986-E0B2-1148-9D07-92B523885168}" name="Column13193"/>
    <tableColumn id="13214" xr3:uid="{CCF63E44-C9EF-0D4F-9A88-6218D446A500}" name="Column13194"/>
    <tableColumn id="13215" xr3:uid="{C61E34BF-8AF0-2040-837B-019B1374B742}" name="Column13195"/>
    <tableColumn id="13216" xr3:uid="{296253CC-D4D2-7342-B956-12CA7AD84591}" name="Column13196"/>
    <tableColumn id="13217" xr3:uid="{F2FDCDB6-1D30-E145-BCC2-0596DE24A153}" name="Column13197"/>
    <tableColumn id="13218" xr3:uid="{81A4FA01-0104-754F-B721-EC58BA727C3A}" name="Column13198"/>
    <tableColumn id="13219" xr3:uid="{2C276DEB-0D94-644E-87C9-7BB8AD736A53}" name="Column13199"/>
    <tableColumn id="13220" xr3:uid="{9E85E022-4AC5-634E-BCD6-E0D844E26A7F}" name="Column13200"/>
    <tableColumn id="13221" xr3:uid="{90D88DEB-9E78-6C47-AADF-36303DBFFB64}" name="Column13201"/>
    <tableColumn id="13222" xr3:uid="{0CF2000C-150A-0B47-9627-4BF7E2921E4D}" name="Column13202"/>
    <tableColumn id="13223" xr3:uid="{92AB1C51-0C8A-E140-ADA1-46BD9D3BFA0A}" name="Column13203"/>
    <tableColumn id="13224" xr3:uid="{8A9F3761-6036-9448-9931-AEC56723D460}" name="Column13204"/>
    <tableColumn id="13225" xr3:uid="{CF9463A9-D04C-4D41-8E30-2574EC1AF8F5}" name="Column13205"/>
    <tableColumn id="13226" xr3:uid="{609450C6-BA97-A843-8632-766A64D667D4}" name="Column13206"/>
    <tableColumn id="13227" xr3:uid="{320DE40D-2B55-414F-AF4C-4952BD113BF0}" name="Column13207"/>
    <tableColumn id="13228" xr3:uid="{4519B711-0E2D-FC40-B5FD-94EA5590F7FB}" name="Column13208"/>
    <tableColumn id="13229" xr3:uid="{4094054C-2570-B748-ABAA-7180053D6C91}" name="Column13209"/>
    <tableColumn id="13230" xr3:uid="{E3A12A18-789D-8E44-BB10-09E328AF7492}" name="Column13210"/>
    <tableColumn id="13231" xr3:uid="{F8DA1BC0-8FE2-7745-8FBA-18D6B52B3719}" name="Column13211"/>
    <tableColumn id="13232" xr3:uid="{22A5A4F9-CE97-7E4C-A952-92F1E742B496}" name="Column13212"/>
    <tableColumn id="13233" xr3:uid="{53149D9E-AC8B-9D42-B51F-4BD10F887A30}" name="Column13213"/>
    <tableColumn id="13234" xr3:uid="{4D1DF341-32FB-A048-90D1-91D5F63EB4BB}" name="Column13214"/>
    <tableColumn id="13235" xr3:uid="{00C5C2A1-9F33-0F4A-AA2A-6EBDCF0BB693}" name="Column13215"/>
    <tableColumn id="13236" xr3:uid="{6F24E33A-3EF5-8944-9ED1-59FF5BA5E3BC}" name="Column13216"/>
    <tableColumn id="13237" xr3:uid="{5DDAF475-537B-2843-8580-E622A50BDD4A}" name="Column13217"/>
    <tableColumn id="13238" xr3:uid="{82DA0FFF-9D36-E64E-8E70-3902EB114F4B}" name="Column13218"/>
    <tableColumn id="13239" xr3:uid="{B76D9802-A942-5E47-8688-E4CB6AF49424}" name="Column13219"/>
    <tableColumn id="13240" xr3:uid="{B9AF3925-2875-DD41-94EA-99DFA4DFFF92}" name="Column13220"/>
    <tableColumn id="13241" xr3:uid="{4BAD4E5C-0F63-D24F-8060-FCC8457D66C0}" name="Column13221"/>
    <tableColumn id="13242" xr3:uid="{E0C4CD0E-235A-824D-804E-BE061079D04D}" name="Column13222"/>
    <tableColumn id="13243" xr3:uid="{4CEF89EA-1A67-4C47-96CA-22325D7362A6}" name="Column13223"/>
    <tableColumn id="13244" xr3:uid="{29615D84-F88B-1249-9011-1DAA4FA46DFB}" name="Column13224"/>
    <tableColumn id="13245" xr3:uid="{84DA3248-6F64-794F-ABB9-386369386CBA}" name="Column13225"/>
    <tableColumn id="13246" xr3:uid="{33E435CB-61C6-4543-B0E8-4CC721CE224A}" name="Column13226"/>
    <tableColumn id="13247" xr3:uid="{F8DBD121-B691-3049-917C-CDA9B337DC15}" name="Column13227"/>
    <tableColumn id="13248" xr3:uid="{0B6E929A-CA1D-5F46-9E16-AB627665F762}" name="Column13228"/>
    <tableColumn id="13249" xr3:uid="{D2F9426C-7DED-DF43-B5F7-B0DEA75DF0B6}" name="Column13229"/>
    <tableColumn id="13250" xr3:uid="{2D8DA40D-3904-344F-9E12-B036E03A26FB}" name="Column13230"/>
    <tableColumn id="13251" xr3:uid="{DA1FD281-C533-0248-8FBA-0370F30F7119}" name="Column13231"/>
    <tableColumn id="13252" xr3:uid="{C7267D6A-445A-9249-8336-4292F08E3DB2}" name="Column13232"/>
    <tableColumn id="13253" xr3:uid="{F6F20348-09F8-1941-9425-92E14B43FB67}" name="Column13233"/>
    <tableColumn id="13254" xr3:uid="{86B71EF9-FA77-E14C-9553-8E9FF197ECA8}" name="Column13234"/>
    <tableColumn id="13255" xr3:uid="{3EC0ABB0-1B42-6140-B3AA-104B700D9149}" name="Column13235"/>
    <tableColumn id="13256" xr3:uid="{BC28AAA9-0F80-8140-B06D-8D90F4568A31}" name="Column13236"/>
    <tableColumn id="13257" xr3:uid="{F058339A-BCCE-C243-AAC7-6DC6887654D2}" name="Column13237"/>
    <tableColumn id="13258" xr3:uid="{B4B1D956-9D4A-3A48-95CA-00D5462F1A90}" name="Column13238"/>
    <tableColumn id="13259" xr3:uid="{4A6D5127-3DFE-D64A-B502-3FD5B7D3351B}" name="Column13239"/>
    <tableColumn id="13260" xr3:uid="{A79A42AF-CDEA-EC49-9C3A-D94B4E3DCE72}" name="Column13240"/>
    <tableColumn id="13261" xr3:uid="{13DD702D-1E59-E045-92A2-B81E68BA21B0}" name="Column13241"/>
    <tableColumn id="13262" xr3:uid="{7141FA9F-0911-3D4D-B4E7-9A4474ADFEFB}" name="Column13242"/>
    <tableColumn id="13263" xr3:uid="{6FC1F6C7-DF9C-614A-802A-FF65AA44CA49}" name="Column13243"/>
    <tableColumn id="13264" xr3:uid="{E772BD50-3CAF-784B-8F7D-B72BD78854E9}" name="Column13244"/>
    <tableColumn id="13265" xr3:uid="{DE829414-956A-384B-A032-F42451B2DF8A}" name="Column13245"/>
    <tableColumn id="13266" xr3:uid="{3912E964-A76C-814D-8F89-3BD343DC4BD3}" name="Column13246"/>
    <tableColumn id="13267" xr3:uid="{F384A7AF-5D82-BA49-BFD0-BECCD4196773}" name="Column13247"/>
    <tableColumn id="13268" xr3:uid="{CC17EEBF-EDA4-6B43-9AF4-F7569F428BF4}" name="Column13248"/>
    <tableColumn id="13269" xr3:uid="{4DA387F5-F4B5-3648-929B-AE2BBBA2F7D8}" name="Column13249"/>
    <tableColumn id="13270" xr3:uid="{0DD73C2E-AAC1-934C-A6B8-9F8FC94288E2}" name="Column13250"/>
    <tableColumn id="13271" xr3:uid="{DE77602A-FFDE-7046-AAA2-8661CE330C2E}" name="Column13251"/>
    <tableColumn id="13272" xr3:uid="{BFDE879F-76FF-1C4E-8BF6-D19874F5BB2B}" name="Column13252"/>
    <tableColumn id="13273" xr3:uid="{F5DE10F2-5FD4-1643-84A4-6937A163CD4A}" name="Column13253"/>
    <tableColumn id="13274" xr3:uid="{0775FAC8-6133-854F-94C4-F2A14657EBB1}" name="Column13254"/>
    <tableColumn id="13275" xr3:uid="{25675409-7A54-CC4B-857B-44472FDD8AEF}" name="Column13255"/>
    <tableColumn id="13276" xr3:uid="{5CE404A2-9BF8-1144-A499-BC3136FB358E}" name="Column13256"/>
    <tableColumn id="13277" xr3:uid="{94AAD33F-223D-1F47-ACF0-328EFD084549}" name="Column13257"/>
    <tableColumn id="13278" xr3:uid="{E2EFB37F-2B65-BD42-B2D7-B2323A74044B}" name="Column13258"/>
    <tableColumn id="13279" xr3:uid="{512071B5-997E-8D4F-854F-5D91315FE9EA}" name="Column13259"/>
    <tableColumn id="13280" xr3:uid="{6CAE21D5-71E5-0A4F-97E0-B0EFA886CBA2}" name="Column13260"/>
    <tableColumn id="13281" xr3:uid="{1AD215E4-3447-E24B-A464-35A88CA1100C}" name="Column13261"/>
    <tableColumn id="13282" xr3:uid="{E4B0714E-E6E9-3C40-9D90-8BB843C2EC29}" name="Column13262"/>
    <tableColumn id="13283" xr3:uid="{D1CB0FEA-A411-F142-B4B0-AE2C96C17D71}" name="Column13263"/>
    <tableColumn id="13284" xr3:uid="{CBDA63EA-63E8-664A-9EAD-8F3E400BF170}" name="Column13264"/>
    <tableColumn id="13285" xr3:uid="{0D3B3DBE-0C43-6446-9064-9909469FF239}" name="Column13265"/>
    <tableColumn id="13286" xr3:uid="{8E05AD16-1705-C241-AC4C-7A3FF7593CB2}" name="Column13266"/>
    <tableColumn id="13287" xr3:uid="{AB4BE3BF-E4E2-9E44-A186-D35B2543EDFD}" name="Column13267"/>
    <tableColumn id="13288" xr3:uid="{369E81DE-6AF2-A447-A805-88A551A14669}" name="Column13268"/>
    <tableColumn id="13289" xr3:uid="{904F4D36-A703-C149-8C78-FF4EC4E9C247}" name="Column13269"/>
    <tableColumn id="13290" xr3:uid="{29942549-6D0B-D24E-B21C-24DB91EE52AF}" name="Column13270"/>
    <tableColumn id="13291" xr3:uid="{0227D780-F5EE-354E-9C78-3E5005F711D7}" name="Column13271"/>
    <tableColumn id="13292" xr3:uid="{00E71D99-D419-944C-83C7-175C10410578}" name="Column13272"/>
    <tableColumn id="13293" xr3:uid="{FE46570F-A49D-7C47-AC25-409CF878B23A}" name="Column13273"/>
    <tableColumn id="13294" xr3:uid="{3A3BE4F3-94AC-6B4B-8F53-B7679F8D826D}" name="Column13274"/>
    <tableColumn id="13295" xr3:uid="{44631210-F67E-4D41-A1BB-C032866DBB26}" name="Column13275"/>
    <tableColumn id="13296" xr3:uid="{4200F4DF-BF8A-224D-8F7F-76514645EF56}" name="Column13276"/>
    <tableColumn id="13297" xr3:uid="{1772500E-A74F-DA4E-B938-FA52D0578025}" name="Column13277"/>
    <tableColumn id="13298" xr3:uid="{843B653F-C381-904D-8F02-53812770D415}" name="Column13278"/>
    <tableColumn id="13299" xr3:uid="{3120162A-FD17-564E-B26B-029FDA181822}" name="Column13279"/>
    <tableColumn id="13300" xr3:uid="{B5C89C87-26B2-1B49-8764-A6566B685540}" name="Column13280"/>
    <tableColumn id="13301" xr3:uid="{0BB85494-C1DD-C641-8E2B-852895CE8663}" name="Column13281"/>
    <tableColumn id="13302" xr3:uid="{F11B78CA-F907-C840-8155-778E4FDA3C7D}" name="Column13282"/>
    <tableColumn id="13303" xr3:uid="{A9DFE31E-6FC0-E746-89DD-757EFDCEBBC1}" name="Column13283"/>
    <tableColumn id="13304" xr3:uid="{1B7D1A68-8DE7-684F-BBB3-74E7513BC54D}" name="Column13284"/>
    <tableColumn id="13305" xr3:uid="{9E76B916-3ACB-5644-A022-F2B05E010A42}" name="Column13285"/>
    <tableColumn id="13306" xr3:uid="{B3AC88D4-FD66-FA41-AD00-35EC8328FF8B}" name="Column13286"/>
    <tableColumn id="13307" xr3:uid="{C932EF4F-E4FD-CA46-95E2-7CAAF0892BC6}" name="Column13287"/>
    <tableColumn id="13308" xr3:uid="{4999240D-805C-DA49-A6BF-66CB855F5686}" name="Column13288"/>
    <tableColumn id="13309" xr3:uid="{E1A0B84C-B3DA-6F41-B356-F927C4D8D00F}" name="Column13289"/>
    <tableColumn id="13310" xr3:uid="{07C3B623-99E0-CA45-BB08-8B7D59360B7E}" name="Column13290"/>
    <tableColumn id="13311" xr3:uid="{189CBB9C-553B-4B46-B824-4837FC23FC1E}" name="Column13291"/>
    <tableColumn id="13312" xr3:uid="{B1484313-E599-E641-8A3E-2D9785CE953D}" name="Column13292"/>
    <tableColumn id="13313" xr3:uid="{B070C41A-AB18-E748-AEB2-51CEDF7F7331}" name="Column13293"/>
    <tableColumn id="13314" xr3:uid="{879DDF9C-4717-7146-92BC-E9388003602C}" name="Column13294"/>
    <tableColumn id="13315" xr3:uid="{82E83E51-EB29-714F-A85C-450225F03FCE}" name="Column13295"/>
    <tableColumn id="13316" xr3:uid="{F1ADDA00-164D-EB45-8880-96826FDB9E5C}" name="Column13296"/>
    <tableColumn id="13317" xr3:uid="{0CF05925-E466-7E4D-AAFA-E0B88F70FB37}" name="Column13297"/>
    <tableColumn id="13318" xr3:uid="{B9AD6766-ADE1-DA48-80A6-F02EE8EADED6}" name="Column13298"/>
    <tableColumn id="13319" xr3:uid="{7DA946BF-BF65-F742-8FD2-1F9F7800CDFB}" name="Column13299"/>
    <tableColumn id="13320" xr3:uid="{2562C1C4-4708-2944-9F7C-CA99E2F6BDBE}" name="Column13300"/>
    <tableColumn id="13321" xr3:uid="{47B44B1C-D2A1-364F-A4A5-BEF9A5865BDE}" name="Column13301"/>
    <tableColumn id="13322" xr3:uid="{0BF5BBDE-ABA8-6E42-A097-9770E6107B8E}" name="Column13302"/>
    <tableColumn id="13323" xr3:uid="{2C68065B-381D-8F40-8857-27367029B07E}" name="Column13303"/>
    <tableColumn id="13324" xr3:uid="{164947CB-6865-4F43-869F-8B3A7C531E99}" name="Column13304"/>
    <tableColumn id="13325" xr3:uid="{28275F25-2C7B-2543-BD96-EBAD86624BA0}" name="Column13305"/>
    <tableColumn id="13326" xr3:uid="{507C8FA9-7B09-0E43-A0E5-4C6075CE0A77}" name="Column13306"/>
    <tableColumn id="13327" xr3:uid="{93F85E9F-695F-5747-AC6D-5D6BFF4AD14D}" name="Column13307"/>
    <tableColumn id="13328" xr3:uid="{2A403585-3B8B-964F-A99D-B16E717F9B24}" name="Column13308"/>
    <tableColumn id="13329" xr3:uid="{EA172C8C-9E33-7046-B3EC-AE0B5A3C88A3}" name="Column13309"/>
    <tableColumn id="13330" xr3:uid="{71165E72-EE7F-2248-9441-066E66C7329F}" name="Column13310"/>
    <tableColumn id="13331" xr3:uid="{FEFEEA31-E022-C240-8E24-D02F37514498}" name="Column13311"/>
    <tableColumn id="13332" xr3:uid="{A9AF9734-F0B0-1D4C-AC20-58F22A73A217}" name="Column13312"/>
    <tableColumn id="13333" xr3:uid="{7F36637B-3CF7-7749-8A31-F4FF0633BD64}" name="Column13313"/>
    <tableColumn id="13334" xr3:uid="{5125ADD4-9161-B94C-9CD9-EB775E9433EE}" name="Column13314"/>
    <tableColumn id="13335" xr3:uid="{2A0E361E-5B14-4344-AA97-26A67B84556B}" name="Column13315"/>
    <tableColumn id="13336" xr3:uid="{F2217E6B-B80D-5F40-85D5-BAA893CFD8ED}" name="Column13316"/>
    <tableColumn id="13337" xr3:uid="{0C79224D-B6B8-594B-9B9F-993C340652EE}" name="Column13317"/>
    <tableColumn id="13338" xr3:uid="{A744C5D0-4C24-8449-B921-66766F8F007B}" name="Column13318"/>
    <tableColumn id="13339" xr3:uid="{628EC8E1-E436-4C42-900A-E7E662DA4566}" name="Column13319"/>
    <tableColumn id="13340" xr3:uid="{F5841E1E-7F93-F140-963E-45FB8F49BBA7}" name="Column13320"/>
    <tableColumn id="13341" xr3:uid="{887B84BC-E668-474A-8126-9401B8D6239D}" name="Column13321"/>
    <tableColumn id="13342" xr3:uid="{1F097221-01EE-504B-8E8B-CBBF237EB60B}" name="Column13322"/>
    <tableColumn id="13343" xr3:uid="{7CAE5FDA-713B-9E4D-B2F1-BF4805D50156}" name="Column13323"/>
    <tableColumn id="13344" xr3:uid="{22A9907A-F80B-304D-A77B-A6DF39522612}" name="Column13324"/>
    <tableColumn id="13345" xr3:uid="{9FD878D4-B7D8-F641-88D0-CB995B789A0C}" name="Column13325"/>
    <tableColumn id="13346" xr3:uid="{EA6E6567-4B2C-1A43-B25B-8B23E020149B}" name="Column13326"/>
    <tableColumn id="13347" xr3:uid="{D416C169-DC24-4942-9AD5-5FB2D48F1CFD}" name="Column13327"/>
    <tableColumn id="13348" xr3:uid="{BD969846-E809-B24C-AAB0-EDD2DC87144E}" name="Column13328"/>
    <tableColumn id="13349" xr3:uid="{8032B59C-5B2D-D342-AA24-6347A2964B0A}" name="Column13329"/>
    <tableColumn id="13350" xr3:uid="{257089FF-B354-EF49-A7F9-BA645D249A7F}" name="Column13330"/>
    <tableColumn id="13351" xr3:uid="{35A344E9-E783-0048-955C-8592127E994D}" name="Column13331"/>
    <tableColumn id="13352" xr3:uid="{DCA98298-DBBA-9848-8A44-B2EE4C8C72EE}" name="Column13332"/>
    <tableColumn id="13353" xr3:uid="{2679F3FD-3B48-A640-B7D7-A9EABA29AB77}" name="Column13333"/>
    <tableColumn id="13354" xr3:uid="{09DCDD3E-E41D-2C49-930F-320A8EEC811D}" name="Column13334"/>
    <tableColumn id="13355" xr3:uid="{1265044E-BB83-F847-83D6-8DE0534F8FED}" name="Column13335"/>
    <tableColumn id="13356" xr3:uid="{326379D1-93B6-E74D-B85C-77CB606783B8}" name="Column13336"/>
    <tableColumn id="13357" xr3:uid="{D128F6BE-7331-8443-99F2-9BE053AAD363}" name="Column13337"/>
    <tableColumn id="13358" xr3:uid="{DDF7777D-4412-524F-AA16-2B72ADC3593B}" name="Column13338"/>
    <tableColumn id="13359" xr3:uid="{1A2C4883-1112-8241-9B8B-A258A770DA1A}" name="Column13339"/>
    <tableColumn id="13360" xr3:uid="{4B3A227E-CE7D-FD42-A99C-B00BAE61D674}" name="Column13340"/>
    <tableColumn id="13361" xr3:uid="{F723F775-D815-754D-87D8-C555DB4536D5}" name="Column13341"/>
    <tableColumn id="13362" xr3:uid="{18575DB7-2377-3E4C-B294-F539CBE03A37}" name="Column13342"/>
    <tableColumn id="13363" xr3:uid="{9189CC30-836D-A94C-B506-59395D1F6D56}" name="Column13343"/>
    <tableColumn id="13364" xr3:uid="{E3E26AB1-ABF6-824E-9E08-CE1C0C56C4EA}" name="Column13344"/>
    <tableColumn id="13365" xr3:uid="{5C3CB107-6714-5344-810A-D876DF070915}" name="Column13345"/>
    <tableColumn id="13366" xr3:uid="{88624563-81F7-1E45-8660-25BE2868CAB4}" name="Column13346"/>
    <tableColumn id="13367" xr3:uid="{01A67D45-7A9D-8B4B-A486-D7ABCA0179B2}" name="Column13347"/>
    <tableColumn id="13368" xr3:uid="{C8E03D23-6146-8746-BDA7-B55ED3E0ECE0}" name="Column13348"/>
    <tableColumn id="13369" xr3:uid="{6711BCB6-EC3E-1C45-B1B9-D91F1C26DD11}" name="Column13349"/>
    <tableColumn id="13370" xr3:uid="{0B2E15C3-486B-D44E-94AB-0A3D8CDBF842}" name="Column13350"/>
    <tableColumn id="13371" xr3:uid="{2A5B431D-B555-C94E-87F3-1CB57993797B}" name="Column13351"/>
    <tableColumn id="13372" xr3:uid="{8B427E7B-3EB9-474A-8183-C3FDB5E6F345}" name="Column13352"/>
    <tableColumn id="13373" xr3:uid="{A18B4EE9-FDF4-7143-91C6-86C8B7A5512E}" name="Column13353"/>
    <tableColumn id="13374" xr3:uid="{C9AEB1A2-F062-2E45-9A67-832EF26DBEC6}" name="Column13354"/>
    <tableColumn id="13375" xr3:uid="{FFE24640-F349-D347-AD54-F25A5E650630}" name="Column13355"/>
    <tableColumn id="13376" xr3:uid="{01A93EB1-208B-C243-9C14-F622587BF94D}" name="Column13356"/>
    <tableColumn id="13377" xr3:uid="{611BEE20-7732-AB46-BAFB-677BD4A844F8}" name="Column13357"/>
    <tableColumn id="13378" xr3:uid="{0C12DB0D-926F-9246-9AA4-6A60BEBE360E}" name="Column13358"/>
    <tableColumn id="13379" xr3:uid="{8CD1B947-3408-154D-B44C-6C7BBC432AC2}" name="Column13359"/>
    <tableColumn id="13380" xr3:uid="{51AAD891-FBED-A042-85C4-BB06ACA2FC0E}" name="Column13360"/>
    <tableColumn id="13381" xr3:uid="{EA9BF5EB-19DD-864D-BEE8-808BF91F4C19}" name="Column13361"/>
    <tableColumn id="13382" xr3:uid="{46345951-5419-AA41-814E-5AAD9D4A5C5C}" name="Column13362"/>
    <tableColumn id="13383" xr3:uid="{64849AD2-F23E-7F46-9BA9-2BE19FC056C5}" name="Column13363"/>
    <tableColumn id="13384" xr3:uid="{0CF8F099-FC1E-074E-8ACB-C02D36E6CB0F}" name="Column13364"/>
    <tableColumn id="13385" xr3:uid="{5DBECB33-48EB-E748-A594-7FE876555FCD}" name="Column13365"/>
    <tableColumn id="13386" xr3:uid="{BBA82EFC-3C8F-8A4E-97F4-7CAAB7006C74}" name="Column13366"/>
    <tableColumn id="13387" xr3:uid="{63D9CB48-0951-9B42-9902-FF3F26F06905}" name="Column13367"/>
    <tableColumn id="13388" xr3:uid="{EB805515-FF83-924D-922C-A05E77E1D304}" name="Column13368"/>
    <tableColumn id="13389" xr3:uid="{019C3C71-C0E2-6C4C-BF24-C74DC581D738}" name="Column13369"/>
    <tableColumn id="13390" xr3:uid="{E1FB8375-A390-5047-9D88-F0958AD7A0D4}" name="Column13370"/>
    <tableColumn id="13391" xr3:uid="{C982E96F-7AC4-E942-9E32-886FA79CA911}" name="Column13371"/>
    <tableColumn id="13392" xr3:uid="{423C0D91-D983-CA4B-A170-AE909591DEE0}" name="Column13372"/>
    <tableColumn id="13393" xr3:uid="{1A3B6EBC-310F-3D43-883F-CC3F080CE96D}" name="Column13373"/>
    <tableColumn id="13394" xr3:uid="{373DACA8-1C6F-5245-8DCF-317440FA0787}" name="Column13374"/>
    <tableColumn id="13395" xr3:uid="{263B1A99-C293-944D-A822-7B8F680229CA}" name="Column13375"/>
    <tableColumn id="13396" xr3:uid="{E576C79F-81A3-5044-A270-BC9C5B7A6201}" name="Column13376"/>
    <tableColumn id="13397" xr3:uid="{280D7CAF-4F8C-1C44-8E89-2705DE515BCC}" name="Column13377"/>
    <tableColumn id="13398" xr3:uid="{C1C24457-2BFD-CA43-910E-04F1C4242D62}" name="Column13378"/>
    <tableColumn id="13399" xr3:uid="{33A892A6-3DD4-E64B-B489-AEFF1394182D}" name="Column13379"/>
    <tableColumn id="13400" xr3:uid="{38403A8C-F343-0E4B-8E3C-FCBFB17A0D91}" name="Column13380"/>
    <tableColumn id="13401" xr3:uid="{B00A87E7-A4BF-E04E-996A-6E4978B7F84E}" name="Column13381"/>
    <tableColumn id="13402" xr3:uid="{9B771572-02E0-FD46-ADB7-4AACABEF8E7F}" name="Column13382"/>
    <tableColumn id="13403" xr3:uid="{4F2B7AFD-7FB7-F546-A3D6-BCF267F21C8F}" name="Column13383"/>
    <tableColumn id="13404" xr3:uid="{E775154D-C468-2C4E-9EA9-9CAD4A208411}" name="Column13384"/>
    <tableColumn id="13405" xr3:uid="{47DF5C4A-89FF-124E-9130-5C4B6339AAE5}" name="Column13385"/>
    <tableColumn id="13406" xr3:uid="{4303432D-0E55-A64B-890F-AA7C4CBCD888}" name="Column13386"/>
    <tableColumn id="13407" xr3:uid="{9FF097E5-DC17-AF47-A1D5-28AF73F2FE1A}" name="Column13387"/>
    <tableColumn id="13408" xr3:uid="{EDBADC2F-37CE-C849-8BAA-FBE165654A56}" name="Column13388"/>
    <tableColumn id="13409" xr3:uid="{E28D51FB-C2E3-3D4A-A66A-49E78E958795}" name="Column13389"/>
    <tableColumn id="13410" xr3:uid="{1336BBBB-92D7-AE43-B61F-7C737C782714}" name="Column13390"/>
    <tableColumn id="13411" xr3:uid="{32CDD6CA-FD2D-1A45-B6C2-7F1147CA3360}" name="Column13391"/>
    <tableColumn id="13412" xr3:uid="{38C05B89-9261-A54A-A87A-485A7156B939}" name="Column13392"/>
    <tableColumn id="13413" xr3:uid="{982EDB40-A0BF-9449-8EA6-50C573D1667F}" name="Column13393"/>
    <tableColumn id="13414" xr3:uid="{F4E51C89-D580-0942-9A96-53A2E4197B55}" name="Column13394"/>
    <tableColumn id="13415" xr3:uid="{AC22BB09-326B-8640-A53C-CC895FC226F0}" name="Column13395"/>
    <tableColumn id="13416" xr3:uid="{C166631E-6796-9F43-B709-F577EF56816F}" name="Column13396"/>
    <tableColumn id="13417" xr3:uid="{56DC2908-EEFD-B24C-A4E5-86046522299A}" name="Column13397"/>
    <tableColumn id="13418" xr3:uid="{DE95504E-3316-C04A-9DDA-30D049AC9839}" name="Column13398"/>
    <tableColumn id="13419" xr3:uid="{F0C9D617-6476-AB40-8922-06D701D3A8E3}" name="Column13399"/>
    <tableColumn id="13420" xr3:uid="{FA1B0588-8040-4248-BD9D-ADF670EE2456}" name="Column13400"/>
    <tableColumn id="13421" xr3:uid="{EA5851D8-6FB2-0547-8E88-7D2DFBC51B3A}" name="Column13401"/>
    <tableColumn id="13422" xr3:uid="{BBB6C991-81A6-BE48-9696-7CF1B722F1EA}" name="Column13402"/>
    <tableColumn id="13423" xr3:uid="{18A8F6E3-6F4C-7347-8BBB-2405DA3BF0E0}" name="Column13403"/>
    <tableColumn id="13424" xr3:uid="{4B912649-9863-404F-8BC6-61E89A2C25E6}" name="Column13404"/>
    <tableColumn id="13425" xr3:uid="{CC7B575E-917A-A94D-8B06-2B29AEAB16FC}" name="Column13405"/>
    <tableColumn id="13426" xr3:uid="{A0305535-E87C-0349-B2CE-1BB9C828E537}" name="Column13406"/>
    <tableColumn id="13427" xr3:uid="{EC16AB32-9031-B54C-92E1-1EFAB3EA72EF}" name="Column13407"/>
    <tableColumn id="13428" xr3:uid="{00AF366C-27B3-244A-A054-B5F1069145C5}" name="Column13408"/>
    <tableColumn id="13429" xr3:uid="{DD62B5DD-C38F-A94C-9634-7EF3C8384C40}" name="Column13409"/>
    <tableColumn id="13430" xr3:uid="{AA783DE6-6114-944F-BF2D-5DBA6F8E66E0}" name="Column13410"/>
    <tableColumn id="13431" xr3:uid="{F10523BC-4C0D-E74D-B423-1F54B2B20D0A}" name="Column13411"/>
    <tableColumn id="13432" xr3:uid="{088917EC-D05A-0E41-AC29-810303276154}" name="Column13412"/>
    <tableColumn id="13433" xr3:uid="{77AF1B9F-A3E6-C04B-B57A-FA8610254E2F}" name="Column13413"/>
    <tableColumn id="13434" xr3:uid="{C19AC400-289C-CB4C-A52F-5FDD87367F2F}" name="Column13414"/>
    <tableColumn id="13435" xr3:uid="{709F3062-F326-9E46-8489-0F46117A87FE}" name="Column13415"/>
    <tableColumn id="13436" xr3:uid="{25D25262-C62B-5F46-8378-FBA522553B71}" name="Column13416"/>
    <tableColumn id="13437" xr3:uid="{0A919068-3078-DD46-8856-A6DD7B3B82A3}" name="Column13417"/>
    <tableColumn id="13438" xr3:uid="{002AB041-2440-E043-B72C-1C7241550820}" name="Column13418"/>
    <tableColumn id="13439" xr3:uid="{12C0A9EE-41B6-2645-99E2-06839834E2DD}" name="Column13419"/>
    <tableColumn id="13440" xr3:uid="{F4A6A547-AAE0-D74C-853E-E864D3E20111}" name="Column13420"/>
    <tableColumn id="13441" xr3:uid="{1FD9C943-DCBA-024E-91DA-986EFB62E0FA}" name="Column13421"/>
    <tableColumn id="13442" xr3:uid="{47833670-0B52-F244-9EBA-97C41B45C760}" name="Column13422"/>
    <tableColumn id="13443" xr3:uid="{0E8285FC-A5EE-844A-BF18-647BF2E04E75}" name="Column13423"/>
    <tableColumn id="13444" xr3:uid="{D47A4C03-856F-C044-8E76-E703C30EFF80}" name="Column13424"/>
    <tableColumn id="13445" xr3:uid="{85010AAD-DA6C-2D4B-8E4F-BCDA8B079FB8}" name="Column13425"/>
    <tableColumn id="13446" xr3:uid="{C8CDD1A8-7F5C-BB47-8DF9-37E4B0DB54BA}" name="Column13426"/>
    <tableColumn id="13447" xr3:uid="{E2F69379-76E6-C54C-B599-35A16539FF43}" name="Column13427"/>
    <tableColumn id="13448" xr3:uid="{B6BCBA4E-009D-024B-8EEA-B159B73006A6}" name="Column13428"/>
    <tableColumn id="13449" xr3:uid="{DA6DF00C-A9B7-9749-92AC-FCE35E39F1E9}" name="Column13429"/>
    <tableColumn id="13450" xr3:uid="{FF09B7D7-4DD2-CA40-A0A5-52F96BD7D68D}" name="Column13430"/>
    <tableColumn id="13451" xr3:uid="{25438814-908F-F146-A136-03FD94C9392E}" name="Column13431"/>
    <tableColumn id="13452" xr3:uid="{E5F30C7C-6C5C-FB4A-8AD5-172EAE1DE781}" name="Column13432"/>
    <tableColumn id="13453" xr3:uid="{DD42BE20-A058-C045-B078-237714C59119}" name="Column13433"/>
    <tableColumn id="13454" xr3:uid="{191B0AE0-7BC9-4640-91C8-9621EF34BE7B}" name="Column13434"/>
    <tableColumn id="13455" xr3:uid="{DD78C24D-FC56-D54B-9EED-A771625AB9E4}" name="Column13435"/>
    <tableColumn id="13456" xr3:uid="{950F6BB9-CD5D-D642-B032-48767CF97929}" name="Column13436"/>
    <tableColumn id="13457" xr3:uid="{38AA7B13-2FE2-5049-A83A-0E7B87958A95}" name="Column13437"/>
    <tableColumn id="13458" xr3:uid="{9CC0C6D4-3236-7B46-BA72-E1F7F7B01271}" name="Column13438"/>
    <tableColumn id="13459" xr3:uid="{1A988541-B1C3-BC49-9A80-B125C678B36C}" name="Column13439"/>
    <tableColumn id="13460" xr3:uid="{3085AA81-78B1-DE42-B71E-A8D60097FB4E}" name="Column13440"/>
    <tableColumn id="13461" xr3:uid="{FFFE0B8F-4397-8B41-8B00-7C0F226F1642}" name="Column13441"/>
    <tableColumn id="13462" xr3:uid="{74A6C214-BFF9-684F-94C1-4F93CA37A45E}" name="Column13442"/>
    <tableColumn id="13463" xr3:uid="{224E075A-F633-DD4F-8D16-D39F27D861EC}" name="Column13443"/>
    <tableColumn id="13464" xr3:uid="{E7C7C412-BB66-AF4C-A3A2-1BEC8AC07041}" name="Column13444"/>
    <tableColumn id="13465" xr3:uid="{F18CD8ED-B63B-734A-881D-41C34457C4AA}" name="Column13445"/>
    <tableColumn id="13466" xr3:uid="{2D969B25-4B14-274D-92BD-41FA7A7B1169}" name="Column13446"/>
    <tableColumn id="13467" xr3:uid="{D7DC5CF9-DD6D-AA47-95A4-7376634F0BCD}" name="Column13447"/>
    <tableColumn id="13468" xr3:uid="{954FC922-D4B8-BD4B-93FC-F24DA510BE78}" name="Column13448"/>
    <tableColumn id="13469" xr3:uid="{196E6D59-A5B8-BC4C-A024-9EFDD86E119F}" name="Column13449"/>
    <tableColumn id="13470" xr3:uid="{F04DCD02-47B1-8247-97C9-B80B4F5DDB9F}" name="Column13450"/>
    <tableColumn id="13471" xr3:uid="{86990B02-3FEC-7E40-B737-72E5A230AF90}" name="Column13451"/>
    <tableColumn id="13472" xr3:uid="{81420ADB-20AC-E84C-8C39-12DEAC6D8958}" name="Column13452"/>
    <tableColumn id="13473" xr3:uid="{1AFDAAC5-3D50-634B-8033-E1E9FC2EFD4A}" name="Column13453"/>
    <tableColumn id="13474" xr3:uid="{47A3F864-145C-9F43-BCBC-3108599E0994}" name="Column13454"/>
    <tableColumn id="13475" xr3:uid="{2BCA876B-FFCF-7E4A-AC0E-DE153C6DCB24}" name="Column13455"/>
    <tableColumn id="13476" xr3:uid="{CF25A7B4-7D0C-4645-9ECF-F756268303A4}" name="Column13456"/>
    <tableColumn id="13477" xr3:uid="{F3B22824-34BE-E643-80AF-8202AA60A224}" name="Column13457"/>
    <tableColumn id="13478" xr3:uid="{7BE0E9E4-EBF9-9547-8135-B64D5AFB8124}" name="Column13458"/>
    <tableColumn id="13479" xr3:uid="{6AB28CAE-95CF-5D4A-BF48-FDE45AC5DE06}" name="Column13459"/>
    <tableColumn id="13480" xr3:uid="{17E8AB2E-44AA-FE42-8863-35B96A90FA66}" name="Column13460"/>
    <tableColumn id="13481" xr3:uid="{99F07E96-32C2-104B-B06B-949FF3A4A01C}" name="Column13461"/>
    <tableColumn id="13482" xr3:uid="{3C871F8B-8ACF-A34E-B63A-C676C73F76C9}" name="Column13462"/>
    <tableColumn id="13483" xr3:uid="{14EA2502-828A-E640-BAEF-D22D2D843DC1}" name="Column13463"/>
    <tableColumn id="13484" xr3:uid="{835B9E27-0970-6F4D-B495-0527A078A8AB}" name="Column13464"/>
    <tableColumn id="13485" xr3:uid="{EB03FF20-098F-354C-A482-510276D6C49A}" name="Column13465"/>
    <tableColumn id="13486" xr3:uid="{994A11DC-1083-D043-A640-15CC7132A9B5}" name="Column13466"/>
    <tableColumn id="13487" xr3:uid="{4AEE8C4C-137F-D44F-81C1-E7FFB23F04C2}" name="Column13467"/>
    <tableColumn id="13488" xr3:uid="{BA256CE8-0291-CE41-B35D-D75E864203E1}" name="Column13468"/>
    <tableColumn id="13489" xr3:uid="{ECDAC85D-E13D-3049-A3B3-377CA75D86E2}" name="Column13469"/>
    <tableColumn id="13490" xr3:uid="{C7241499-04CC-E542-8437-9A8B8CAA6AEA}" name="Column13470"/>
    <tableColumn id="13491" xr3:uid="{14556F02-A19D-4F45-AD1C-852F099DDF05}" name="Column13471"/>
    <tableColumn id="13492" xr3:uid="{61DCAE10-9E5C-BC42-98D3-E9D4EECEC90D}" name="Column13472"/>
    <tableColumn id="13493" xr3:uid="{E6E9E335-550F-9E40-8DEF-8E9BAE663710}" name="Column13473"/>
    <tableColumn id="13494" xr3:uid="{02240C14-992B-4641-8584-B8E27F3EEF85}" name="Column13474"/>
    <tableColumn id="13495" xr3:uid="{D3D3DDA8-0E0F-FC40-9356-6195529218A7}" name="Column13475"/>
    <tableColumn id="13496" xr3:uid="{B30E29B5-CBD3-4641-B7CE-53B348BABE54}" name="Column13476"/>
    <tableColumn id="13497" xr3:uid="{08FAB9B8-C2D0-C344-98DE-ECAA991A2373}" name="Column13477"/>
    <tableColumn id="13498" xr3:uid="{E5C70A42-34CD-D949-918C-3689F505E670}" name="Column13478"/>
    <tableColumn id="13499" xr3:uid="{77F1A3BA-C096-8341-BDA2-80DCDA70ED61}" name="Column13479"/>
    <tableColumn id="13500" xr3:uid="{9D577D98-073A-CF4E-81E9-D345DD9BF469}" name="Column13480"/>
    <tableColumn id="13501" xr3:uid="{39A477EE-9937-BB44-9ADA-3C53DA195024}" name="Column13481"/>
    <tableColumn id="13502" xr3:uid="{B98BC4EE-5FD5-FF46-B178-F37207859CCA}" name="Column13482"/>
    <tableColumn id="13503" xr3:uid="{582CAFEC-DC6A-374F-A55A-E2BE1ABD1722}" name="Column13483"/>
    <tableColumn id="13504" xr3:uid="{D88B36E8-679B-C941-BE5D-472C0FDC655A}" name="Column13484"/>
    <tableColumn id="13505" xr3:uid="{16A5D88D-954C-7F49-9B52-4D97B79B77A7}" name="Column13485"/>
    <tableColumn id="13506" xr3:uid="{F076DA43-AC33-514A-A8C8-2AAFD7D49809}" name="Column13486"/>
    <tableColumn id="13507" xr3:uid="{67DC79BB-4A90-0B48-A889-AB7923A63422}" name="Column13487"/>
    <tableColumn id="13508" xr3:uid="{887D9C86-CC35-E944-9EA5-0E50C93212FC}" name="Column13488"/>
    <tableColumn id="13509" xr3:uid="{CA3C7B59-9884-4E47-95E4-DD3674D06154}" name="Column13489"/>
    <tableColumn id="13510" xr3:uid="{D242B0F0-AA35-CB4B-BBD1-954A1E0AABDE}" name="Column13490"/>
    <tableColumn id="13511" xr3:uid="{DBEAE831-C848-E541-B2ED-BFE107F3CABE}" name="Column13491"/>
    <tableColumn id="13512" xr3:uid="{34F1051D-B79A-474C-AFD7-D24F6B933EE5}" name="Column13492"/>
    <tableColumn id="13513" xr3:uid="{2B527C35-E77D-8C4E-AE15-B71008FBAE3C}" name="Column13493"/>
    <tableColumn id="13514" xr3:uid="{9387F9F3-F27B-7544-A940-2F664C54CF5B}" name="Column13494"/>
    <tableColumn id="13515" xr3:uid="{62A0F452-801A-C84A-A93B-DDA85AB7CACA}" name="Column13495"/>
    <tableColumn id="13516" xr3:uid="{1FB6EE63-0A46-6347-9E84-575BABF22D5F}" name="Column13496"/>
    <tableColumn id="13517" xr3:uid="{8C98ADC6-5CE7-DD4B-94C7-F0537F541EA1}" name="Column13497"/>
    <tableColumn id="13518" xr3:uid="{70CA03C2-3BC7-DB40-8152-5BB9D0EEA967}" name="Column13498"/>
    <tableColumn id="13519" xr3:uid="{27EE958C-977D-0240-A8CE-E2F6F3703283}" name="Column13499"/>
    <tableColumn id="13520" xr3:uid="{EBF4CEBF-A7C4-D547-96C6-82215ADFEA1B}" name="Column13500"/>
    <tableColumn id="13521" xr3:uid="{531FC46F-BCDD-F845-B03E-F05D19B61FB4}" name="Column13501"/>
    <tableColumn id="13522" xr3:uid="{201BC43C-A453-0144-AD0F-83CE064FCE31}" name="Column13502"/>
    <tableColumn id="13523" xr3:uid="{90840DF4-3DB3-9145-8B68-25D6359EE11D}" name="Column13503"/>
    <tableColumn id="13524" xr3:uid="{DE46F723-131E-9C44-B369-B2D16347FCF5}" name="Column13504"/>
    <tableColumn id="13525" xr3:uid="{61F1B2E7-C933-A64C-BDDF-6EF5C5A40008}" name="Column13505"/>
    <tableColumn id="13526" xr3:uid="{480F7F57-7BF6-3E44-A94E-C1CE6A638702}" name="Column13506"/>
    <tableColumn id="13527" xr3:uid="{0F701EBD-A510-2144-9787-BD45EED1A782}" name="Column13507"/>
    <tableColumn id="13528" xr3:uid="{D4A6476C-9056-D74A-90CD-1B84FAECD8F1}" name="Column13508"/>
    <tableColumn id="13529" xr3:uid="{F8F32C1C-DFB2-3247-9C44-53285513C2A2}" name="Column13509"/>
    <tableColumn id="13530" xr3:uid="{1BFFD92A-50A9-4447-8DB3-6F29AF209E36}" name="Column13510"/>
    <tableColumn id="13531" xr3:uid="{AED039AF-3FD4-294B-94B7-288E4ED989FC}" name="Column13511"/>
    <tableColumn id="13532" xr3:uid="{FE0BB2FD-1F92-9B42-8161-49907C9D2677}" name="Column13512"/>
    <tableColumn id="13533" xr3:uid="{A439E494-4F36-D046-8913-49EAE01A474F}" name="Column13513"/>
    <tableColumn id="13534" xr3:uid="{D860F3D6-0D07-F841-9343-F25F9874C5D6}" name="Column13514"/>
    <tableColumn id="13535" xr3:uid="{DAA84201-5BA0-5746-9766-D2126A614148}" name="Column13515"/>
    <tableColumn id="13536" xr3:uid="{E17340E5-7C31-494D-B9B9-18A0650A804F}" name="Column13516"/>
    <tableColumn id="13537" xr3:uid="{5C0029BC-21B6-2946-91A9-406500739FDC}" name="Column13517"/>
    <tableColumn id="13538" xr3:uid="{17C07E85-507B-7147-9FF2-649D11EC9099}" name="Column13518"/>
    <tableColumn id="13539" xr3:uid="{44C789CE-19A0-324B-B4D0-6EFA08FC606E}" name="Column13519"/>
    <tableColumn id="13540" xr3:uid="{9CC2B28D-E2A9-3A40-B546-1BD91FBDFDBC}" name="Column13520"/>
    <tableColumn id="13541" xr3:uid="{C80C0F09-88D2-7740-9458-E863F9934651}" name="Column13521"/>
    <tableColumn id="13542" xr3:uid="{C4E1ED3F-A858-354E-9B80-31DE2D4F0C6F}" name="Column13522"/>
    <tableColumn id="13543" xr3:uid="{896CF4CC-7581-A240-A45D-C36BEE72808F}" name="Column13523"/>
    <tableColumn id="13544" xr3:uid="{EF449891-1F28-4848-A954-53E4C913D0B4}" name="Column13524"/>
    <tableColumn id="13545" xr3:uid="{2A88396B-BDA2-314E-8D22-53A103E22D89}" name="Column13525"/>
    <tableColumn id="13546" xr3:uid="{8309A1E9-4C78-494B-8D33-19484587CCFE}" name="Column13526"/>
    <tableColumn id="13547" xr3:uid="{22375AD3-18A6-514A-A330-1042D8ECF532}" name="Column13527"/>
    <tableColumn id="13548" xr3:uid="{CAB8B6F7-0C1F-9C46-9A19-DD3DE44A7078}" name="Column13528"/>
    <tableColumn id="13549" xr3:uid="{D57D0F45-464E-5647-B326-679A703AB09E}" name="Column13529"/>
    <tableColumn id="13550" xr3:uid="{329694AD-0544-844C-8348-3EECB7738206}" name="Column13530"/>
    <tableColumn id="13551" xr3:uid="{C64F0EC9-B5DC-D742-B60E-6395FB38BDB0}" name="Column13531"/>
    <tableColumn id="13552" xr3:uid="{B77A0D53-10AC-EB44-94C8-AECDFC57086E}" name="Column13532"/>
    <tableColumn id="13553" xr3:uid="{3259469A-F933-8D44-B0C0-159CA6D56244}" name="Column13533"/>
    <tableColumn id="13554" xr3:uid="{71A86A50-801C-B14B-B1CE-062BDD1A4E2A}" name="Column13534"/>
    <tableColumn id="13555" xr3:uid="{8CD719CE-02F2-6341-B037-2B42B6315CB4}" name="Column13535"/>
    <tableColumn id="13556" xr3:uid="{66BC6264-0DC4-884F-AC9A-8C637FC06B35}" name="Column13536"/>
    <tableColumn id="13557" xr3:uid="{677F2022-C11A-F241-9A47-F979FF1B58E4}" name="Column13537"/>
    <tableColumn id="13558" xr3:uid="{9CCDEB9F-4C63-5845-93BB-F02DFFE9D962}" name="Column13538"/>
    <tableColumn id="13559" xr3:uid="{494E89D8-4D37-5E4A-B375-AEEB08204760}" name="Column13539"/>
    <tableColumn id="13560" xr3:uid="{29B91EB7-ECB3-7E44-B030-3FE81CBE2061}" name="Column13540"/>
    <tableColumn id="13561" xr3:uid="{4FEC84F8-570C-5546-A5D6-C46224896E94}" name="Column13541"/>
    <tableColumn id="13562" xr3:uid="{EB037868-3DAC-C642-9766-325E90369435}" name="Column13542"/>
    <tableColumn id="13563" xr3:uid="{11A1E104-C96A-494E-8BB8-B021675C8C8F}" name="Column13543"/>
    <tableColumn id="13564" xr3:uid="{CC1AF0AB-6686-E748-BC22-82D88A3375FC}" name="Column13544"/>
    <tableColumn id="13565" xr3:uid="{5A0060A0-2AFA-8847-99B0-3944C2A13CD7}" name="Column13545"/>
    <tableColumn id="13566" xr3:uid="{23273E9E-2420-0846-903E-2455F27E8AFA}" name="Column13546"/>
    <tableColumn id="13567" xr3:uid="{DFE1E84B-2A18-854B-B723-E6AD22051261}" name="Column13547"/>
    <tableColumn id="13568" xr3:uid="{21C7335D-803C-7D49-9439-F11550959931}" name="Column13548"/>
    <tableColumn id="13569" xr3:uid="{CE5CEA7E-6BD9-A44A-9C1C-7CA761CC485F}" name="Column13549"/>
    <tableColumn id="13570" xr3:uid="{65E855FA-6AB3-8643-A0EA-3FDEDFB7238D}" name="Column13550"/>
    <tableColumn id="13571" xr3:uid="{637A51C0-1D75-3F40-9FC5-64097EAD20E8}" name="Column13551"/>
    <tableColumn id="13572" xr3:uid="{50E601A4-8261-CA41-8E3E-2BE6C0A4039D}" name="Column13552"/>
    <tableColumn id="13573" xr3:uid="{EB74D7B0-62EA-984E-8EC5-65B2D663847C}" name="Column13553"/>
    <tableColumn id="13574" xr3:uid="{4CD90313-AE99-154A-8B38-9B2B49D2BCB3}" name="Column13554"/>
    <tableColumn id="13575" xr3:uid="{15B933CC-E1F8-1346-B4B9-3EC537BD179E}" name="Column13555"/>
    <tableColumn id="13576" xr3:uid="{122D6DBF-A7BB-7442-A770-1CE7D5A06FA6}" name="Column13556"/>
    <tableColumn id="13577" xr3:uid="{A378F91C-5196-494E-B0D1-61960F40D187}" name="Column13557"/>
    <tableColumn id="13578" xr3:uid="{EC7507F3-82A2-894D-A384-EAA0A164EB84}" name="Column13558"/>
    <tableColumn id="13579" xr3:uid="{1889CB36-F90F-1848-9EDC-3BEA940918EB}" name="Column13559"/>
    <tableColumn id="13580" xr3:uid="{5917E20F-D6C3-E946-8847-89CF5A68386C}" name="Column13560"/>
    <tableColumn id="13581" xr3:uid="{D1559E2E-57B8-7D41-AF20-B117930D58F2}" name="Column13561"/>
    <tableColumn id="13582" xr3:uid="{AE467F8F-C6D7-6D48-81CB-55C337A48DFA}" name="Column13562"/>
    <tableColumn id="13583" xr3:uid="{99F7B6F4-FF5F-044B-B8BF-C80DEA4EFE64}" name="Column13563"/>
    <tableColumn id="13584" xr3:uid="{8D6278F8-9D7F-F343-B54E-22C0CE40CD92}" name="Column13564"/>
    <tableColumn id="13585" xr3:uid="{9FDF38DE-B103-644A-A74B-ACE26EE9BD2B}" name="Column13565"/>
    <tableColumn id="13586" xr3:uid="{A9710322-7F6D-8347-968A-BF05BA1B62BE}" name="Column13566"/>
    <tableColumn id="13587" xr3:uid="{85A0F6AF-869D-2246-813C-A08EBC980851}" name="Column13567"/>
    <tableColumn id="13588" xr3:uid="{6B3A713F-A07C-B645-9CA8-839ED2A1E44C}" name="Column13568"/>
    <tableColumn id="13589" xr3:uid="{B3513A36-6538-1B4A-BAA6-3B28BBABE971}" name="Column13569"/>
    <tableColumn id="13590" xr3:uid="{7FDC949B-305E-0246-8C79-87CC04A5B416}" name="Column13570"/>
    <tableColumn id="13591" xr3:uid="{3D65F64E-84D8-514F-974F-1FD51A595328}" name="Column13571"/>
    <tableColumn id="13592" xr3:uid="{D1BAABBA-2CC8-F445-A3D4-151D0BD4A0AE}" name="Column13572"/>
    <tableColumn id="13593" xr3:uid="{9E2C910A-9DCE-EB4E-B7E2-077D20183801}" name="Column13573"/>
    <tableColumn id="13594" xr3:uid="{A825BDFE-A9A4-ED46-A2CC-61124CE0C3B1}" name="Column13574"/>
    <tableColumn id="13595" xr3:uid="{51A64C1D-AA61-8A4D-8D5C-6A3C20E09EA6}" name="Column13575"/>
    <tableColumn id="13596" xr3:uid="{693BBFAA-2F1E-BA48-82E1-EDDD2AB8E418}" name="Column13576"/>
    <tableColumn id="13597" xr3:uid="{6E75B58B-8145-2A4F-B50C-7E2DEC723885}" name="Column13577"/>
    <tableColumn id="13598" xr3:uid="{D02AC88D-E28B-BF4F-8DE5-77548972C54C}" name="Column13578"/>
    <tableColumn id="13599" xr3:uid="{36D1A0BE-72FE-F549-96D1-1CE2D02C1B63}" name="Column13579"/>
    <tableColumn id="13600" xr3:uid="{9C696CC5-99AE-A848-9143-4AD0CFA3D4A7}" name="Column13580"/>
    <tableColumn id="13601" xr3:uid="{BDBD5F18-2D11-EC4C-8791-8A8336DF1BFB}" name="Column13581"/>
    <tableColumn id="13602" xr3:uid="{D28532AC-FF21-8B4B-A9B2-3775241A62F0}" name="Column13582"/>
    <tableColumn id="13603" xr3:uid="{A2888467-BB8D-204E-B578-8B579D307306}" name="Column13583"/>
    <tableColumn id="13604" xr3:uid="{4ABC9AFB-0253-7642-BD84-C0211E0727F9}" name="Column13584"/>
    <tableColumn id="13605" xr3:uid="{BC29228B-261D-4A44-9BD2-9C56918816D1}" name="Column13585"/>
    <tableColumn id="13606" xr3:uid="{E5674FCB-D72F-F744-B04C-EB8AEC664C7F}" name="Column13586"/>
    <tableColumn id="13607" xr3:uid="{42010D5D-E989-6141-B333-840A0926DA19}" name="Column13587"/>
    <tableColumn id="13608" xr3:uid="{C38CA700-A85E-404B-B38E-1BD63D0CC092}" name="Column13588"/>
    <tableColumn id="13609" xr3:uid="{CF206472-685E-364D-BE12-48180AB975E6}" name="Column13589"/>
    <tableColumn id="13610" xr3:uid="{CE6FF5EC-728E-F044-A613-C79FAC15199D}" name="Column13590"/>
    <tableColumn id="13611" xr3:uid="{1FFF056D-DDF8-5549-8067-49ABFE23698A}" name="Column13591"/>
    <tableColumn id="13612" xr3:uid="{CDFCED34-8EC3-B848-8CE0-72E497848D7B}" name="Column13592"/>
    <tableColumn id="13613" xr3:uid="{D6FF6EE8-39D7-E045-A152-2F3948ADC384}" name="Column13593"/>
    <tableColumn id="13614" xr3:uid="{582E4783-814F-614E-9FC3-CFDC8315BA5D}" name="Column13594"/>
    <tableColumn id="13615" xr3:uid="{F54FCBBC-05A2-CE40-817A-81FBBBCF9CA9}" name="Column13595"/>
    <tableColumn id="13616" xr3:uid="{D076A942-E121-4E46-B270-FB46B3075A7D}" name="Column13596"/>
    <tableColumn id="13617" xr3:uid="{AD055E36-6643-A845-A0A5-6944D88F73DA}" name="Column13597"/>
    <tableColumn id="13618" xr3:uid="{4F3CE7B7-1E29-6644-A636-D86C3E4A71C8}" name="Column13598"/>
    <tableColumn id="13619" xr3:uid="{68EE356B-C49A-2543-858F-8F5BA6AB2C4F}" name="Column13599"/>
    <tableColumn id="13620" xr3:uid="{C178F8FB-E101-2D4F-AD2C-8A38BA6A7C8D}" name="Column13600"/>
    <tableColumn id="13621" xr3:uid="{5ACC17A4-86D0-A947-AB89-CE603290DBA5}" name="Column13601"/>
    <tableColumn id="13622" xr3:uid="{59444BEA-1315-7442-AAD5-543543A70F4B}" name="Column13602"/>
    <tableColumn id="13623" xr3:uid="{084EA6DA-C7C5-234F-BDAC-48EBAF98988F}" name="Column13603"/>
    <tableColumn id="13624" xr3:uid="{2501AE6E-9816-024B-A949-96F8E0935557}" name="Column13604"/>
    <tableColumn id="13625" xr3:uid="{CC502CF6-5E0A-9A48-A86D-1E9DBAA17D99}" name="Column13605"/>
    <tableColumn id="13626" xr3:uid="{CAC2E0FA-ED8C-1A4C-95EA-7596AF82DE11}" name="Column13606"/>
    <tableColumn id="13627" xr3:uid="{D67D5967-01E6-5445-B9A4-E1BC0A7528A7}" name="Column13607"/>
    <tableColumn id="13628" xr3:uid="{E95B3F13-6B06-5B4E-B771-8CC34508CAB8}" name="Column13608"/>
    <tableColumn id="13629" xr3:uid="{B628DBF0-77C6-A448-B45B-E7DB971D7267}" name="Column13609"/>
    <tableColumn id="13630" xr3:uid="{B7F61E89-9BE6-2647-B7ED-CA984B9E0530}" name="Column13610"/>
    <tableColumn id="13631" xr3:uid="{19F5F63B-D04D-3A45-A258-D506D913A3B8}" name="Column13611"/>
    <tableColumn id="13632" xr3:uid="{D1EFF147-2993-724A-99C9-112B4300EF4F}" name="Column13612"/>
    <tableColumn id="13633" xr3:uid="{2AE64C45-1C2A-C44B-ABD7-AD3244C2C8A7}" name="Column13613"/>
    <tableColumn id="13634" xr3:uid="{0C157703-6B5F-EA4F-A329-5ABFD2CFF743}" name="Column13614"/>
    <tableColumn id="13635" xr3:uid="{848D0C3B-80EB-9A42-896F-A333A5C90001}" name="Column13615"/>
    <tableColumn id="13636" xr3:uid="{E539F1EB-0486-394B-9BBE-84C33BB0A8A2}" name="Column13616"/>
    <tableColumn id="13637" xr3:uid="{0D40EE12-353A-6344-84DA-96E3199D5F6B}" name="Column13617"/>
    <tableColumn id="13638" xr3:uid="{66B713E2-75DE-7E47-9857-853B36540534}" name="Column13618"/>
    <tableColumn id="13639" xr3:uid="{B79A3628-36C6-6643-BEDC-0A7B6489F673}" name="Column13619"/>
    <tableColumn id="13640" xr3:uid="{F533577C-D0F0-7E42-8200-CB9D538B71C3}" name="Column13620"/>
    <tableColumn id="13641" xr3:uid="{6AA3907F-2917-624F-96D7-94D24116E8BA}" name="Column13621"/>
    <tableColumn id="13642" xr3:uid="{74DF67FF-895F-B44D-A0BB-3C421C421FEB}" name="Column13622"/>
    <tableColumn id="13643" xr3:uid="{1AFBDD82-14B6-A546-BD7D-5C98DFBBA7D1}" name="Column13623"/>
    <tableColumn id="13644" xr3:uid="{92346E62-5D61-DA4A-ABDF-1C18A1895A89}" name="Column13624"/>
    <tableColumn id="13645" xr3:uid="{D5728C1B-09EC-3845-B9B1-412A4CB6FA91}" name="Column13625"/>
    <tableColumn id="13646" xr3:uid="{15B231C3-B01B-AE48-B92B-A2A0381882E3}" name="Column13626"/>
    <tableColumn id="13647" xr3:uid="{1AEF1C64-7FEB-B440-B189-38522FCEDE82}" name="Column13627"/>
    <tableColumn id="13648" xr3:uid="{0CEC32CC-900D-C847-B174-516142355DB7}" name="Column13628"/>
    <tableColumn id="13649" xr3:uid="{5A476B64-AC5F-BC44-AE51-BAB28D16D4D9}" name="Column13629"/>
    <tableColumn id="13650" xr3:uid="{18F098EC-41EF-794C-BC36-117D8AF6AD0C}" name="Column13630"/>
    <tableColumn id="13651" xr3:uid="{2840DBD6-A6F3-6E41-A6B7-D4FA227328B6}" name="Column13631"/>
    <tableColumn id="13652" xr3:uid="{73C91161-BE32-2F41-A00B-7DCE3F336B05}" name="Column13632"/>
    <tableColumn id="13653" xr3:uid="{24C40921-5899-1446-8D76-7E570769631B}" name="Column13633"/>
    <tableColumn id="13654" xr3:uid="{AB9215AA-E1F6-5345-9FCE-290070A8FE67}" name="Column13634"/>
    <tableColumn id="13655" xr3:uid="{ED0379D0-0BCE-2342-8BB3-46B50C1D57F1}" name="Column13635"/>
    <tableColumn id="13656" xr3:uid="{C6440BAE-E83D-034C-AB62-38CC4FF87653}" name="Column13636"/>
    <tableColumn id="13657" xr3:uid="{FF265111-0197-2E46-9ED1-77EBA081F977}" name="Column13637"/>
    <tableColumn id="13658" xr3:uid="{6F912BE4-DA4F-0143-BE23-DAFFF8D1267C}" name="Column13638"/>
    <tableColumn id="13659" xr3:uid="{5F4C057E-9389-3448-B601-3DD5ADB67FE4}" name="Column13639"/>
    <tableColumn id="13660" xr3:uid="{10081D1D-6E6A-564E-9ED2-AF3F67E00CBA}" name="Column13640"/>
    <tableColumn id="13661" xr3:uid="{F31D500A-3FEC-954A-BD90-015202AF8C3C}" name="Column13641"/>
    <tableColumn id="13662" xr3:uid="{7D5B1532-8E87-E74A-9F77-9D3FF3CD0044}" name="Column13642"/>
    <tableColumn id="13663" xr3:uid="{7511EA4D-1887-544D-A11F-3C1CC3DCB7CE}" name="Column13643"/>
    <tableColumn id="13664" xr3:uid="{06EFACAE-596D-B945-B985-5C17B67E085B}" name="Column13644"/>
    <tableColumn id="13665" xr3:uid="{125DABDB-04E1-5D4A-A104-217411157B42}" name="Column13645"/>
    <tableColumn id="13666" xr3:uid="{F9BE9F12-65A3-0042-8926-D869A380C9F3}" name="Column13646"/>
    <tableColumn id="13667" xr3:uid="{D290C0E7-4DEC-A446-A087-BAAC8D1A8155}" name="Column13647"/>
    <tableColumn id="13668" xr3:uid="{D0F3B88C-C829-DA4D-8915-4B0514C6BE66}" name="Column13648"/>
    <tableColumn id="13669" xr3:uid="{1B4D2521-E543-6A40-ACCB-12C48F23D9B7}" name="Column13649"/>
    <tableColumn id="13670" xr3:uid="{58AD2A71-0099-2241-87B6-68031156F0ED}" name="Column13650"/>
    <tableColumn id="13671" xr3:uid="{F8CBE650-21A7-A744-B0D9-1E9233697627}" name="Column13651"/>
    <tableColumn id="13672" xr3:uid="{52994B97-F40D-8844-ABA9-6D45F990F803}" name="Column13652"/>
    <tableColumn id="13673" xr3:uid="{F77E41F4-03B8-3942-807E-656DF7E2C1E6}" name="Column13653"/>
    <tableColumn id="13674" xr3:uid="{2929EDA7-7633-5546-A4DC-C93F5547718A}" name="Column13654"/>
    <tableColumn id="13675" xr3:uid="{F744887D-4706-B543-B06B-575DFFDCD7F7}" name="Column13655"/>
    <tableColumn id="13676" xr3:uid="{A2675D93-DE54-DA49-A853-8030215737D3}" name="Column13656"/>
    <tableColumn id="13677" xr3:uid="{4385955C-38DB-F648-8FBC-D7C6C148ED77}" name="Column13657"/>
    <tableColumn id="13678" xr3:uid="{91D9A61B-F345-754A-8BB5-3AFAD5FD74D3}" name="Column13658"/>
    <tableColumn id="13679" xr3:uid="{E7578D6B-11C1-F04F-9ADF-0D370A4EBBAB}" name="Column13659"/>
    <tableColumn id="13680" xr3:uid="{2E23FB9E-44F6-1F43-A970-68C1E95D640A}" name="Column13660"/>
    <tableColumn id="13681" xr3:uid="{7E541517-AA7E-CB4C-AF5E-A200F350CE19}" name="Column13661"/>
    <tableColumn id="13682" xr3:uid="{D366ED9C-FAAF-7D45-B858-1C6F4A3C8EC4}" name="Column13662"/>
    <tableColumn id="13683" xr3:uid="{54D8608C-32C2-3046-B5FA-676FD366F83E}" name="Column13663"/>
    <tableColumn id="13684" xr3:uid="{09D6B502-A8D4-4F48-B99C-9BE91A348B36}" name="Column13664"/>
    <tableColumn id="13685" xr3:uid="{503F3EB8-199F-294B-ADBB-5FDCECD301DE}" name="Column13665"/>
    <tableColumn id="13686" xr3:uid="{646B63F5-7F3F-CB4A-AF9C-1667F032B2D8}" name="Column13666"/>
    <tableColumn id="13687" xr3:uid="{59555E10-69A2-4441-ADBF-935411B8893D}" name="Column13667"/>
    <tableColumn id="13688" xr3:uid="{03FB620C-6DDB-9749-96DA-15301385240A}" name="Column13668"/>
    <tableColumn id="13689" xr3:uid="{15772890-4545-4143-8617-40828094B6B8}" name="Column13669"/>
    <tableColumn id="13690" xr3:uid="{74A51FC8-6624-0345-BDC0-ECBD2A6701AC}" name="Column13670"/>
    <tableColumn id="13691" xr3:uid="{E2FFCDD6-6173-5E49-9344-15A6B46D5071}" name="Column13671"/>
    <tableColumn id="13692" xr3:uid="{4BFA7076-1D48-F444-B013-4E5825E5F42A}" name="Column13672"/>
    <tableColumn id="13693" xr3:uid="{CB9FED20-539D-AD46-8A0F-6DB94017DAE8}" name="Column13673"/>
    <tableColumn id="13694" xr3:uid="{A2E16F21-3693-844F-A4C8-812E69E42EB7}" name="Column13674"/>
    <tableColumn id="13695" xr3:uid="{56526E14-B5C3-804B-9A51-CDE71D0FB370}" name="Column13675"/>
    <tableColumn id="13696" xr3:uid="{BBD7B757-DFED-324D-ADD2-AC8366683DD6}" name="Column13676"/>
    <tableColumn id="13697" xr3:uid="{DF0008DE-A03B-5E4A-B5A4-94E2F8AC90D3}" name="Column13677"/>
    <tableColumn id="13698" xr3:uid="{076A298D-50CF-F14E-9E16-280E11DF53DA}" name="Column13678"/>
    <tableColumn id="13699" xr3:uid="{4A1B03FA-6CED-164C-B23B-74BE187B1B62}" name="Column13679"/>
    <tableColumn id="13700" xr3:uid="{C1F65C13-51E2-7B40-A330-D90C0B1079B3}" name="Column13680"/>
    <tableColumn id="13701" xr3:uid="{AC4AEA42-AAEC-674D-8CE6-529BC8E6D595}" name="Column13681"/>
    <tableColumn id="13702" xr3:uid="{FEB2FAEB-735B-9842-B995-ED4062C5980A}" name="Column13682"/>
    <tableColumn id="13703" xr3:uid="{41B1BFEE-7100-5C49-8A0F-EC7E5362CD90}" name="Column13683"/>
    <tableColumn id="13704" xr3:uid="{92C58D85-760A-FD41-9917-F0C8FFFE938C}" name="Column13684"/>
    <tableColumn id="13705" xr3:uid="{F92C2AB7-7C17-FA49-ABCA-9CF8F69F9345}" name="Column13685"/>
    <tableColumn id="13706" xr3:uid="{F215A92A-BFE8-E541-B1FC-06AE9A446BCC}" name="Column13686"/>
    <tableColumn id="13707" xr3:uid="{18915A49-602E-264A-AF18-85F27ADBF157}" name="Column13687"/>
    <tableColumn id="13708" xr3:uid="{01680E37-FACA-F64F-BE6F-DB1F1ABF69F6}" name="Column13688"/>
    <tableColumn id="13709" xr3:uid="{0A077765-464F-434D-9BAA-42006356DA12}" name="Column13689"/>
    <tableColumn id="13710" xr3:uid="{2DECB3D8-A321-8F4E-B536-579F29B8CC2D}" name="Column13690"/>
    <tableColumn id="13711" xr3:uid="{B233757F-AA93-5C47-8043-5435B1B433C4}" name="Column13691"/>
    <tableColumn id="13712" xr3:uid="{CB41498A-6B7A-D445-851D-D0C9AC149EBF}" name="Column13692"/>
    <tableColumn id="13713" xr3:uid="{992CBAD6-031F-3049-850E-82CDC4318063}" name="Column13693"/>
    <tableColumn id="13714" xr3:uid="{DCA97ED1-DD36-1444-8BA8-5B3A2A15E63D}" name="Column13694"/>
    <tableColumn id="13715" xr3:uid="{644E875E-65C7-834E-8022-77BA0D5215E0}" name="Column13695"/>
    <tableColumn id="13716" xr3:uid="{B2587F40-50C0-FA41-BA9F-749930E7718B}" name="Column13696"/>
    <tableColumn id="13717" xr3:uid="{64FA30DB-A607-BB43-86AF-4501F7C6DC93}" name="Column13697"/>
    <tableColumn id="13718" xr3:uid="{3D84C61E-49EC-2C48-A38B-E0F2E1FA9259}" name="Column13698"/>
    <tableColumn id="13719" xr3:uid="{82B49B74-4253-0549-8523-E7E6ED3F4170}" name="Column13699"/>
    <tableColumn id="13720" xr3:uid="{9C0DC80E-DF3D-7444-85D3-010A2436F20C}" name="Column13700"/>
    <tableColumn id="13721" xr3:uid="{ADE34D80-39E6-8148-BED8-108CDE600BD8}" name="Column13701"/>
    <tableColumn id="13722" xr3:uid="{3602FE87-97EB-A34F-837F-8E0943EE79F1}" name="Column13702"/>
    <tableColumn id="13723" xr3:uid="{0CF02841-E902-AB4D-ACD5-F90049CB152F}" name="Column13703"/>
    <tableColumn id="13724" xr3:uid="{878B19A8-77C6-174A-9CB3-4D9FF7599ACA}" name="Column13704"/>
    <tableColumn id="13725" xr3:uid="{6B9610F5-9F4A-F541-BF25-E379D7597513}" name="Column13705"/>
    <tableColumn id="13726" xr3:uid="{1EF43A29-0098-854E-8F21-39080113D42F}" name="Column13706"/>
    <tableColumn id="13727" xr3:uid="{7B7589F2-E353-444B-ADFA-1E88BB4ECC30}" name="Column13707"/>
    <tableColumn id="13728" xr3:uid="{B7FE82FB-94BF-9341-BE1E-83333E4ACCDA}" name="Column13708"/>
    <tableColumn id="13729" xr3:uid="{D9BB0098-D085-F248-A61B-49B35E312B45}" name="Column13709"/>
    <tableColumn id="13730" xr3:uid="{B9F8668C-4DB8-6846-8953-9CFE148001E0}" name="Column13710"/>
    <tableColumn id="13731" xr3:uid="{0A78C7C1-8E52-1B46-BFBF-F1289D1BFCF5}" name="Column13711"/>
    <tableColumn id="13732" xr3:uid="{2C904D95-4807-3C45-B605-E18B90443E20}" name="Column13712"/>
    <tableColumn id="13733" xr3:uid="{D08F04E5-5772-9A41-8338-3778885C8392}" name="Column13713"/>
    <tableColumn id="13734" xr3:uid="{EB51C43E-9B0E-5440-8FBB-F9715A2B9634}" name="Column13714"/>
    <tableColumn id="13735" xr3:uid="{798949E3-70FD-8546-969E-2676362CFB86}" name="Column13715"/>
    <tableColumn id="13736" xr3:uid="{DB233A3E-5A4C-5143-B149-8A698F6A2C04}" name="Column13716"/>
    <tableColumn id="13737" xr3:uid="{95176F1C-1D3F-4540-AA6D-89C2D61BE6F1}" name="Column13717"/>
    <tableColumn id="13738" xr3:uid="{95F0E6E7-33AD-0047-9914-7F6F6FF6C82D}" name="Column13718"/>
    <tableColumn id="13739" xr3:uid="{490E223E-1902-D34A-B547-7E9F6F79B641}" name="Column13719"/>
    <tableColumn id="13740" xr3:uid="{E4B76604-AB8B-6246-B695-A78F78A29A9B}" name="Column13720"/>
    <tableColumn id="13741" xr3:uid="{566F1224-4C70-3F43-B27A-31353925D8C9}" name="Column13721"/>
    <tableColumn id="13742" xr3:uid="{99E4EA31-5A67-3D4B-A3D2-4F24DA1A04F6}" name="Column13722"/>
    <tableColumn id="13743" xr3:uid="{90F60D78-EA46-6548-B1CD-A3FA8FD73BD7}" name="Column13723"/>
    <tableColumn id="13744" xr3:uid="{7CC5DD60-3F6E-D748-B6FC-882BEAAF2B1D}" name="Column13724"/>
    <tableColumn id="13745" xr3:uid="{DA2D46E8-AD24-C14E-875A-6CEB3DB5C274}" name="Column13725"/>
    <tableColumn id="13746" xr3:uid="{6E71780C-126A-BE4F-9939-1058E6E117AF}" name="Column13726"/>
    <tableColumn id="13747" xr3:uid="{0F60E5A7-1BAD-074A-A437-E273FA640510}" name="Column13727"/>
    <tableColumn id="13748" xr3:uid="{9E45E06E-8C7A-EB4A-9796-DE99F3DA4A40}" name="Column13728"/>
    <tableColumn id="13749" xr3:uid="{B07E725A-6877-AF4E-BEA4-AC84E18E43EA}" name="Column13729"/>
    <tableColumn id="13750" xr3:uid="{772240BF-82C6-444D-B2E2-C44B447ECCBF}" name="Column13730"/>
    <tableColumn id="13751" xr3:uid="{462F645C-E986-3149-BB00-3D193C3D2901}" name="Column13731"/>
    <tableColumn id="13752" xr3:uid="{54A241ED-CA52-E247-8B0D-72F966EE31F7}" name="Column13732"/>
    <tableColumn id="13753" xr3:uid="{23568421-5639-A648-A6B0-17D679E6328A}" name="Column13733"/>
    <tableColumn id="13754" xr3:uid="{0F5A8D74-7FD9-8E42-8A84-36E419510AC5}" name="Column13734"/>
    <tableColumn id="13755" xr3:uid="{93B405F3-4222-4E4A-B245-D7D61536550E}" name="Column13735"/>
    <tableColumn id="13756" xr3:uid="{380A6AB1-A916-5641-89B4-932A8B54B251}" name="Column13736"/>
    <tableColumn id="13757" xr3:uid="{CB0B60F4-496D-F247-B98D-7FD9D97729A2}" name="Column13737"/>
    <tableColumn id="13758" xr3:uid="{A579A0BC-8C2C-C942-83AE-DFB5C4B2839C}" name="Column13738"/>
    <tableColumn id="13759" xr3:uid="{EB148DBE-1F51-C742-8864-717D32655C18}" name="Column13739"/>
    <tableColumn id="13760" xr3:uid="{05E7D86F-E5AB-EB4C-B081-F8CAC3B44DD3}" name="Column13740"/>
    <tableColumn id="13761" xr3:uid="{EE6CAD10-401C-094B-8F54-6C4C40A29974}" name="Column13741"/>
    <tableColumn id="13762" xr3:uid="{8C6CA684-7ECA-CF43-975D-BD33F5F6D366}" name="Column13742"/>
    <tableColumn id="13763" xr3:uid="{14B4A74D-2110-044F-8B04-328182744A9E}" name="Column13743"/>
    <tableColumn id="13764" xr3:uid="{FC8EAB5F-4C76-804E-BD01-A730A9180405}" name="Column13744"/>
    <tableColumn id="13765" xr3:uid="{9E8E15AD-AC59-7C48-BD96-B47C278BE192}" name="Column13745"/>
    <tableColumn id="13766" xr3:uid="{4724525A-C8B0-F244-A23F-694BD99387AB}" name="Column13746"/>
    <tableColumn id="13767" xr3:uid="{531C20BF-7A42-BA43-842E-1F0A5D6DE245}" name="Column13747"/>
    <tableColumn id="13768" xr3:uid="{051A45B3-5D88-9346-9581-B30FEE7BDD91}" name="Column13748"/>
    <tableColumn id="13769" xr3:uid="{0909A392-7E00-C045-B897-4F5700327C32}" name="Column13749"/>
    <tableColumn id="13770" xr3:uid="{3095025D-899F-7046-A680-82E9BEC8333B}" name="Column13750"/>
    <tableColumn id="13771" xr3:uid="{5D8865BC-83FF-F54B-AD48-2E59FB818618}" name="Column13751"/>
    <tableColumn id="13772" xr3:uid="{00ED1339-0766-BB4D-BB52-5417E50FB931}" name="Column13752"/>
    <tableColumn id="13773" xr3:uid="{E3420361-8506-D745-B920-33FF53F6DE8A}" name="Column13753"/>
    <tableColumn id="13774" xr3:uid="{16DCEC92-E808-AA41-8D72-9159A16BAE8B}" name="Column13754"/>
    <tableColumn id="13775" xr3:uid="{B4CB6D79-3AAA-704A-8C12-F8405E50CA68}" name="Column13755"/>
    <tableColumn id="13776" xr3:uid="{34DE0A2C-4E28-8047-B478-40ACB38E9183}" name="Column13756"/>
    <tableColumn id="13777" xr3:uid="{C6992E6E-2E65-5448-B6B9-B7961A6AB973}" name="Column13757"/>
    <tableColumn id="13778" xr3:uid="{E18E08E9-4C0F-5E4F-95CC-74C7ED47CDFC}" name="Column13758"/>
    <tableColumn id="13779" xr3:uid="{D01013F5-8220-D54A-A392-2DA7D67644FD}" name="Column13759"/>
    <tableColumn id="13780" xr3:uid="{550CABC8-8E12-B849-8141-70E94616EA11}" name="Column13760"/>
    <tableColumn id="13781" xr3:uid="{4A3ECC78-B3D3-694E-9E04-DA45D6C4005A}" name="Column13761"/>
    <tableColumn id="13782" xr3:uid="{FD19848D-1895-A74E-A817-7A4A3D2C9027}" name="Column13762"/>
    <tableColumn id="13783" xr3:uid="{35E078F3-43B2-B545-B20B-627AA083D664}" name="Column13763"/>
    <tableColumn id="13784" xr3:uid="{BF3AECB8-E158-D743-9366-F6B823C98796}" name="Column13764"/>
    <tableColumn id="13785" xr3:uid="{90F342E7-0F5E-0B42-9151-EDEBF245EB88}" name="Column13765"/>
    <tableColumn id="13786" xr3:uid="{D30EDC16-6B44-3546-BF5F-A107EFFE827C}" name="Column13766"/>
    <tableColumn id="13787" xr3:uid="{2D1DAA2D-5E93-F74F-BA3C-8325512688C1}" name="Column13767"/>
    <tableColumn id="13788" xr3:uid="{F300BCE7-AFE3-A442-8536-E12FF600B577}" name="Column13768"/>
    <tableColumn id="13789" xr3:uid="{8908158D-DE09-274D-8F90-CC994E487B70}" name="Column13769"/>
    <tableColumn id="13790" xr3:uid="{08106F2F-7D5E-D54D-9423-6C3179DBC472}" name="Column13770"/>
    <tableColumn id="13791" xr3:uid="{C6DA71DD-8A08-2E42-A6B8-5B2DEC31ED81}" name="Column13771"/>
    <tableColumn id="13792" xr3:uid="{DAA743A1-85AE-E64B-967A-9B793D13BC48}" name="Column13772"/>
    <tableColumn id="13793" xr3:uid="{1A173CA3-17FF-B34B-8C2A-56345EC29979}" name="Column13773"/>
    <tableColumn id="13794" xr3:uid="{F33EE9C9-868A-4E4B-9CC9-864A76954CD0}" name="Column13774"/>
    <tableColumn id="13795" xr3:uid="{0999A966-B4BA-244E-9103-CB42E0E83FD8}" name="Column13775"/>
    <tableColumn id="13796" xr3:uid="{E23F92F4-AF70-4542-9AB4-7A11E1941611}" name="Column13776"/>
    <tableColumn id="13797" xr3:uid="{D0D428C6-F28F-F849-B3AF-118BC71438FC}" name="Column13777"/>
    <tableColumn id="13798" xr3:uid="{C6728137-2916-C14E-9F7E-DBE9E34ED94B}" name="Column13778"/>
    <tableColumn id="13799" xr3:uid="{61E9EC2C-A56B-9443-959D-FC1995871180}" name="Column13779"/>
    <tableColumn id="13800" xr3:uid="{01D1207E-E2C1-7B4C-BDE6-7F9494C26FC8}" name="Column13780"/>
    <tableColumn id="13801" xr3:uid="{6703B3B3-F0E4-2549-B290-91DE47EA806F}" name="Column13781"/>
    <tableColumn id="13802" xr3:uid="{50038D0F-3F2A-6846-B2FC-C2C68CB31FAB}" name="Column13782"/>
    <tableColumn id="13803" xr3:uid="{D645D031-120C-214D-8D64-90847436CCEB}" name="Column13783"/>
    <tableColumn id="13804" xr3:uid="{1B9B4511-8E9C-8340-8AF2-619792D4644B}" name="Column13784"/>
    <tableColumn id="13805" xr3:uid="{193E6C18-99CA-E54E-9352-E7C5875B608B}" name="Column13785"/>
    <tableColumn id="13806" xr3:uid="{E1587782-7269-B544-A836-555E8F67A532}" name="Column13786"/>
    <tableColumn id="13807" xr3:uid="{83A494F7-6CFB-5745-97AE-F9CE368BFE5A}" name="Column13787"/>
    <tableColumn id="13808" xr3:uid="{70DF4506-3366-4E40-BD8F-58A8AC7A400A}" name="Column13788"/>
    <tableColumn id="13809" xr3:uid="{63E0E240-7914-F64E-A41C-936AD54A424D}" name="Column13789"/>
    <tableColumn id="13810" xr3:uid="{0E70DBF4-F218-2945-8F9A-4ECF220E2AE6}" name="Column13790"/>
    <tableColumn id="13811" xr3:uid="{B872C1D0-01AB-DF47-AB40-14ADC14216FE}" name="Column13791"/>
    <tableColumn id="13812" xr3:uid="{DC5A2D06-44A3-AC44-BC8B-B6415701BB04}" name="Column13792"/>
    <tableColumn id="13813" xr3:uid="{555852AC-58D6-8842-B29E-1D111181E100}" name="Column13793"/>
    <tableColumn id="13814" xr3:uid="{17086D22-24C2-DC4A-80C1-C2A4FCBACC1A}" name="Column13794"/>
    <tableColumn id="13815" xr3:uid="{8C60264A-826F-714B-A81C-D37786AF1865}" name="Column13795"/>
    <tableColumn id="13816" xr3:uid="{2E6B95F4-D1A3-C549-919A-E13277C493B5}" name="Column13796"/>
    <tableColumn id="13817" xr3:uid="{4B558F5D-0D77-D743-971F-26954E470C2C}" name="Column13797"/>
    <tableColumn id="13818" xr3:uid="{BF6AC645-7ACC-4444-9AA5-A0A26E32DEB1}" name="Column13798"/>
    <tableColumn id="13819" xr3:uid="{09A80CAE-9689-E948-896E-60577D23BCC6}" name="Column13799"/>
    <tableColumn id="13820" xr3:uid="{7828DBD0-7F12-9447-98C6-BEC56A262AA0}" name="Column13800"/>
    <tableColumn id="13821" xr3:uid="{C49F2EDC-3083-154F-8E44-107109820F53}" name="Column13801"/>
    <tableColumn id="13822" xr3:uid="{C9DDB9B5-3055-554F-AB95-BB8803408EF2}" name="Column13802"/>
    <tableColumn id="13823" xr3:uid="{02E594F4-C299-D945-B28D-16A30FB1518B}" name="Column13803"/>
    <tableColumn id="13824" xr3:uid="{F046DACA-B21E-4E42-BE1C-0C7A7692687B}" name="Column13804"/>
    <tableColumn id="13825" xr3:uid="{53E7955A-0887-2147-849A-D5CC25CC4FC3}" name="Column13805"/>
    <tableColumn id="13826" xr3:uid="{0B4AD0F9-997F-4C45-ADFF-ADEF1EA01FCA}" name="Column13806"/>
    <tableColumn id="13827" xr3:uid="{D69BE81D-A7FD-574C-8B8F-AEB38BCE26D5}" name="Column13807"/>
    <tableColumn id="13828" xr3:uid="{45413403-E089-544D-BD8C-500D6C1AFDBD}" name="Column13808"/>
    <tableColumn id="13829" xr3:uid="{D915AA75-2774-A544-9CFB-68ADD966B179}" name="Column13809"/>
    <tableColumn id="13830" xr3:uid="{D1630B13-A0FA-2547-B845-CA1FE598CCFD}" name="Column13810"/>
    <tableColumn id="13831" xr3:uid="{CBC661FC-A65C-CF47-889A-DD8FE50D64D5}" name="Column13811"/>
    <tableColumn id="13832" xr3:uid="{D74E7B44-6F0D-D640-8F32-1191BA1BDC81}" name="Column13812"/>
    <tableColumn id="13833" xr3:uid="{0357F7F9-9A15-6841-8D40-260AA6D7C777}" name="Column13813"/>
    <tableColumn id="13834" xr3:uid="{BC7599F4-791F-9D49-B86C-49E27F0F032A}" name="Column13814"/>
    <tableColumn id="13835" xr3:uid="{E872FDC1-F96D-7147-8BA9-DFA48ADF85CB}" name="Column13815"/>
    <tableColumn id="13836" xr3:uid="{CCA3B7D2-007D-A849-9758-95E06F369A78}" name="Column13816"/>
    <tableColumn id="13837" xr3:uid="{9EED5E43-61FE-7245-A2B1-F23EA368A2A9}" name="Column13817"/>
    <tableColumn id="13838" xr3:uid="{6D1D7AB3-2364-8344-ACF8-91F6E7E3EE5D}" name="Column13818"/>
    <tableColumn id="13839" xr3:uid="{D17DE2A0-3D9B-6946-89D6-7F6D8A5BC29C}" name="Column13819"/>
    <tableColumn id="13840" xr3:uid="{6FC41B9C-37DA-7341-B67E-4F6E26F1B2E1}" name="Column13820"/>
    <tableColumn id="13841" xr3:uid="{4ABCB369-BD6B-424B-A06F-70D583003C4A}" name="Column13821"/>
    <tableColumn id="13842" xr3:uid="{E9EF797A-BD02-B74C-92A5-DD628DDF9260}" name="Column13822"/>
    <tableColumn id="13843" xr3:uid="{AE20DE3A-29D0-1E42-9F7C-C9937F52FBEA}" name="Column13823"/>
    <tableColumn id="13844" xr3:uid="{B5F83CF7-216E-B945-95E7-6A3B041E3E5E}" name="Column13824"/>
    <tableColumn id="13845" xr3:uid="{90855F97-A81D-6745-A041-FD11107A8E8E}" name="Column13825"/>
    <tableColumn id="13846" xr3:uid="{BFD6108E-8C2E-EE48-A979-0AA080CF7621}" name="Column13826"/>
    <tableColumn id="13847" xr3:uid="{3285398A-D328-9C47-87D5-9B86EA9AAA44}" name="Column13827"/>
    <tableColumn id="13848" xr3:uid="{FD2D2B59-A388-044B-BDF7-E783D87A6D09}" name="Column13828"/>
    <tableColumn id="13849" xr3:uid="{35480DBA-B216-264B-987B-9DE294ABE88F}" name="Column13829"/>
    <tableColumn id="13850" xr3:uid="{0A823165-7590-3144-AACB-729F3D5526D7}" name="Column13830"/>
    <tableColumn id="13851" xr3:uid="{8BAA2855-B789-F44E-BC19-9E72CC9634EF}" name="Column13831"/>
    <tableColumn id="13852" xr3:uid="{8A67D0DA-2A13-7843-801B-34663A7E10AB}" name="Column13832"/>
    <tableColumn id="13853" xr3:uid="{067CB2D1-519E-8241-B50F-AB11CF9C4C4A}" name="Column13833"/>
    <tableColumn id="13854" xr3:uid="{70F2497C-2515-7840-B9D5-9D5AC00F88C2}" name="Column13834"/>
    <tableColumn id="13855" xr3:uid="{90807D8C-5189-364B-B8C2-9133C14718C7}" name="Column13835"/>
    <tableColumn id="13856" xr3:uid="{C29BDB9E-1511-DA41-9B71-1B3E3FEC64C1}" name="Column13836"/>
    <tableColumn id="13857" xr3:uid="{E3EE8181-5F34-1D46-84DA-5EA4DC101294}" name="Column13837"/>
    <tableColumn id="13858" xr3:uid="{187A37ED-2E82-414B-BE94-0C65EE09D246}" name="Column13838"/>
    <tableColumn id="13859" xr3:uid="{BDE631D9-43CF-5C49-BA79-236FA66DC73F}" name="Column13839"/>
    <tableColumn id="13860" xr3:uid="{AE9881F8-1D68-AC41-B842-67D3006FFCDF}" name="Column13840"/>
    <tableColumn id="13861" xr3:uid="{B835B94C-F0F2-224C-9174-73AB1D41E530}" name="Column13841"/>
    <tableColumn id="13862" xr3:uid="{6DF088EA-1494-8B48-BA3E-914A4EEB1622}" name="Column13842"/>
    <tableColumn id="13863" xr3:uid="{FE5637AA-FB55-704B-AD84-CB4495B08638}" name="Column13843"/>
    <tableColumn id="13864" xr3:uid="{D1300933-298B-AD45-A7C5-6EB5FBC76C7C}" name="Column13844"/>
    <tableColumn id="13865" xr3:uid="{E412323D-1BF9-FF4C-B479-D44D1BD45925}" name="Column13845"/>
    <tableColumn id="13866" xr3:uid="{81C74F49-B35C-B445-9C7D-F6B4E4EBFAD7}" name="Column13846"/>
    <tableColumn id="13867" xr3:uid="{0303F23A-D6B6-A048-940D-354890E8E590}" name="Column13847"/>
    <tableColumn id="13868" xr3:uid="{4DF5D998-0116-5C4B-A7C1-94CF7102437E}" name="Column13848"/>
    <tableColumn id="13869" xr3:uid="{973BC1BB-62B6-B844-8791-330E0849D276}" name="Column13849"/>
    <tableColumn id="13870" xr3:uid="{C3B0E030-CB6B-284A-BCEA-3229FCDB525C}" name="Column13850"/>
    <tableColumn id="13871" xr3:uid="{C023D27A-EE11-D748-B4FC-CC0199C0AA80}" name="Column13851"/>
    <tableColumn id="13872" xr3:uid="{6048196F-DEE6-4E44-8F3F-3FB800BE5AFC}" name="Column13852"/>
    <tableColumn id="13873" xr3:uid="{E7AC49F1-5065-7141-AF97-208806FBFF5E}" name="Column13853"/>
    <tableColumn id="13874" xr3:uid="{DD1AC473-3034-354B-BD61-198B9D47C935}" name="Column13854"/>
    <tableColumn id="13875" xr3:uid="{EB25AA85-615F-B54B-BF13-C77F93915425}" name="Column13855"/>
    <tableColumn id="13876" xr3:uid="{8B752836-6082-A247-A27A-79D3336B3E10}" name="Column13856"/>
    <tableColumn id="13877" xr3:uid="{AB1E010A-9037-C748-8470-0B501238FB57}" name="Column13857"/>
    <tableColumn id="13878" xr3:uid="{BE52B608-8CFD-494D-A0A7-FDFCFEF4C1B1}" name="Column13858"/>
    <tableColumn id="13879" xr3:uid="{A6E4780B-55D0-EF40-B5CF-8567E7A66CD6}" name="Column13859"/>
    <tableColumn id="13880" xr3:uid="{3842C863-BB16-0F49-8CD7-268A1F8D6411}" name="Column13860"/>
    <tableColumn id="13881" xr3:uid="{0CBF811F-6150-9B40-A0A2-B938D7F5B24D}" name="Column13861"/>
    <tableColumn id="13882" xr3:uid="{9E63F7D5-6147-CF46-B458-6B313A3326F0}" name="Column13862"/>
    <tableColumn id="13883" xr3:uid="{96F5B717-89BC-C748-A2B0-C3AB2D662003}" name="Column13863"/>
    <tableColumn id="13884" xr3:uid="{EC79F44D-7842-1248-BF65-B9B82E2FBEF1}" name="Column13864"/>
    <tableColumn id="13885" xr3:uid="{D378DEC9-EB1B-C14B-BF8F-975371C7FB3B}" name="Column13865"/>
    <tableColumn id="13886" xr3:uid="{7A1C772A-C3F3-1244-AD1E-7912162906DA}" name="Column13866"/>
    <tableColumn id="13887" xr3:uid="{479ED7D9-1EE8-2543-814F-619951680424}" name="Column13867"/>
    <tableColumn id="13888" xr3:uid="{2BC4762B-F35F-8F4C-8521-0D36A464983A}" name="Column13868"/>
    <tableColumn id="13889" xr3:uid="{4A289076-36B4-124C-A8AC-562B138A920C}" name="Column13869"/>
    <tableColumn id="13890" xr3:uid="{DCDAED70-6E90-3B48-AAE2-B09765314186}" name="Column13870"/>
    <tableColumn id="13891" xr3:uid="{59EE5010-5DEE-AE42-9777-C94F57CA4AEC}" name="Column13871"/>
    <tableColumn id="13892" xr3:uid="{34E87618-51BC-7A40-9DAD-CCABB58DC51E}" name="Column13872"/>
    <tableColumn id="13893" xr3:uid="{772B0FAD-4AF4-E84D-BFAB-AFD1842C3AB9}" name="Column13873"/>
    <tableColumn id="13894" xr3:uid="{747326B9-A2FC-E841-85E7-208278854581}" name="Column13874"/>
    <tableColumn id="13895" xr3:uid="{03A49F5A-A7CA-2F40-B829-1AF2E5FC4096}" name="Column13875"/>
    <tableColumn id="13896" xr3:uid="{64FACB6D-ECC1-4E49-AD9E-320ED7B7DB5F}" name="Column13876"/>
    <tableColumn id="13897" xr3:uid="{07EB0E96-7CC3-8949-8F6C-008FB991CE4A}" name="Column13877"/>
    <tableColumn id="13898" xr3:uid="{94F0D11D-339E-C54D-B82C-3BB920D065C2}" name="Column13878"/>
    <tableColumn id="13899" xr3:uid="{94C036BF-D3AD-EA46-9684-F4F70E48B905}" name="Column13879"/>
    <tableColumn id="13900" xr3:uid="{037A9C39-4337-C945-800F-A9B9107FB58F}" name="Column13880"/>
    <tableColumn id="13901" xr3:uid="{AF18EF28-C372-9B41-9D33-33B88D64A903}" name="Column13881"/>
    <tableColumn id="13902" xr3:uid="{6AB4C6D8-3790-BF40-B485-596CDBD6CDE2}" name="Column13882"/>
    <tableColumn id="13903" xr3:uid="{A3AA4119-A39E-6443-88AB-E8334F077DF3}" name="Column13883"/>
    <tableColumn id="13904" xr3:uid="{1A1A6426-A0C7-0247-8EE4-3CA4AEC7B39C}" name="Column13884"/>
    <tableColumn id="13905" xr3:uid="{0D0D4257-4A91-F441-A525-38390B3B9F2E}" name="Column13885"/>
    <tableColumn id="13906" xr3:uid="{53DAF29C-8E58-2244-84F8-6F954A53EDD9}" name="Column13886"/>
    <tableColumn id="13907" xr3:uid="{51249D89-9F2C-5B4E-8927-5EB1A81A7537}" name="Column13887"/>
    <tableColumn id="13908" xr3:uid="{7304967C-C29C-0548-A3F0-F57E737A63CB}" name="Column13888"/>
    <tableColumn id="13909" xr3:uid="{F3C75B96-05CA-EB4C-BD91-FF9EBD3AE442}" name="Column13889"/>
    <tableColumn id="13910" xr3:uid="{9FC96A28-391F-6242-AE79-41EAC3ECA262}" name="Column13890"/>
    <tableColumn id="13911" xr3:uid="{8E4371E3-8363-3645-83DD-FDCE73C7200A}" name="Column13891"/>
    <tableColumn id="13912" xr3:uid="{0FA8A18D-5E75-EB40-951D-55DFF5F1FFE9}" name="Column13892"/>
    <tableColumn id="13913" xr3:uid="{216F0E34-B22D-394B-85EE-1FC3188254AB}" name="Column13893"/>
    <tableColumn id="13914" xr3:uid="{71CF9F66-B4C7-B94C-8069-0CDDEC3E8528}" name="Column13894"/>
    <tableColumn id="13915" xr3:uid="{F60324D2-D6B3-1D45-8F26-397957D48463}" name="Column13895"/>
    <tableColumn id="13916" xr3:uid="{105BFA30-95EA-734E-8BB2-F81A50EDDEE7}" name="Column13896"/>
    <tableColumn id="13917" xr3:uid="{B900F6E0-A56A-4646-AA0A-C7F5436E762C}" name="Column13897"/>
    <tableColumn id="13918" xr3:uid="{A7A95770-3061-3E4A-B3E1-A4DD92F24B99}" name="Column13898"/>
    <tableColumn id="13919" xr3:uid="{8B8BFEFA-E10A-8145-934B-045BA82AD912}" name="Column13899"/>
    <tableColumn id="13920" xr3:uid="{EAB6E1F8-73C7-FA4F-A824-F78EA0391780}" name="Column13900"/>
    <tableColumn id="13921" xr3:uid="{ED0C823D-A1CB-8747-8B16-0A99383C4F58}" name="Column13901"/>
    <tableColumn id="13922" xr3:uid="{D0FC536E-8175-5947-AF3C-EB6827BA306A}" name="Column13902"/>
    <tableColumn id="13923" xr3:uid="{E034757B-99A8-7042-8937-D72B332D2E64}" name="Column13903"/>
    <tableColumn id="13924" xr3:uid="{9E9EB601-2419-1D40-9F20-C2AB2D9C5B0D}" name="Column13904"/>
    <tableColumn id="13925" xr3:uid="{9B1BEDE6-CA73-2F4B-BC40-52916C3613D1}" name="Column13905"/>
    <tableColumn id="13926" xr3:uid="{9C7B0626-81EF-1F47-A035-7EB12431F5AF}" name="Column13906"/>
    <tableColumn id="13927" xr3:uid="{FB0C0F11-1F50-6B43-9DF8-6AFBEAC7D6E2}" name="Column13907"/>
    <tableColumn id="13928" xr3:uid="{F7AF00B4-88E2-334A-A469-494616385314}" name="Column13908"/>
    <tableColumn id="13929" xr3:uid="{ABAA7A03-CDF7-244A-86FB-D22BFC9D797F}" name="Column13909"/>
    <tableColumn id="13930" xr3:uid="{998AEE08-E9E1-444D-AF7B-F5799B27F882}" name="Column13910"/>
    <tableColumn id="13931" xr3:uid="{4E77B1B5-B172-144E-995A-840D7A9010D6}" name="Column13911"/>
    <tableColumn id="13932" xr3:uid="{A4CA772F-0260-D64E-809C-9FEB171378BA}" name="Column13912"/>
    <tableColumn id="13933" xr3:uid="{5292EDF8-93A4-3848-8292-5B2572D149FF}" name="Column13913"/>
    <tableColumn id="13934" xr3:uid="{E2F00013-5CA4-4D42-B8FB-235B61633A36}" name="Column13914"/>
    <tableColumn id="13935" xr3:uid="{8B6C249F-C34B-9448-815A-C00ABF06490A}" name="Column13915"/>
    <tableColumn id="13936" xr3:uid="{945ADBC8-D311-BC40-8FC6-5D8BA8AE8047}" name="Column13916"/>
    <tableColumn id="13937" xr3:uid="{9FB18A74-4688-A241-9044-BCA5E3DD9793}" name="Column13917"/>
    <tableColumn id="13938" xr3:uid="{363D0211-98FB-374F-BBBE-4AFDA027F370}" name="Column13918"/>
    <tableColumn id="13939" xr3:uid="{E5B33A32-43D4-2547-9E41-DD399745F8BA}" name="Column13919"/>
    <tableColumn id="13940" xr3:uid="{9D34CEEA-009D-BE49-957F-91C5968BE149}" name="Column13920"/>
    <tableColumn id="13941" xr3:uid="{C7FB1ACD-61B5-4D47-B403-4959C74CA698}" name="Column13921"/>
    <tableColumn id="13942" xr3:uid="{13644CE2-F332-D844-9071-67784D8ED790}" name="Column13922"/>
    <tableColumn id="13943" xr3:uid="{2388E71B-15F3-234A-880B-D3B48C667F5F}" name="Column13923"/>
    <tableColumn id="13944" xr3:uid="{16018906-8DB7-B442-8A04-2187821A4ED1}" name="Column13924"/>
    <tableColumn id="13945" xr3:uid="{0AF7C1D7-F804-8242-890D-0A42B1FC1CBA}" name="Column13925"/>
    <tableColumn id="13946" xr3:uid="{70A24D90-9A93-1942-98CA-DB267A0CBD87}" name="Column13926"/>
    <tableColumn id="13947" xr3:uid="{E1156C05-739D-4D47-B4F6-DD4815E2CA39}" name="Column13927"/>
    <tableColumn id="13948" xr3:uid="{0DFFEA42-F7F8-0F42-9CEE-BD75D37B072E}" name="Column13928"/>
    <tableColumn id="13949" xr3:uid="{6DB1811E-05D2-6643-A9F1-ECFD783693F5}" name="Column13929"/>
    <tableColumn id="13950" xr3:uid="{CDDB4F11-F7D8-A14F-90D3-5860D2E90EB2}" name="Column13930"/>
    <tableColumn id="13951" xr3:uid="{D5462236-10F0-B14B-BD1C-6BC5C30B9790}" name="Column13931"/>
    <tableColumn id="13952" xr3:uid="{45BD49A4-1E64-5D46-96A7-AA6549DACEB6}" name="Column13932"/>
    <tableColumn id="13953" xr3:uid="{A88FE2C2-7758-8C43-9D9F-FF7299869508}" name="Column13933"/>
    <tableColumn id="13954" xr3:uid="{B673B34C-A316-CF49-8808-0F49C02A3E6E}" name="Column13934"/>
    <tableColumn id="13955" xr3:uid="{FF6E0D6A-4843-6A4D-875B-BB563733BE97}" name="Column13935"/>
    <tableColumn id="13956" xr3:uid="{CA3B0FD6-AD43-BF43-B49D-03B9FAAB39C1}" name="Column13936"/>
    <tableColumn id="13957" xr3:uid="{2DA45DD1-D14E-4A42-AEB0-7DA7CCAF8BAE}" name="Column13937"/>
    <tableColumn id="13958" xr3:uid="{6651478D-CB20-C44D-BD36-43724E9E482B}" name="Column13938"/>
    <tableColumn id="13959" xr3:uid="{7452649A-8CD1-5140-B319-CD926FD24E9B}" name="Column13939"/>
    <tableColumn id="13960" xr3:uid="{A3297C25-EAA0-C244-AFA6-B6BC9404A2CB}" name="Column13940"/>
    <tableColumn id="13961" xr3:uid="{76AA199C-8FA4-9344-B0AD-82147997B28D}" name="Column13941"/>
    <tableColumn id="13962" xr3:uid="{E362E18F-BBD1-7B41-9B1D-1A6F9D221749}" name="Column13942"/>
    <tableColumn id="13963" xr3:uid="{F76768E5-8708-0149-A05C-AA0BF0FE7EC0}" name="Column13943"/>
    <tableColumn id="13964" xr3:uid="{96FD27F0-357E-B74F-A0E5-E3704BBF0F7F}" name="Column13944"/>
    <tableColumn id="13965" xr3:uid="{7588352F-789A-D548-AEAE-CC93256A43EF}" name="Column13945"/>
    <tableColumn id="13966" xr3:uid="{D04CA6A2-58CF-7D41-A4BB-A004455EEDA0}" name="Column13946"/>
    <tableColumn id="13967" xr3:uid="{0FD21B1F-250F-EB40-B0DE-7252E36AC618}" name="Column13947"/>
    <tableColumn id="13968" xr3:uid="{0C7A0C6F-2F67-9D4B-8265-ED12F3886E0A}" name="Column13948"/>
    <tableColumn id="13969" xr3:uid="{233FF08D-4B1B-0740-BE16-E54436331E35}" name="Column13949"/>
    <tableColumn id="13970" xr3:uid="{3D642821-E5B2-2A46-9F33-4B461CFDE0F5}" name="Column13950"/>
    <tableColumn id="13971" xr3:uid="{D9B08385-EF32-9945-B8D4-79C977DEF840}" name="Column13951"/>
    <tableColumn id="13972" xr3:uid="{5F13C5DA-29A1-524F-8A18-D7E02CB07984}" name="Column13952"/>
    <tableColumn id="13973" xr3:uid="{EC2ABFD6-66FF-5D4A-BE16-2549C1CA6642}" name="Column13953"/>
    <tableColumn id="13974" xr3:uid="{148F75BC-D2EC-454D-AF3C-8026EAAD97FD}" name="Column13954"/>
    <tableColumn id="13975" xr3:uid="{A22B6140-52B9-F34A-ACC2-A8A2FF47E941}" name="Column13955"/>
    <tableColumn id="13976" xr3:uid="{347EA58D-78E9-AE49-AF53-1052828DFD48}" name="Column13956"/>
    <tableColumn id="13977" xr3:uid="{3277D86F-539F-8046-8CE2-2100483481C7}" name="Column13957"/>
    <tableColumn id="13978" xr3:uid="{751B1AEF-170F-E246-B3E9-4BC2214B4539}" name="Column13958"/>
    <tableColumn id="13979" xr3:uid="{F3663177-8240-1245-A58A-0C8C1EA84B13}" name="Column13959"/>
    <tableColumn id="13980" xr3:uid="{75A39071-1894-6147-9735-FAB9DF36DEE5}" name="Column13960"/>
    <tableColumn id="13981" xr3:uid="{467A8CA2-D2FF-AF47-82EC-8C8A481C86B3}" name="Column13961"/>
    <tableColumn id="13982" xr3:uid="{D03B8847-A5BB-B949-B075-791C134C2913}" name="Column13962"/>
    <tableColumn id="13983" xr3:uid="{EF8ECF37-3EA5-7743-BEFC-ED6028F78056}" name="Column13963"/>
    <tableColumn id="13984" xr3:uid="{302B1639-58E9-E94A-A07D-F5B0CA4A8D70}" name="Column13964"/>
    <tableColumn id="13985" xr3:uid="{1C0ED8AF-91BB-2C4F-97B0-631A1899D57A}" name="Column13965"/>
    <tableColumn id="13986" xr3:uid="{3F0CD7E6-2751-3A43-BE35-BD9E965148C0}" name="Column13966"/>
    <tableColumn id="13987" xr3:uid="{6A526C64-5547-C746-9FAF-144CB3688474}" name="Column13967"/>
    <tableColumn id="13988" xr3:uid="{CC5FACFE-2891-FF47-A96F-FB687092A239}" name="Column13968"/>
    <tableColumn id="13989" xr3:uid="{534C60CE-BB90-1E42-9815-83C74BF89756}" name="Column13969"/>
    <tableColumn id="13990" xr3:uid="{9BA68CF3-6D6F-1C49-BA80-429C29E28D31}" name="Column13970"/>
    <tableColumn id="13991" xr3:uid="{4CF02530-4475-904A-A7B4-0DB81E78C8F8}" name="Column13971"/>
    <tableColumn id="13992" xr3:uid="{F7EA309F-50CA-D143-BDC6-C10DC68F1B53}" name="Column13972"/>
    <tableColumn id="13993" xr3:uid="{703820C6-7DA2-9F4B-8898-55AEF3983515}" name="Column13973"/>
    <tableColumn id="13994" xr3:uid="{1693BD89-A3BF-1D4A-A63E-1C0E9EC04F9D}" name="Column13974"/>
    <tableColumn id="13995" xr3:uid="{0A4B7973-8BF4-314F-99CA-8C0250772429}" name="Column13975"/>
    <tableColumn id="13996" xr3:uid="{C234FCDC-0547-2B46-9F4D-946631882A2F}" name="Column13976"/>
    <tableColumn id="13997" xr3:uid="{71C2F390-199B-2248-9346-19AF2DC9BFEE}" name="Column13977"/>
    <tableColumn id="13998" xr3:uid="{4C78D340-460C-F743-96E4-F9FA3522684C}" name="Column13978"/>
    <tableColumn id="13999" xr3:uid="{F641FE29-59B1-6F4F-94B5-F8EE15DDC1C7}" name="Column13979"/>
    <tableColumn id="14000" xr3:uid="{BE3539F5-8EBE-4145-9A2D-81E33AC5B68A}" name="Column13980"/>
    <tableColumn id="14001" xr3:uid="{3E510552-E18F-1A4A-85DB-B25CCC9D804F}" name="Column13981"/>
    <tableColumn id="14002" xr3:uid="{926C7E8E-DC26-1B46-BB47-B2089C657DB6}" name="Column13982"/>
    <tableColumn id="14003" xr3:uid="{94461FB1-4AC0-C942-8EF2-2D81660D6671}" name="Column13983"/>
    <tableColumn id="14004" xr3:uid="{C7B0B1E4-AD0E-BD4E-BD7C-AC32C6D2CF15}" name="Column13984"/>
    <tableColumn id="14005" xr3:uid="{8EAE93B6-3397-8D46-A13D-F1F70C6A7473}" name="Column13985"/>
    <tableColumn id="14006" xr3:uid="{475C32F0-87EE-3441-9C7E-FD35597593AE}" name="Column13986"/>
    <tableColumn id="14007" xr3:uid="{9EF59119-B71E-C945-BCA0-7EBC4A8D2EFA}" name="Column13987"/>
    <tableColumn id="14008" xr3:uid="{BC579AE3-7FC5-BA48-9DF6-FE2AE9CBF756}" name="Column13988"/>
    <tableColumn id="14009" xr3:uid="{1E103CE1-3503-1447-9BE8-4D9EAFFE72B1}" name="Column13989"/>
    <tableColumn id="14010" xr3:uid="{83D81B42-66D5-724D-8D13-33186A39A19D}" name="Column13990"/>
    <tableColumn id="14011" xr3:uid="{8BFC9FB2-DFAA-4541-B1B4-7206BC20AD40}" name="Column13991"/>
    <tableColumn id="14012" xr3:uid="{681A4F94-1AEB-514F-BDF4-7DF99C09293C}" name="Column13992"/>
    <tableColumn id="14013" xr3:uid="{08AF7343-8AAB-4D4C-950A-2F8A6EED119F}" name="Column13993"/>
    <tableColumn id="14014" xr3:uid="{3E8423E4-51B9-2347-BE25-202A24CAEBBF}" name="Column13994"/>
    <tableColumn id="14015" xr3:uid="{DFC7401E-394E-C64C-97A5-9C71C776FDB9}" name="Column13995"/>
    <tableColumn id="14016" xr3:uid="{EAE8FB1F-0E2A-EE40-A36A-DFADC575BFCA}" name="Column13996"/>
    <tableColumn id="14017" xr3:uid="{CE32F60F-D6CB-CD41-B9D8-354A0EAC7AD5}" name="Column13997"/>
    <tableColumn id="14018" xr3:uid="{0FC228EE-204A-6649-BE2F-EB2408963FFF}" name="Column13998"/>
    <tableColumn id="14019" xr3:uid="{B8BBEEF8-6779-A046-A567-CA95FBE7A1FE}" name="Column13999"/>
    <tableColumn id="14020" xr3:uid="{86C86359-7F1F-A840-894B-AD718D050C24}" name="Column14000"/>
    <tableColumn id="14021" xr3:uid="{EDDC7406-8010-F14A-8B7B-1856E4D38E63}" name="Column14001"/>
    <tableColumn id="14022" xr3:uid="{A79D84B6-7F3C-9441-ACBC-1A79B52A076C}" name="Column14002"/>
    <tableColumn id="14023" xr3:uid="{94B59484-5A5F-5040-B488-659A23831D57}" name="Column14003"/>
    <tableColumn id="14024" xr3:uid="{0F63AEEE-1880-8C40-8ECD-F508444C8213}" name="Column14004"/>
    <tableColumn id="14025" xr3:uid="{98D2BE10-C812-FD45-9F33-BA403642552D}" name="Column14005"/>
    <tableColumn id="14026" xr3:uid="{67E03AED-03A2-D343-A10A-C768BD9E221A}" name="Column14006"/>
    <tableColumn id="14027" xr3:uid="{CBA2F126-391B-E344-BC08-E02AAC0D8471}" name="Column14007"/>
    <tableColumn id="14028" xr3:uid="{84209C5F-0CA7-E641-A8F3-720A735923D4}" name="Column14008"/>
    <tableColumn id="14029" xr3:uid="{668184D3-4513-E846-942C-8098AB24985C}" name="Column14009"/>
    <tableColumn id="14030" xr3:uid="{E5CE54FD-0D15-0042-8FA5-6A86EA91CD46}" name="Column14010"/>
    <tableColumn id="14031" xr3:uid="{1AE9E67A-E516-9341-9557-EB0BD813004B}" name="Column14011"/>
    <tableColumn id="14032" xr3:uid="{C49E3B45-2550-3947-AA8F-C620BB4143F8}" name="Column14012"/>
    <tableColumn id="14033" xr3:uid="{4A7FB06D-DB03-9146-803A-37467B625896}" name="Column14013"/>
    <tableColumn id="14034" xr3:uid="{512FA44E-8CCB-7942-8701-9829874C5DB3}" name="Column14014"/>
    <tableColumn id="14035" xr3:uid="{091F05C9-29CE-2940-9DF5-EEDC68A88896}" name="Column14015"/>
    <tableColumn id="14036" xr3:uid="{4C4FDAB6-C22A-144B-9D52-DE5FC5ABE7FE}" name="Column14016"/>
    <tableColumn id="14037" xr3:uid="{842DE62A-5FF1-BF44-B6CE-329D99693878}" name="Column14017"/>
    <tableColumn id="14038" xr3:uid="{F27471A6-6B12-4147-97E3-6345DB649AFF}" name="Column14018"/>
    <tableColumn id="14039" xr3:uid="{E5F78457-08DC-E045-A4E4-DFAEA927A1A3}" name="Column14019"/>
    <tableColumn id="14040" xr3:uid="{1779ACEB-6730-6A4D-B03A-BA5E7E193EA7}" name="Column14020"/>
    <tableColumn id="14041" xr3:uid="{4A1810F2-CF30-AC4D-876A-D23A4D35EB97}" name="Column14021"/>
    <tableColumn id="14042" xr3:uid="{6EF0B9FF-6A7A-A649-9181-A87F89AB7FC5}" name="Column14022"/>
    <tableColumn id="14043" xr3:uid="{FE968534-39ED-554B-AE5A-DFD9836CF728}" name="Column14023"/>
    <tableColumn id="14044" xr3:uid="{AF74737A-412E-9245-B29E-7DEC8F9F7DD4}" name="Column14024"/>
    <tableColumn id="14045" xr3:uid="{21560B20-5D34-8342-93D6-8959FB3CB75D}" name="Column14025"/>
    <tableColumn id="14046" xr3:uid="{BF1DBEA8-C856-234A-A551-37F59BF0F252}" name="Column14026"/>
    <tableColumn id="14047" xr3:uid="{4247C67F-8551-4B47-9E97-F3D593DA6E08}" name="Column14027"/>
    <tableColumn id="14048" xr3:uid="{CD644233-F799-7D47-98BA-9DA290B916DB}" name="Column14028"/>
    <tableColumn id="14049" xr3:uid="{4B7EB3A1-9964-8344-959E-D4F5D8DFB0A2}" name="Column14029"/>
    <tableColumn id="14050" xr3:uid="{C5E46867-C0E4-D341-9E5E-B3172879CC85}" name="Column14030"/>
    <tableColumn id="14051" xr3:uid="{31100A86-30CB-A247-A847-241FC3B7F228}" name="Column14031"/>
    <tableColumn id="14052" xr3:uid="{007E7082-33B0-874D-AA71-FBB2FF209DD6}" name="Column14032"/>
    <tableColumn id="14053" xr3:uid="{B16CA4DA-D01E-D646-9ED3-C3CA0BDE63A3}" name="Column14033"/>
    <tableColumn id="14054" xr3:uid="{3705EDC5-12AE-DC43-82FA-4C7C2066B85F}" name="Column14034"/>
    <tableColumn id="14055" xr3:uid="{6B5F5272-95EF-1E45-ABE9-01EF8FB3A473}" name="Column14035"/>
    <tableColumn id="14056" xr3:uid="{E4017941-C21F-CE4D-8FC5-B2A32E7870F7}" name="Column14036"/>
    <tableColumn id="14057" xr3:uid="{B0DEA37C-0232-6F4B-A06C-7F7ED0C053BF}" name="Column14037"/>
    <tableColumn id="14058" xr3:uid="{2F812894-24CA-4448-B052-0CD7D6D48393}" name="Column14038"/>
    <tableColumn id="14059" xr3:uid="{A7D79C10-293A-1845-87DC-CD7DF22CB5A6}" name="Column14039"/>
    <tableColumn id="14060" xr3:uid="{242DC2CF-623A-F440-86F6-5F3C2412E259}" name="Column14040"/>
    <tableColumn id="14061" xr3:uid="{8C3AE297-9319-0F4D-B33B-176B09837F08}" name="Column14041"/>
    <tableColumn id="14062" xr3:uid="{1547EEEB-D583-124D-B15C-2C317B9438EA}" name="Column14042"/>
    <tableColumn id="14063" xr3:uid="{7A46A6DE-9F62-8544-B43E-B1B1B1620587}" name="Column14043"/>
    <tableColumn id="14064" xr3:uid="{FC29FB83-BDE3-F04D-83FD-C7F35257965D}" name="Column14044"/>
    <tableColumn id="14065" xr3:uid="{2FC0C8F9-4B75-6F44-836E-861F6F03072B}" name="Column14045"/>
    <tableColumn id="14066" xr3:uid="{31AC96A1-A7D2-764E-8630-888E16FE4E74}" name="Column14046"/>
    <tableColumn id="14067" xr3:uid="{7E6065AE-0367-744A-92DC-C1F7CD502269}" name="Column14047"/>
    <tableColumn id="14068" xr3:uid="{49AF5182-CE6E-6448-A6E9-29C0B42764D6}" name="Column14048"/>
    <tableColumn id="14069" xr3:uid="{4847A41D-B458-B743-816B-F025D79664CC}" name="Column14049"/>
    <tableColumn id="14070" xr3:uid="{85FCB206-8BF4-8E40-BE7F-00B827F9B0BF}" name="Column14050"/>
    <tableColumn id="14071" xr3:uid="{564CE5D9-B0CA-C043-BC40-23061F56BF63}" name="Column14051"/>
    <tableColumn id="14072" xr3:uid="{1D85C7CC-2318-2E4E-BB51-FE98B9AB4E08}" name="Column14052"/>
    <tableColumn id="14073" xr3:uid="{C90680B7-3C0D-5F41-AD81-297CAE6D3C61}" name="Column14053"/>
    <tableColumn id="14074" xr3:uid="{49448E43-D5B1-9F4E-BA69-8D5CF2186FE5}" name="Column14054"/>
    <tableColumn id="14075" xr3:uid="{10F16C77-5575-4941-B56A-686CEB88B856}" name="Column14055"/>
    <tableColumn id="14076" xr3:uid="{F6E47BE6-D2E6-6240-A574-CA8977452AFD}" name="Column14056"/>
    <tableColumn id="14077" xr3:uid="{C1365C95-B693-AE4C-A475-4224C561DFB0}" name="Column14057"/>
    <tableColumn id="14078" xr3:uid="{0843CA2E-C772-EF4D-A433-A093987BC698}" name="Column14058"/>
    <tableColumn id="14079" xr3:uid="{D32AF15F-7371-6C4C-987F-443C6CEC0A9C}" name="Column14059"/>
    <tableColumn id="14080" xr3:uid="{450C3C62-0BC1-F84C-817C-649A7025C83B}" name="Column14060"/>
    <tableColumn id="14081" xr3:uid="{8D156459-C147-4641-9628-851941DC8D30}" name="Column14061"/>
    <tableColumn id="14082" xr3:uid="{77ADB001-3487-DC46-93DF-C80F276B59D7}" name="Column14062"/>
    <tableColumn id="14083" xr3:uid="{B3D3CF7F-C7C5-2E4B-AF64-8EA5137F8472}" name="Column14063"/>
    <tableColumn id="14084" xr3:uid="{841BEC65-953C-E84D-8E61-99CC9562ED0F}" name="Column14064"/>
    <tableColumn id="14085" xr3:uid="{9B596E04-A7BC-AD4E-A808-93DB6EC85D3B}" name="Column14065"/>
    <tableColumn id="14086" xr3:uid="{83754798-33EB-2347-84D7-C53E1EA576B6}" name="Column14066"/>
    <tableColumn id="14087" xr3:uid="{E1087770-54C9-C644-8058-F1C71C8730EE}" name="Column14067"/>
    <tableColumn id="14088" xr3:uid="{3AC254FF-3FE9-984C-A261-9AE810F71B8E}" name="Column14068"/>
    <tableColumn id="14089" xr3:uid="{E331A34A-4996-FC49-AD63-17C7B99D2CBE}" name="Column14069"/>
    <tableColumn id="14090" xr3:uid="{BF22DA3A-A18F-EA45-A70F-A6C3ADB14B4F}" name="Column14070"/>
    <tableColumn id="14091" xr3:uid="{AC8764DC-A29E-4B4C-B9BE-492F9B220FFA}" name="Column14071"/>
    <tableColumn id="14092" xr3:uid="{6EA20328-9F6D-2147-9327-4753EE4A3D45}" name="Column14072"/>
    <tableColumn id="14093" xr3:uid="{21D782CE-A30C-3048-BBF8-B7F71CC8C473}" name="Column14073"/>
    <tableColumn id="14094" xr3:uid="{78778E0D-AC55-8F45-837B-2352D5EDFA36}" name="Column14074"/>
    <tableColumn id="14095" xr3:uid="{38E9FD68-8593-844C-AC64-C93F9994431B}" name="Column14075"/>
    <tableColumn id="14096" xr3:uid="{29DB3884-3566-FB43-939B-5475C4C78A49}" name="Column14076"/>
    <tableColumn id="14097" xr3:uid="{7C2BB91D-B95A-5144-B190-336E07D559F9}" name="Column14077"/>
    <tableColumn id="14098" xr3:uid="{19A548F9-0909-6A4E-8FAC-387D0A7E4BC7}" name="Column14078"/>
    <tableColumn id="14099" xr3:uid="{1AA5AC4C-82B8-9B4F-ADF1-EDD93B475403}" name="Column14079"/>
    <tableColumn id="14100" xr3:uid="{25BD7FDD-BBBD-124B-96AF-8D48A46AAB60}" name="Column14080"/>
    <tableColumn id="14101" xr3:uid="{A0CFA3B9-A0A3-B248-8102-E38A915FB2F1}" name="Column14081"/>
    <tableColumn id="14102" xr3:uid="{4589EC88-3E92-2543-97F0-1CA384306B6A}" name="Column14082"/>
    <tableColumn id="14103" xr3:uid="{BEE27F4E-D116-AB4C-9043-77D83A6FC58F}" name="Column14083"/>
    <tableColumn id="14104" xr3:uid="{A9E43594-B326-F443-BEFE-1C78216CC521}" name="Column14084"/>
    <tableColumn id="14105" xr3:uid="{CB6E4B57-1837-E645-8CC1-65FE0D79DC2B}" name="Column14085"/>
    <tableColumn id="14106" xr3:uid="{EE4577B5-3D70-3E48-AC54-0A1D8E1253E6}" name="Column14086"/>
    <tableColumn id="14107" xr3:uid="{17E3FFC7-5BCC-FB49-8EA7-2C8FBCA22916}" name="Column14087"/>
    <tableColumn id="14108" xr3:uid="{B37C2202-5BD5-434F-AA32-FB057F6B7522}" name="Column14088"/>
    <tableColumn id="14109" xr3:uid="{F681099C-F2D6-5C4C-A730-400E73DCD28E}" name="Column14089"/>
    <tableColumn id="14110" xr3:uid="{7BBA548B-E6A9-6E4D-A708-8EB1B0A79083}" name="Column14090"/>
    <tableColumn id="14111" xr3:uid="{1CF36462-E02E-7540-9D67-67805263DEEF}" name="Column14091"/>
    <tableColumn id="14112" xr3:uid="{7C2C5ABF-3732-9A4C-9942-0D54BB5D0E0E}" name="Column14092"/>
    <tableColumn id="14113" xr3:uid="{D9AC8502-43C2-A846-8B86-1D20678AA7B9}" name="Column14093"/>
    <tableColumn id="14114" xr3:uid="{894A1CF3-6EF0-6847-A938-957412A7CA47}" name="Column14094"/>
    <tableColumn id="14115" xr3:uid="{D71BF5A4-3C39-5D4A-9952-D5F55AFB226D}" name="Column14095"/>
    <tableColumn id="14116" xr3:uid="{BAFD974F-73D0-6347-B0D9-6501B515D341}" name="Column14096"/>
    <tableColumn id="14117" xr3:uid="{6F3B9968-1A1C-DD49-A0B4-4F5617C3059D}" name="Column14097"/>
    <tableColumn id="14118" xr3:uid="{189DE7A6-3B86-5F42-9CB2-510A5C520646}" name="Column14098"/>
    <tableColumn id="14119" xr3:uid="{D0337AF4-AFCF-3647-B623-B56E3DAFD2D9}" name="Column14099"/>
    <tableColumn id="14120" xr3:uid="{F38C034A-A5E4-DD43-9C84-768F27E18735}" name="Column14100"/>
    <tableColumn id="14121" xr3:uid="{47C362BF-0B5F-9345-8254-80D1C94F9185}" name="Column14101"/>
    <tableColumn id="14122" xr3:uid="{00325D51-59E5-5843-946A-61498F01F63F}" name="Column14102"/>
    <tableColumn id="14123" xr3:uid="{DE0BB805-407B-5247-A66F-EA95FD87458A}" name="Column14103"/>
    <tableColumn id="14124" xr3:uid="{89341EB4-D35A-C64B-A5BB-57C776B190DA}" name="Column14104"/>
    <tableColumn id="14125" xr3:uid="{E496975E-BF3C-7442-9648-00148F108AF7}" name="Column14105"/>
    <tableColumn id="14126" xr3:uid="{2008F0CA-6184-0940-B2E6-6A5E7FA8F64C}" name="Column14106"/>
    <tableColumn id="14127" xr3:uid="{E3C0B392-0E12-8F48-B2FF-C86F2847A4EF}" name="Column14107"/>
    <tableColumn id="14128" xr3:uid="{E194BBC1-AB97-9947-AE1D-676ACA4E5268}" name="Column14108"/>
    <tableColumn id="14129" xr3:uid="{BB09768F-119B-1341-9D96-CC5521A5A113}" name="Column14109"/>
    <tableColumn id="14130" xr3:uid="{F3485237-6831-E449-9718-85146D33010E}" name="Column14110"/>
    <tableColumn id="14131" xr3:uid="{6CEB704D-FD8B-064C-8DDF-430A530259B4}" name="Column14111"/>
    <tableColumn id="14132" xr3:uid="{D3269733-DC86-794F-AA98-AE94C8AA1C51}" name="Column14112"/>
    <tableColumn id="14133" xr3:uid="{60389AE3-2600-8648-9C95-4FEE0269F2B9}" name="Column14113"/>
    <tableColumn id="14134" xr3:uid="{E9545514-C3C2-C245-A7EA-DBF202635372}" name="Column14114"/>
    <tableColumn id="14135" xr3:uid="{9AB5653E-3939-CD4E-9744-54F88FA9EC0F}" name="Column14115"/>
    <tableColumn id="14136" xr3:uid="{AE1D3F79-DF3F-4D4D-AB41-EA52FC1619F0}" name="Column14116"/>
    <tableColumn id="14137" xr3:uid="{CC2BBECD-8116-A24D-AA4C-EA56C336FF46}" name="Column14117"/>
    <tableColumn id="14138" xr3:uid="{8211D4AB-5451-3440-BDE2-525DEA21EFF3}" name="Column14118"/>
    <tableColumn id="14139" xr3:uid="{4F431729-F05A-0F4F-864A-1ED571A4BDF4}" name="Column14119"/>
    <tableColumn id="14140" xr3:uid="{76C94C9A-7590-D544-8658-9CEE7B4923B4}" name="Column14120"/>
    <tableColumn id="14141" xr3:uid="{910811E1-D483-724C-93B2-5F4BBEEA11D3}" name="Column14121"/>
    <tableColumn id="14142" xr3:uid="{A85014DC-B43A-EC4C-BE06-9ABBC084BF96}" name="Column14122"/>
    <tableColumn id="14143" xr3:uid="{2D6AD931-76B2-B249-8FA6-60E4A59519F2}" name="Column14123"/>
    <tableColumn id="14144" xr3:uid="{045F17C4-9650-274E-92B0-285A1068F898}" name="Column14124"/>
    <tableColumn id="14145" xr3:uid="{454FC7F8-D00C-E14A-A4E8-182194CFF983}" name="Column14125"/>
    <tableColumn id="14146" xr3:uid="{E50D872F-7BAB-F442-B82C-941C9FA67659}" name="Column14126"/>
    <tableColumn id="14147" xr3:uid="{BAD486CC-680D-9E44-B3A3-BFF159C450CA}" name="Column14127"/>
    <tableColumn id="14148" xr3:uid="{B993BD01-EF8E-8648-9385-CC34153D26CD}" name="Column14128"/>
    <tableColumn id="14149" xr3:uid="{8325FC59-95C9-AA4E-86C0-B7BB08F9C4A5}" name="Column14129"/>
    <tableColumn id="14150" xr3:uid="{0784EAD9-0755-9147-8998-22308F285E5D}" name="Column14130"/>
    <tableColumn id="14151" xr3:uid="{169AC3B8-2EA1-6947-A2E9-31020F76E001}" name="Column14131"/>
    <tableColumn id="14152" xr3:uid="{6F4F25EF-7870-5940-A124-2BD780DAAEB4}" name="Column14132"/>
    <tableColumn id="14153" xr3:uid="{5285F0A7-A98E-4741-899B-832E6EFC4369}" name="Column14133"/>
    <tableColumn id="14154" xr3:uid="{855CBDD4-F75F-F049-8E48-A0ECA17238D6}" name="Column14134"/>
    <tableColumn id="14155" xr3:uid="{9D02F237-95EC-2945-B221-5D3776D5E6F5}" name="Column14135"/>
    <tableColumn id="14156" xr3:uid="{ED2EA4A2-901F-FD4D-9B65-E6CCF32260F0}" name="Column14136"/>
    <tableColumn id="14157" xr3:uid="{B1E79276-E52A-6F40-92CE-63CFA3A256F8}" name="Column14137"/>
    <tableColumn id="14158" xr3:uid="{6BA72501-A63A-8E48-A5E5-E152D6FE9FD3}" name="Column14138"/>
    <tableColumn id="14159" xr3:uid="{ACB7FD21-82BF-AB41-8D68-C8C5AB7CCEAD}" name="Column14139"/>
    <tableColumn id="14160" xr3:uid="{C32B4AB0-EF4D-F242-8555-1705CB0967FB}" name="Column14140"/>
    <tableColumn id="14161" xr3:uid="{9BC5EE04-FFEA-C445-B7FC-93E2C2F05A74}" name="Column14141"/>
    <tableColumn id="14162" xr3:uid="{B600303A-334A-DA47-B05B-8CECEA6D8853}" name="Column14142"/>
    <tableColumn id="14163" xr3:uid="{DE151B24-FA28-0D4A-B1D1-867CB6341A29}" name="Column14143"/>
    <tableColumn id="14164" xr3:uid="{008C0C28-1FF6-DA44-B908-69617BD5200E}" name="Column14144"/>
    <tableColumn id="14165" xr3:uid="{1DF642E5-BC9A-A94C-B3C9-4CFB4BB56135}" name="Column14145"/>
    <tableColumn id="14166" xr3:uid="{CE46C81A-7E14-1940-9C85-5D5109C31198}" name="Column14146"/>
    <tableColumn id="14167" xr3:uid="{4701EC7F-9145-4444-8D2E-600ECF1593D9}" name="Column14147"/>
    <tableColumn id="14168" xr3:uid="{4D0C900C-49F8-1A44-8FF2-F8560F344CC0}" name="Column14148"/>
    <tableColumn id="14169" xr3:uid="{7C28F364-4177-7348-9C60-1BA248A86F01}" name="Column14149"/>
    <tableColumn id="14170" xr3:uid="{1E0BB6ED-59BE-0C42-83D6-CD20B1D981FA}" name="Column14150"/>
    <tableColumn id="14171" xr3:uid="{1BE7E986-3F9F-D246-AD49-E884173C7EE5}" name="Column14151"/>
    <tableColumn id="14172" xr3:uid="{DCC86316-2B48-724F-922B-8A227085C294}" name="Column14152"/>
    <tableColumn id="14173" xr3:uid="{24FDD5A1-4542-AD46-BFA5-8B78842179CF}" name="Column14153"/>
    <tableColumn id="14174" xr3:uid="{82890058-CF96-8748-902F-3E7746412EE3}" name="Column14154"/>
    <tableColumn id="14175" xr3:uid="{0F41A034-CB84-0E4D-A695-3A573F0E3441}" name="Column14155"/>
    <tableColumn id="14176" xr3:uid="{A108F7A6-4AC7-B24B-A894-FFC82EEB2836}" name="Column14156"/>
    <tableColumn id="14177" xr3:uid="{A884B6BB-4DF8-7F4D-9DB4-518511847E81}" name="Column14157"/>
    <tableColumn id="14178" xr3:uid="{DBC2A5D7-511C-9D4B-BB3B-5701DA72D706}" name="Column14158"/>
    <tableColumn id="14179" xr3:uid="{5336FBFF-6B3B-2647-B104-DB284A44D32C}" name="Column14159"/>
    <tableColumn id="14180" xr3:uid="{24C5CCBC-3526-0B40-A2B7-AC2390999E1B}" name="Column14160"/>
    <tableColumn id="14181" xr3:uid="{E0A75851-3036-F54E-AA2B-66527B6562D3}" name="Column14161"/>
    <tableColumn id="14182" xr3:uid="{813D08B7-D1E4-B24D-8642-8FFB187DD500}" name="Column14162"/>
    <tableColumn id="14183" xr3:uid="{31927100-78AC-B548-B936-6E5F5514BB4C}" name="Column14163"/>
    <tableColumn id="14184" xr3:uid="{24E3E672-5198-A749-A346-8A75B25262C9}" name="Column14164"/>
    <tableColumn id="14185" xr3:uid="{2C1F7A7B-3D84-CE40-899E-F29A545886F7}" name="Column14165"/>
    <tableColumn id="14186" xr3:uid="{6F56DA71-6BB5-AF4A-841D-0F469DAD8596}" name="Column14166"/>
    <tableColumn id="14187" xr3:uid="{8D7B9BDC-5D8A-FA48-8065-4179D97F8A3F}" name="Column14167"/>
    <tableColumn id="14188" xr3:uid="{CC770B6C-120C-5C42-A232-F25CEC253E2E}" name="Column14168"/>
    <tableColumn id="14189" xr3:uid="{E45C25C2-D283-8F45-9903-1E5C348CC6D6}" name="Column14169"/>
    <tableColumn id="14190" xr3:uid="{71791757-ABD4-BC43-9220-79D8671D65DF}" name="Column14170"/>
    <tableColumn id="14191" xr3:uid="{F6E38C97-CB29-9B42-BF9B-910478D4D968}" name="Column14171"/>
    <tableColumn id="14192" xr3:uid="{EAB78870-671A-E541-BFD4-812A524D2F73}" name="Column14172"/>
    <tableColumn id="14193" xr3:uid="{32B1B5F5-5B9A-C148-B968-D1AB84AAF253}" name="Column14173"/>
    <tableColumn id="14194" xr3:uid="{E3044998-69B6-E540-A625-99B7B704227D}" name="Column14174"/>
    <tableColumn id="14195" xr3:uid="{162E8EB3-C7BD-6F46-9730-5572BE4624CB}" name="Column14175"/>
    <tableColumn id="14196" xr3:uid="{B06B0EDA-37F5-2043-9D41-E0388129839A}" name="Column14176"/>
    <tableColumn id="14197" xr3:uid="{CF665D8E-72D9-104D-A003-1128D18726BA}" name="Column14177"/>
    <tableColumn id="14198" xr3:uid="{8355B042-26B7-3248-9C98-86DD18566459}" name="Column14178"/>
    <tableColumn id="14199" xr3:uid="{94655B39-8701-5544-984F-A006F8E2A5E8}" name="Column14179"/>
    <tableColumn id="14200" xr3:uid="{49F490CA-F02C-A34E-A03B-8698D0AD7E4E}" name="Column14180"/>
    <tableColumn id="14201" xr3:uid="{68FBCA19-BE13-8A44-BD63-6A4D63859A19}" name="Column14181"/>
    <tableColumn id="14202" xr3:uid="{306820CC-AA59-7046-9828-1ADB36071208}" name="Column14182"/>
    <tableColumn id="14203" xr3:uid="{BDA977A1-B3F1-C24E-A4F8-01A05563E7DC}" name="Column14183"/>
    <tableColumn id="14204" xr3:uid="{048DFC54-1212-CD4C-8098-00CA10436E25}" name="Column14184"/>
    <tableColumn id="14205" xr3:uid="{A5421511-6EAC-124A-B081-AE8AAA1E9E5F}" name="Column14185"/>
    <tableColumn id="14206" xr3:uid="{B3A87E6F-531F-EF45-B855-B387E27F585A}" name="Column14186"/>
    <tableColumn id="14207" xr3:uid="{B18B3BE9-FA91-3843-A908-201203602917}" name="Column14187"/>
    <tableColumn id="14208" xr3:uid="{1CF2918E-BF66-0840-9F4B-E25BA4BD5F97}" name="Column14188"/>
    <tableColumn id="14209" xr3:uid="{2C0D7ACA-7EDB-D14A-88DB-027BA6DE7126}" name="Column14189"/>
    <tableColumn id="14210" xr3:uid="{787CF491-6D3A-F842-A888-23858F179510}" name="Column14190"/>
    <tableColumn id="14211" xr3:uid="{7BD6FDE9-1B76-EF4C-A108-49677E4FA76D}" name="Column14191"/>
    <tableColumn id="14212" xr3:uid="{AFCA91EE-BD6B-FE48-A619-CDAEB0399726}" name="Column14192"/>
    <tableColumn id="14213" xr3:uid="{F1E350D4-BD7B-7946-9302-FC806152C79E}" name="Column14193"/>
    <tableColumn id="14214" xr3:uid="{C4C6E10C-E038-2E45-A266-C0050C16A7D9}" name="Column14194"/>
    <tableColumn id="14215" xr3:uid="{D4136A15-04F8-2E49-AD6D-E1A1B2DAEA64}" name="Column14195"/>
    <tableColumn id="14216" xr3:uid="{1496B3E7-8B6E-3949-BA75-FFF670FF701B}" name="Column14196"/>
    <tableColumn id="14217" xr3:uid="{30915EA0-4304-324A-9E15-B8D83F757382}" name="Column14197"/>
    <tableColumn id="14218" xr3:uid="{BF0305D7-6810-8645-BC8F-8A9B84583F03}" name="Column14198"/>
    <tableColumn id="14219" xr3:uid="{5962DCF4-886A-194C-BF9C-C3F694FA353F}" name="Column14199"/>
    <tableColumn id="14220" xr3:uid="{82FF4D80-0B7C-7B45-ABCE-B9C1DBD24A99}" name="Column14200"/>
    <tableColumn id="14221" xr3:uid="{0AC7B995-C512-9448-A09C-E61EFE47D1BC}" name="Column14201"/>
    <tableColumn id="14222" xr3:uid="{0AC85A32-6B50-DC4B-B541-AD1D6FA13854}" name="Column14202"/>
    <tableColumn id="14223" xr3:uid="{0B756A89-C104-DC44-A26A-0F82C0D2AFC2}" name="Column14203"/>
    <tableColumn id="14224" xr3:uid="{904D7CF2-D918-0E42-B044-41C98C39BADB}" name="Column14204"/>
    <tableColumn id="14225" xr3:uid="{A889A093-472D-1F4F-B54A-DF4F5CF9B7DD}" name="Column14205"/>
    <tableColumn id="14226" xr3:uid="{2AFB2C73-5696-8E4C-806A-BBEA310647E8}" name="Column14206"/>
    <tableColumn id="14227" xr3:uid="{85445CFA-7B55-DD48-A747-411CA91FF7EB}" name="Column14207"/>
    <tableColumn id="14228" xr3:uid="{BC9B3A12-3F33-1747-A3A1-9D455A1DFE2C}" name="Column14208"/>
    <tableColumn id="14229" xr3:uid="{920D51EF-EF28-7D4B-B592-3F1C40D5DE81}" name="Column14209"/>
    <tableColumn id="14230" xr3:uid="{C4609202-1065-C846-9628-5FABD5C3B5A9}" name="Column14210"/>
    <tableColumn id="14231" xr3:uid="{265CA785-0BDC-7045-93C1-F7D966024EF9}" name="Column14211"/>
    <tableColumn id="14232" xr3:uid="{0CAFEB0B-FB9C-D742-B5CF-DB3A939855D6}" name="Column14212"/>
    <tableColumn id="14233" xr3:uid="{93A9F54B-1E73-1542-BA53-9EA9262B163B}" name="Column14213"/>
    <tableColumn id="14234" xr3:uid="{4706C96E-E34B-F24F-85CF-248585E604AD}" name="Column14214"/>
    <tableColumn id="14235" xr3:uid="{01E4B924-FDF7-A244-8948-64B8E026089E}" name="Column14215"/>
    <tableColumn id="14236" xr3:uid="{5E0AA1CE-761F-F44F-B928-2D4F1DB80124}" name="Column14216"/>
    <tableColumn id="14237" xr3:uid="{35CB281D-C077-D746-AEFD-CF5DC44CCE85}" name="Column14217"/>
    <tableColumn id="14238" xr3:uid="{AF3C8404-9EF6-5D4F-A760-BF182CC430BF}" name="Column14218"/>
    <tableColumn id="14239" xr3:uid="{68319ED1-8712-3F4E-A271-C8372770DD06}" name="Column14219"/>
    <tableColumn id="14240" xr3:uid="{B4E8FC18-E27A-B846-B5FD-5F7D297A4A07}" name="Column14220"/>
    <tableColumn id="14241" xr3:uid="{0566158E-21F0-5C4B-9F37-E76ECBB78E5D}" name="Column14221"/>
    <tableColumn id="14242" xr3:uid="{807A3A83-1C7C-0F41-BA31-F14C1FBB63E8}" name="Column14222"/>
    <tableColumn id="14243" xr3:uid="{6B8B7274-3387-9B4F-A182-A04B4267E312}" name="Column14223"/>
    <tableColumn id="14244" xr3:uid="{D00B887B-612D-8242-A894-9B373BDB0123}" name="Column14224"/>
    <tableColumn id="14245" xr3:uid="{DE3D4BBD-E88D-E042-AE7B-E49196D0B958}" name="Column14225"/>
    <tableColumn id="14246" xr3:uid="{D7308A02-96C2-5E40-AE7A-EBC1E8E393C8}" name="Column14226"/>
    <tableColumn id="14247" xr3:uid="{9A3801DC-047C-C448-96F6-D797EDD26EAA}" name="Column14227"/>
    <tableColumn id="14248" xr3:uid="{FC8DB0C8-C5FC-024A-A809-8058D020506D}" name="Column14228"/>
    <tableColumn id="14249" xr3:uid="{B9A5A68A-E5C4-5046-A46E-5029235E0FC7}" name="Column14229"/>
    <tableColumn id="14250" xr3:uid="{C6833330-3236-5A4C-8E3B-0228FF66AD3F}" name="Column14230"/>
    <tableColumn id="14251" xr3:uid="{47C53733-523A-B84D-8BDA-95652194D9BE}" name="Column14231"/>
    <tableColumn id="14252" xr3:uid="{E591CBD9-BA90-2741-9107-1DEB24893068}" name="Column14232"/>
    <tableColumn id="14253" xr3:uid="{9B6AE1A0-DCA9-6A42-96C8-2F032EA4876F}" name="Column14233"/>
    <tableColumn id="14254" xr3:uid="{883880C7-F285-8446-BA46-0CDCC41388A5}" name="Column14234"/>
    <tableColumn id="14255" xr3:uid="{2C71ED16-78ED-CE4B-AD99-1024F91A92CC}" name="Column14235"/>
    <tableColumn id="14256" xr3:uid="{1DD70817-68D5-2C41-997A-0C5FF546CC6A}" name="Column14236"/>
    <tableColumn id="14257" xr3:uid="{A0C8992A-C53A-E24C-AFDE-C6AA78F631FA}" name="Column14237"/>
    <tableColumn id="14258" xr3:uid="{4C1C6721-EE94-C14E-AB34-6096513D63FC}" name="Column14238"/>
    <tableColumn id="14259" xr3:uid="{77FDC63F-F92B-3741-90BB-121ECEBE9C11}" name="Column14239"/>
    <tableColumn id="14260" xr3:uid="{C45B0626-3B0F-B94C-9FBD-B71ABBA9FFB5}" name="Column14240"/>
    <tableColumn id="14261" xr3:uid="{B452E66D-8355-4C4E-B5B8-90B71597CDF4}" name="Column14241"/>
    <tableColumn id="14262" xr3:uid="{81F3FA78-2A40-CE4B-AFD7-D9F068BA8F76}" name="Column14242"/>
    <tableColumn id="14263" xr3:uid="{CD00862E-166C-CA44-9923-A0F1C9A16B3B}" name="Column14243"/>
    <tableColumn id="14264" xr3:uid="{E0035761-F2DB-DD40-B034-397987EC33F3}" name="Column14244"/>
    <tableColumn id="14265" xr3:uid="{95CEE012-2783-3D4C-96BE-DD7C07BAC0DA}" name="Column14245"/>
    <tableColumn id="14266" xr3:uid="{08C32549-43E7-504F-B2A7-37A19588BE13}" name="Column14246"/>
    <tableColumn id="14267" xr3:uid="{58EAC1CC-3D1F-7E43-BA01-BEB4B44A97A5}" name="Column14247"/>
    <tableColumn id="14268" xr3:uid="{AFB2499F-509C-614A-8B6E-E2252627D2BD}" name="Column14248"/>
    <tableColumn id="14269" xr3:uid="{AD1F84A1-7CE1-3B4E-814C-6E0BFCFF61CA}" name="Column14249"/>
    <tableColumn id="14270" xr3:uid="{C9AFC1B8-E24E-E447-9ACA-068647BD7498}" name="Column14250"/>
    <tableColumn id="14271" xr3:uid="{0B98B215-F4BE-4E4B-9AF8-C872C3AAF86B}" name="Column14251"/>
    <tableColumn id="14272" xr3:uid="{3980E752-CAAA-4046-9E03-9E1E7DC0EA62}" name="Column14252"/>
    <tableColumn id="14273" xr3:uid="{2F8EC7B3-93EE-8147-B552-1A8E4772B3CB}" name="Column14253"/>
    <tableColumn id="14274" xr3:uid="{FF7AFD3C-5D54-124D-AEE1-4114EFAC115F}" name="Column14254"/>
    <tableColumn id="14275" xr3:uid="{6313E9EA-C3CC-E443-BE6B-30F8789DE8DE}" name="Column14255"/>
    <tableColumn id="14276" xr3:uid="{DB0BAAA6-D62E-4543-B167-5F4D23238BB6}" name="Column14256"/>
    <tableColumn id="14277" xr3:uid="{12AFDE53-183A-E14C-BEC7-30BE48C2CAC7}" name="Column14257"/>
    <tableColumn id="14278" xr3:uid="{7A6BF1C2-9CD1-E94A-96B8-6895D96738F1}" name="Column14258"/>
    <tableColumn id="14279" xr3:uid="{6D7E2E5F-10CF-AC45-9EDD-D5DDDEFFA40C}" name="Column14259"/>
    <tableColumn id="14280" xr3:uid="{628333EA-B4E4-F149-96A8-B36E4FA00D9F}" name="Column14260"/>
    <tableColumn id="14281" xr3:uid="{44FA70E4-2902-004B-9B7D-5DCD5605C624}" name="Column14261"/>
    <tableColumn id="14282" xr3:uid="{A02E12BB-EF73-5A4C-A64F-253B4D684E04}" name="Column14262"/>
    <tableColumn id="14283" xr3:uid="{198D5EA7-F853-0B47-B67A-D6B6B7DC8D2B}" name="Column14263"/>
    <tableColumn id="14284" xr3:uid="{CCA96944-8E49-1C45-A8CD-8BBD570AF911}" name="Column14264"/>
    <tableColumn id="14285" xr3:uid="{65C6E19F-738F-F545-AC3C-8592154B107D}" name="Column14265"/>
    <tableColumn id="14286" xr3:uid="{60795F87-2A8E-884C-9430-DA5C312A3046}" name="Column14266"/>
    <tableColumn id="14287" xr3:uid="{9019E033-7ABB-2B47-A7B1-3C56B27E98A4}" name="Column14267"/>
    <tableColumn id="14288" xr3:uid="{8BBE2525-9CA7-4D4C-ACB7-3C0CC327C0F1}" name="Column14268"/>
    <tableColumn id="14289" xr3:uid="{63908669-0D70-7D4E-97D5-B61BCFF94B44}" name="Column14269"/>
    <tableColumn id="14290" xr3:uid="{4CFA7B24-6398-8144-B7AD-9AE613C88F24}" name="Column14270"/>
    <tableColumn id="14291" xr3:uid="{078FE554-93B2-5442-97D4-06454B19F1E4}" name="Column14271"/>
    <tableColumn id="14292" xr3:uid="{8FBB7BB3-EBCD-CC49-95D6-30AD623EE2F7}" name="Column14272"/>
    <tableColumn id="14293" xr3:uid="{56AA956C-D4D3-5C4E-8A6D-5938A1CC4430}" name="Column14273"/>
    <tableColumn id="14294" xr3:uid="{7597D140-AFE1-8848-9A73-FA7E448BA58F}" name="Column14274"/>
    <tableColumn id="14295" xr3:uid="{163DB577-A620-5543-8CF4-BB135625F164}" name="Column14275"/>
    <tableColumn id="14296" xr3:uid="{CAA1D16C-BDDE-2047-ABA7-6AC2F56ECCFE}" name="Column14276"/>
    <tableColumn id="14297" xr3:uid="{2999AEA6-9F42-F744-9306-C094DE683D0E}" name="Column14277"/>
    <tableColumn id="14298" xr3:uid="{D3557752-1A48-514F-9435-E9974805CBF2}" name="Column14278"/>
    <tableColumn id="14299" xr3:uid="{EDF1894D-0DDA-DF4C-855F-A4F42621706A}" name="Column14279"/>
    <tableColumn id="14300" xr3:uid="{03384EB7-9C94-A144-A2DE-9BF35DD3B2C3}" name="Column14280"/>
    <tableColumn id="14301" xr3:uid="{39FF2E56-A9F0-7341-B3F3-A7DC84D9962C}" name="Column14281"/>
    <tableColumn id="14302" xr3:uid="{7F22BBCD-212E-EE4D-B71B-EDECEF25127F}" name="Column14282"/>
    <tableColumn id="14303" xr3:uid="{1B348E91-450A-234F-B8F7-1CC5B1B45B07}" name="Column14283"/>
    <tableColumn id="14304" xr3:uid="{D972DA1B-686F-9948-AD94-27910E100F6C}" name="Column14284"/>
    <tableColumn id="14305" xr3:uid="{75BBA64A-0D3F-824A-BEA7-897746783947}" name="Column14285"/>
    <tableColumn id="14306" xr3:uid="{9640F00E-428B-5A49-A644-EC8038C89F19}" name="Column14286"/>
    <tableColumn id="14307" xr3:uid="{4D90D348-E483-E34A-80E0-78AD8B2C6288}" name="Column14287"/>
    <tableColumn id="14308" xr3:uid="{7BE9C34E-2582-A144-B8B3-ECD160DBFF3B}" name="Column14288"/>
    <tableColumn id="14309" xr3:uid="{85CCED25-221B-1140-93AD-2079A55B69C4}" name="Column14289"/>
    <tableColumn id="14310" xr3:uid="{40BA6F05-E697-9F46-9724-DB0EBB374E4A}" name="Column14290"/>
    <tableColumn id="14311" xr3:uid="{BEBD6036-9144-664E-A58E-32DCCE0CD33B}" name="Column14291"/>
    <tableColumn id="14312" xr3:uid="{70134C89-AA6A-1D4E-ACB7-D2E1E44A7204}" name="Column14292"/>
    <tableColumn id="14313" xr3:uid="{33BC83A9-2F86-0B48-ADDC-31AAC4374434}" name="Column14293"/>
    <tableColumn id="14314" xr3:uid="{6C0A9445-1120-6B4E-9AE2-B66F32C12B14}" name="Column14294"/>
    <tableColumn id="14315" xr3:uid="{63E057AA-612B-6747-A650-E6E3320493ED}" name="Column14295"/>
    <tableColumn id="14316" xr3:uid="{34CCFF04-3075-0F4F-AA09-07865EC52605}" name="Column14296"/>
    <tableColumn id="14317" xr3:uid="{1DAAC32B-4CE5-DA42-B481-6C00746CF095}" name="Column14297"/>
    <tableColumn id="14318" xr3:uid="{76B45281-50FD-4349-8DED-8CECFBF4FAA8}" name="Column14298"/>
    <tableColumn id="14319" xr3:uid="{A1EC448D-E31D-2648-A66C-B0A2EFD9769E}" name="Column14299"/>
    <tableColumn id="14320" xr3:uid="{175A15C8-5A43-0B40-B883-72A95DD29683}" name="Column14300"/>
    <tableColumn id="14321" xr3:uid="{9A7638AD-8EA5-CC4E-95BC-A01C58ED41AD}" name="Column14301"/>
    <tableColumn id="14322" xr3:uid="{CE19BA99-412C-234D-BE1C-88AF38171E93}" name="Column14302"/>
    <tableColumn id="14323" xr3:uid="{9A14558F-6032-C74A-A974-97B3B8C1CCF5}" name="Column14303"/>
    <tableColumn id="14324" xr3:uid="{AAE7F87F-F112-C64B-AD12-8DB86C39C5FB}" name="Column14304"/>
    <tableColumn id="14325" xr3:uid="{17D88301-D1A8-0E48-A7E4-52BAF458EA07}" name="Column14305"/>
    <tableColumn id="14326" xr3:uid="{7C3DCCB3-BBCE-E642-9153-D70173EE7CC6}" name="Column14306"/>
    <tableColumn id="14327" xr3:uid="{DEDC154B-6005-8D4D-AF74-6A2DBB23D9F8}" name="Column14307"/>
    <tableColumn id="14328" xr3:uid="{3910679E-0C01-374A-BE22-B56E3B47BC43}" name="Column14308"/>
    <tableColumn id="14329" xr3:uid="{9C96E8B9-7848-9B44-A93B-3239D7936E5A}" name="Column14309"/>
    <tableColumn id="14330" xr3:uid="{6C767D59-2D67-E142-B981-5504C1D853EB}" name="Column14310"/>
    <tableColumn id="14331" xr3:uid="{296DDB97-47E0-4C45-BEAC-7C32E7A0312E}" name="Column14311"/>
    <tableColumn id="14332" xr3:uid="{A28179C8-AFDD-2843-8B63-2EFF8BEA6FC5}" name="Column14312"/>
    <tableColumn id="14333" xr3:uid="{5BB3B7FB-DF8E-B24B-B41D-8021FE856CE8}" name="Column14313"/>
    <tableColumn id="14334" xr3:uid="{A62D7895-33E4-A94E-B504-F66EC25EE0E5}" name="Column14314"/>
    <tableColumn id="14335" xr3:uid="{BA7FAC81-A871-D447-866D-F48A348BE268}" name="Column14315"/>
    <tableColumn id="14336" xr3:uid="{0A032DEB-2321-E04D-87CA-60DB9385CB56}" name="Column14316"/>
    <tableColumn id="14337" xr3:uid="{49716559-8CFB-9243-B166-5885E75928C6}" name="Column14317"/>
    <tableColumn id="14338" xr3:uid="{431B8AA2-99A8-A14A-9FCB-743011EACAEE}" name="Column14318"/>
    <tableColumn id="14339" xr3:uid="{9D7CD8CA-909B-544F-AF46-9F52F6278566}" name="Column14319"/>
    <tableColumn id="14340" xr3:uid="{A8AB794E-70BC-3A44-8AB9-CEF7DB04DF95}" name="Column14320"/>
    <tableColumn id="14341" xr3:uid="{1C0F9049-0B02-D04B-8AE1-BE946C5557E8}" name="Column14321"/>
    <tableColumn id="14342" xr3:uid="{D8746B3D-6A05-7347-8ACE-0523C27D2DEE}" name="Column14322"/>
    <tableColumn id="14343" xr3:uid="{0C5FFC60-9A36-0A4A-B008-512AEC456817}" name="Column14323"/>
    <tableColumn id="14344" xr3:uid="{95366B59-5F3E-394D-B869-BC2E608A2803}" name="Column14324"/>
    <tableColumn id="14345" xr3:uid="{83F3EEDE-9767-374D-A44D-F06FA07038A8}" name="Column14325"/>
    <tableColumn id="14346" xr3:uid="{00EE7928-B744-1D42-A13D-D494D4F9DAB1}" name="Column14326"/>
    <tableColumn id="14347" xr3:uid="{6AA34335-B8CA-CD4F-8936-7AD980446873}" name="Column14327"/>
    <tableColumn id="14348" xr3:uid="{9D7F6CC7-48AD-6740-A526-BF0591A8B3BB}" name="Column14328"/>
    <tableColumn id="14349" xr3:uid="{D89CB262-0A27-3A4F-A40B-538328679F63}" name="Column14329"/>
    <tableColumn id="14350" xr3:uid="{0A683A55-C26F-8745-9EBD-35D7DFD51FFE}" name="Column14330"/>
    <tableColumn id="14351" xr3:uid="{BC412B0D-61E1-9E4B-9913-EC6DFE144A53}" name="Column14331"/>
    <tableColumn id="14352" xr3:uid="{D80255D2-BE47-3E4A-BBFA-FCF45DB1423E}" name="Column14332"/>
    <tableColumn id="14353" xr3:uid="{A1A900FB-68B2-0744-9D05-093DDF6D60EA}" name="Column14333"/>
    <tableColumn id="14354" xr3:uid="{5151C556-68FF-BF48-8ACA-DAC33F945DCD}" name="Column14334"/>
    <tableColumn id="14355" xr3:uid="{9CAF45D3-DB4E-3D44-928F-A2C6BAC01B03}" name="Column14335"/>
    <tableColumn id="14356" xr3:uid="{6FE9E227-1D31-834C-9F1F-7519CEBB8FD7}" name="Column14336"/>
    <tableColumn id="14357" xr3:uid="{3E773E3B-EBC9-884A-A184-BBE2536E2445}" name="Column14337"/>
    <tableColumn id="14358" xr3:uid="{FE54C68C-C546-8148-87FE-01F926949C55}" name="Column14338"/>
    <tableColumn id="14359" xr3:uid="{0FB76509-DE60-3044-8B0E-A51DFF2A8C8E}" name="Column14339"/>
    <tableColumn id="14360" xr3:uid="{9AC8E419-A907-E04D-A3C3-ECFD063C1100}" name="Column14340"/>
    <tableColumn id="14361" xr3:uid="{2C9FB7B5-E3C1-6043-8DED-276887B2081B}" name="Column14341"/>
    <tableColumn id="14362" xr3:uid="{80C85823-85D4-4D41-B86F-B08F6F318A30}" name="Column14342"/>
    <tableColumn id="14363" xr3:uid="{D065D8AC-274B-EC4E-BC07-9B85D5BD6DAB}" name="Column14343"/>
    <tableColumn id="14364" xr3:uid="{C0CBB3B3-41A2-CE4F-92B0-F21DACAB5FB1}" name="Column14344"/>
    <tableColumn id="14365" xr3:uid="{DA81849B-F2AA-1145-95B1-997E87792D58}" name="Column14345"/>
    <tableColumn id="14366" xr3:uid="{6B3D0775-ED97-C440-8F0E-F3F9EF3A7325}" name="Column14346"/>
    <tableColumn id="14367" xr3:uid="{381A6F15-3BA5-E74E-B5D2-128AC2F86C14}" name="Column14347"/>
    <tableColumn id="14368" xr3:uid="{D146DD28-8809-BD49-8920-0A82223B88AC}" name="Column14348"/>
    <tableColumn id="14369" xr3:uid="{B6CAF355-ED22-844E-AFDB-9F63D5660E1F}" name="Column14349"/>
    <tableColumn id="14370" xr3:uid="{B6582B77-931E-7A4E-8C39-5798580D4BE8}" name="Column14350"/>
    <tableColumn id="14371" xr3:uid="{9A34358E-22D1-FB4F-A3D9-8FFAA673AEAE}" name="Column14351"/>
    <tableColumn id="14372" xr3:uid="{ACFA4516-F47C-D743-A619-EED5D395AE6B}" name="Column14352"/>
    <tableColumn id="14373" xr3:uid="{43DE7240-DA1D-7548-8D8A-48FFA896BCD0}" name="Column14353"/>
    <tableColumn id="14374" xr3:uid="{E29C74CE-8786-1246-8193-0F023043B39C}" name="Column14354"/>
    <tableColumn id="14375" xr3:uid="{A4CBB645-D391-E848-B458-FA926586FC8B}" name="Column14355"/>
    <tableColumn id="14376" xr3:uid="{5BCD7DDF-E745-6149-901F-F93CB14A11AF}" name="Column14356"/>
    <tableColumn id="14377" xr3:uid="{545A4853-5748-2740-B4B3-46908F360159}" name="Column14357"/>
    <tableColumn id="14378" xr3:uid="{C88BA83E-96FC-E240-9366-354D87AFF80A}" name="Column14358"/>
    <tableColumn id="14379" xr3:uid="{193F6AD2-5535-3E4D-A231-9537BD7B0007}" name="Column14359"/>
    <tableColumn id="14380" xr3:uid="{BC226EBD-4329-8D4E-9ABB-0BD7CEC3CA0E}" name="Column14360"/>
    <tableColumn id="14381" xr3:uid="{053113AA-2053-B541-BDCE-E8A0F5CA41B5}" name="Column14361"/>
    <tableColumn id="14382" xr3:uid="{F9158446-D7DA-ED41-A35E-A2936CE86E38}" name="Column14362"/>
    <tableColumn id="14383" xr3:uid="{63D3F927-5EF8-844E-9FF6-8DC9F1C58525}" name="Column14363"/>
    <tableColumn id="14384" xr3:uid="{772143FB-FCD5-5845-8B27-6B5DAD27D865}" name="Column14364"/>
    <tableColumn id="14385" xr3:uid="{8FC3622E-529A-F042-AF09-3F81D8ABE215}" name="Column14365"/>
    <tableColumn id="14386" xr3:uid="{D3190E3B-2613-EF4F-A63A-E7F09E6B8DB6}" name="Column14366"/>
    <tableColumn id="14387" xr3:uid="{8C47DD3D-39C9-E142-B73C-E8581B42E494}" name="Column14367"/>
    <tableColumn id="14388" xr3:uid="{7D836865-0987-6642-9535-8579C2CA7133}" name="Column14368"/>
    <tableColumn id="14389" xr3:uid="{35219C9C-DE4E-DA45-B932-06118EA1AA78}" name="Column14369"/>
    <tableColumn id="14390" xr3:uid="{C8B144EE-A2EA-A84A-AAE7-D7031BA71752}" name="Column14370"/>
    <tableColumn id="14391" xr3:uid="{2A47A7FA-74E6-EB4E-858D-8CD765C76B30}" name="Column14371"/>
    <tableColumn id="14392" xr3:uid="{4D3DE6B7-1872-5940-A9D0-228416073DDD}" name="Column14372"/>
    <tableColumn id="14393" xr3:uid="{364FC927-A9C9-644B-B1EE-50AD8A07E0B4}" name="Column14373"/>
    <tableColumn id="14394" xr3:uid="{4520907F-E7EC-EF40-ACBC-B713F907BB7B}" name="Column14374"/>
    <tableColumn id="14395" xr3:uid="{BAF4D077-41B6-9943-AEEF-996C9C76E754}" name="Column14375"/>
    <tableColumn id="14396" xr3:uid="{F9CFF192-1D9B-4944-BE05-30ADC1859741}" name="Column14376"/>
    <tableColumn id="14397" xr3:uid="{1FF7DA34-78CF-3F4C-B253-F5FABC956821}" name="Column14377"/>
    <tableColumn id="14398" xr3:uid="{37AE7FBF-0585-1243-88D0-924054D6403B}" name="Column14378"/>
    <tableColumn id="14399" xr3:uid="{7AEB92E0-A1E3-8F4D-8202-5265C25F06F7}" name="Column14379"/>
    <tableColumn id="14400" xr3:uid="{3E245DC2-42E8-1D4F-B216-A8042BC72BC0}" name="Column14380"/>
    <tableColumn id="14401" xr3:uid="{729B4CF6-A314-E34C-BCAC-702415ACDF82}" name="Column14381"/>
    <tableColumn id="14402" xr3:uid="{50E96164-4131-2647-AC9D-F00864400421}" name="Column14382"/>
    <tableColumn id="14403" xr3:uid="{ED128042-C8DF-CD48-8EA0-4EC3A89BF2F6}" name="Column14383"/>
    <tableColumn id="14404" xr3:uid="{19CDEB9D-ED2C-D94A-9DA8-48A73379CD2F}" name="Column14384"/>
    <tableColumn id="14405" xr3:uid="{08F99828-B3D4-1646-B191-0E1672DD51C1}" name="Column14385"/>
    <tableColumn id="14406" xr3:uid="{1622FC26-E8C4-CE4C-9765-28D94D922DBC}" name="Column14386"/>
    <tableColumn id="14407" xr3:uid="{FCD4246A-2871-734E-A876-B687344D92BA}" name="Column14387"/>
    <tableColumn id="14408" xr3:uid="{C1942FD6-2627-324B-B8F2-804C49B16346}" name="Column14388"/>
    <tableColumn id="14409" xr3:uid="{ED910EB8-DE6F-2C42-989A-9E31BA111A5E}" name="Column14389"/>
    <tableColumn id="14410" xr3:uid="{CAA1FC61-37A2-FC4E-BFAB-37553A93A02C}" name="Column14390"/>
    <tableColumn id="14411" xr3:uid="{E19D3C2B-AF8B-BC45-9471-FEA79BEB2807}" name="Column14391"/>
    <tableColumn id="14412" xr3:uid="{0941AAED-BE2A-4748-B7D3-0C5A152BD113}" name="Column14392"/>
    <tableColumn id="14413" xr3:uid="{AA4B7C75-B1C5-3049-8C2E-EFA4E9D3E557}" name="Column14393"/>
    <tableColumn id="14414" xr3:uid="{46253CA4-77C9-D34E-BF1B-3BC9419CDE41}" name="Column14394"/>
    <tableColumn id="14415" xr3:uid="{45DF8D41-0745-C44A-A07F-08F8DD653C1D}" name="Column14395"/>
    <tableColumn id="14416" xr3:uid="{5A98BECD-480A-5A4E-A264-17771296B4CB}" name="Column14396"/>
    <tableColumn id="14417" xr3:uid="{6882FED2-9230-AA4A-9D80-FE60DC32D8F3}" name="Column14397"/>
    <tableColumn id="14418" xr3:uid="{ADD9C0A7-C84F-AA4C-9B50-B1775F3BDE31}" name="Column14398"/>
    <tableColumn id="14419" xr3:uid="{27831884-CFEE-884B-92E7-5ABCDD1E9064}" name="Column14399"/>
    <tableColumn id="14420" xr3:uid="{08D53650-9840-B24F-98D1-80310C021CE9}" name="Column14400"/>
    <tableColumn id="14421" xr3:uid="{52F94445-1B58-D044-BD42-8C7799FDF230}" name="Column14401"/>
    <tableColumn id="14422" xr3:uid="{E2C24EBC-A28A-074C-8469-61EE7ED0678F}" name="Column14402"/>
    <tableColumn id="14423" xr3:uid="{2ACF764F-52B3-2F42-8DF3-9BA57BD42E54}" name="Column14403"/>
    <tableColumn id="14424" xr3:uid="{35FF03F5-1BD5-044D-BFBC-FF028958AA42}" name="Column14404"/>
    <tableColumn id="14425" xr3:uid="{9A43411F-123A-2142-A5C8-F9CAF32C0938}" name="Column14405"/>
    <tableColumn id="14426" xr3:uid="{C7E01386-5ABB-9849-9427-AB60084C5010}" name="Column14406"/>
    <tableColumn id="14427" xr3:uid="{57530B5D-4D3F-C64A-9146-375AEE1CF214}" name="Column14407"/>
    <tableColumn id="14428" xr3:uid="{CA6CB1D6-ADF3-CB44-BCEB-1363A5262606}" name="Column14408"/>
    <tableColumn id="14429" xr3:uid="{88C1A990-0B99-B744-9EE2-C4BE87B1D098}" name="Column14409"/>
    <tableColumn id="14430" xr3:uid="{B8CA073A-5AFF-AE45-A265-D55B203B2D2A}" name="Column14410"/>
    <tableColumn id="14431" xr3:uid="{624AF1D0-5F91-E141-9ACC-C285F565E4A9}" name="Column14411"/>
    <tableColumn id="14432" xr3:uid="{2DCFC94A-7585-9140-8902-2E47820F8A44}" name="Column14412"/>
    <tableColumn id="14433" xr3:uid="{FE67695E-141C-674D-8062-6EFF681556C3}" name="Column14413"/>
    <tableColumn id="14434" xr3:uid="{189FF18D-9D16-0648-9E9F-2922EF7501CC}" name="Column14414"/>
    <tableColumn id="14435" xr3:uid="{B665DAF0-8F66-2A4A-B847-F53F99001731}" name="Column14415"/>
    <tableColumn id="14436" xr3:uid="{3103FD1D-A28B-534D-B94C-1BAA094A1027}" name="Column14416"/>
    <tableColumn id="14437" xr3:uid="{2D9CA4E5-C9FA-A246-B51E-D2E323F4AFD2}" name="Column14417"/>
    <tableColumn id="14438" xr3:uid="{A9ABE06F-7173-9143-AA7C-CC3889494236}" name="Column14418"/>
    <tableColumn id="14439" xr3:uid="{3E7DA1A3-2A85-E84C-991D-49D58132D331}" name="Column14419"/>
    <tableColumn id="14440" xr3:uid="{0B387FA9-DA40-7349-8CFB-6C9718E95308}" name="Column14420"/>
    <tableColumn id="14441" xr3:uid="{322273ED-A998-F94F-BCA3-38ED6FA55639}" name="Column14421"/>
    <tableColumn id="14442" xr3:uid="{4334F2A1-3B84-5B45-9452-195AA75D9E4E}" name="Column14422"/>
    <tableColumn id="14443" xr3:uid="{050A8131-C3B5-6641-9568-AEA874026350}" name="Column14423"/>
    <tableColumn id="14444" xr3:uid="{9C6C1A44-108F-BE43-8114-6177C6CD49E4}" name="Column14424"/>
    <tableColumn id="14445" xr3:uid="{C8F2EFFB-3048-D047-A226-2A66CAFA5E41}" name="Column14425"/>
    <tableColumn id="14446" xr3:uid="{C1DDAF41-C79C-3642-A756-F295B31CF33A}" name="Column14426"/>
    <tableColumn id="14447" xr3:uid="{A5578E77-44CD-A349-9771-D40CFB6FD081}" name="Column14427"/>
    <tableColumn id="14448" xr3:uid="{C744E0FC-55C9-3E43-92C9-EB985159E165}" name="Column14428"/>
    <tableColumn id="14449" xr3:uid="{0E0CDE1F-23EC-CD4C-B6BB-6CD42FD2892D}" name="Column14429"/>
    <tableColumn id="14450" xr3:uid="{FC4E7606-DCCF-3140-9C34-0BA4700E838C}" name="Column14430"/>
    <tableColumn id="14451" xr3:uid="{88823391-836D-6543-9777-AF30C705658C}" name="Column14431"/>
    <tableColumn id="14452" xr3:uid="{3385A732-986C-9840-B2D0-ECFEC0C44CD5}" name="Column14432"/>
    <tableColumn id="14453" xr3:uid="{0CCE4C66-8833-8242-AC78-BBE163319D37}" name="Column14433"/>
    <tableColumn id="14454" xr3:uid="{48B5727F-E4AC-9A48-BB0D-365AD1C40D89}" name="Column14434"/>
    <tableColumn id="14455" xr3:uid="{36EE1CAD-6D0D-274B-A81D-8BFEB5E4AD75}" name="Column14435"/>
    <tableColumn id="14456" xr3:uid="{2097DEB3-9525-8642-8680-41BC0C6A6F2F}" name="Column14436"/>
    <tableColumn id="14457" xr3:uid="{F713AB36-206C-214B-86F9-CA6FF65F120D}" name="Column14437"/>
    <tableColumn id="14458" xr3:uid="{56BC1819-A812-8A48-86B9-77EE720639D1}" name="Column14438"/>
    <tableColumn id="14459" xr3:uid="{082F8FF1-BCFD-9F4F-B70C-DBB160C6209A}" name="Column14439"/>
    <tableColumn id="14460" xr3:uid="{8F00A5C7-E67E-2E45-AAD8-EDDF9C4D3EA2}" name="Column14440"/>
    <tableColumn id="14461" xr3:uid="{08C353D9-4FEB-D547-ACF0-0248F9254E67}" name="Column14441"/>
    <tableColumn id="14462" xr3:uid="{7043DC06-2481-7E44-A8DA-0391FA0C39FC}" name="Column14442"/>
    <tableColumn id="14463" xr3:uid="{2AA2C63E-5E02-394D-B3AA-903D06FE8A3B}" name="Column14443"/>
    <tableColumn id="14464" xr3:uid="{9463C582-5EE1-594F-A9E4-23660F0769BB}" name="Column14444"/>
    <tableColumn id="14465" xr3:uid="{94C063DA-07C9-2F4F-B2F8-CAF5C960F960}" name="Column14445"/>
    <tableColumn id="14466" xr3:uid="{9000714E-AC54-8B47-8310-56A587F6C741}" name="Column14446"/>
    <tableColumn id="14467" xr3:uid="{DA15BCCC-F809-254D-AB10-86359AD4CA00}" name="Column14447"/>
    <tableColumn id="14468" xr3:uid="{1F945BC1-BA0E-4B4C-A74B-AD4709392FC2}" name="Column14448"/>
    <tableColumn id="14469" xr3:uid="{26FD3789-7543-A840-887A-66ACDB20B980}" name="Column14449"/>
    <tableColumn id="14470" xr3:uid="{6D3B66AC-73F0-0F48-A295-64290F32F2EA}" name="Column14450"/>
    <tableColumn id="14471" xr3:uid="{043B0956-C8EE-E142-BA98-53E3DC111BA2}" name="Column14451"/>
    <tableColumn id="14472" xr3:uid="{273158E7-F5C9-6B45-956B-62F3526A9297}" name="Column14452"/>
    <tableColumn id="14473" xr3:uid="{06343A50-FE12-C94E-AE60-7E85926C7821}" name="Column14453"/>
    <tableColumn id="14474" xr3:uid="{3A08E00E-309E-3A48-A6AA-DBDCCE532D08}" name="Column14454"/>
    <tableColumn id="14475" xr3:uid="{588FBCBB-0DA0-0446-8277-8D3A62971D62}" name="Column14455"/>
    <tableColumn id="14476" xr3:uid="{769ED62F-E790-DA46-AB50-742ECEA7E243}" name="Column14456"/>
    <tableColumn id="14477" xr3:uid="{05525046-8D7E-394B-BF5E-92909402B877}" name="Column14457"/>
    <tableColumn id="14478" xr3:uid="{577D00C6-5A5E-FC46-B103-63F91924103E}" name="Column14458"/>
    <tableColumn id="14479" xr3:uid="{CA268235-60D2-B244-9775-891083DCF83C}" name="Column14459"/>
    <tableColumn id="14480" xr3:uid="{C54623CC-CDDF-2141-BAF4-E5F0B879301C}" name="Column14460"/>
    <tableColumn id="14481" xr3:uid="{69C6E98E-5B32-2447-929C-A4549EDE551D}" name="Column14461"/>
    <tableColumn id="14482" xr3:uid="{26B93626-5B8D-2247-8C8E-F0A37FDFE82D}" name="Column14462"/>
    <tableColumn id="14483" xr3:uid="{F15D3D8D-DE46-B045-899B-B498AECE00A7}" name="Column14463"/>
    <tableColumn id="14484" xr3:uid="{7D765A42-52D3-AC4F-9012-C2311C85BA6E}" name="Column14464"/>
    <tableColumn id="14485" xr3:uid="{E964AD5F-909E-4648-B585-13E758C0256B}" name="Column14465"/>
    <tableColumn id="14486" xr3:uid="{D9262277-A5B9-1948-B67D-66AACE70A86C}" name="Column14466"/>
    <tableColumn id="14487" xr3:uid="{10AA718F-A8A3-1F49-AAC0-7A3B1E530F02}" name="Column14467"/>
    <tableColumn id="14488" xr3:uid="{4D49B6C9-CBDB-7D47-BFE2-582E49613702}" name="Column14468"/>
    <tableColumn id="14489" xr3:uid="{E3F4751B-1A64-B144-80B1-8FF558CED14F}" name="Column14469"/>
    <tableColumn id="14490" xr3:uid="{E632D198-864E-354C-95A7-E35A59EF98CC}" name="Column14470"/>
    <tableColumn id="14491" xr3:uid="{7428C665-D074-8D4C-82A7-650DBAAAFA1B}" name="Column14471"/>
    <tableColumn id="14492" xr3:uid="{64BB966F-5C4F-5643-A361-24A5A64FCE9E}" name="Column14472"/>
    <tableColumn id="14493" xr3:uid="{D73B9D67-2FB4-5745-899D-14295FCCAF66}" name="Column14473"/>
    <tableColumn id="14494" xr3:uid="{1F0F430F-18CF-2545-9925-67FA12703A79}" name="Column14474"/>
    <tableColumn id="14495" xr3:uid="{ECB694BD-4C4E-4044-84E8-3F54C4BB730F}" name="Column14475"/>
    <tableColumn id="14496" xr3:uid="{5C1D51CA-D1E6-5D43-8EC4-EDD1F11454F6}" name="Column14476"/>
    <tableColumn id="14497" xr3:uid="{B29B49B2-32C0-0A48-BA54-A641D8127086}" name="Column14477"/>
    <tableColumn id="14498" xr3:uid="{FEF11787-1B04-8945-BCC0-074B2CDA3E1B}" name="Column14478"/>
    <tableColumn id="14499" xr3:uid="{84CEEE37-88DA-6E4A-8ABA-49777964FF18}" name="Column14479"/>
    <tableColumn id="14500" xr3:uid="{3CA01CE6-D2ED-3F4F-8B99-686DD7212537}" name="Column14480"/>
    <tableColumn id="14501" xr3:uid="{5E508F00-0484-E74E-AB6A-0277EE339F1E}" name="Column14481"/>
    <tableColumn id="14502" xr3:uid="{33E42CED-610F-764B-8656-FEBA5A1928A6}" name="Column14482"/>
    <tableColumn id="14503" xr3:uid="{00EEBCE8-20FD-4C4B-B59E-F71AA12BC063}" name="Column14483"/>
    <tableColumn id="14504" xr3:uid="{2478C1E7-A0C8-CB4B-AF6A-5E506FA3ACD9}" name="Column14484"/>
    <tableColumn id="14505" xr3:uid="{7FE454AE-056D-634C-8D54-CBA89B2336F6}" name="Column14485"/>
    <tableColumn id="14506" xr3:uid="{2249F7DB-EA8F-CE41-859E-0D6490B971D4}" name="Column14486"/>
    <tableColumn id="14507" xr3:uid="{1E1A14CF-A7D5-A84D-B2F2-35D250AAF290}" name="Column14487"/>
    <tableColumn id="14508" xr3:uid="{6C414992-430E-5941-9C24-182EAE60A870}" name="Column14488"/>
    <tableColumn id="14509" xr3:uid="{8D31F747-03C8-C542-A43A-FC4D9CCFACDA}" name="Column14489"/>
    <tableColumn id="14510" xr3:uid="{821580F9-45E0-9544-A5BC-5D05D72B8AF8}" name="Column14490"/>
    <tableColumn id="14511" xr3:uid="{BE6DDA6F-38AB-544B-B730-DDBA23B1C5A6}" name="Column14491"/>
    <tableColumn id="14512" xr3:uid="{C92E0627-B622-7146-94C5-BC958409A6E6}" name="Column14492"/>
    <tableColumn id="14513" xr3:uid="{EDAE56AF-B46F-594C-8384-9A01A79CCDFB}" name="Column14493"/>
    <tableColumn id="14514" xr3:uid="{8BC4C577-C885-ED45-979F-E8FB158BA68B}" name="Column14494"/>
    <tableColumn id="14515" xr3:uid="{643364DE-82B4-9D4D-BD4A-B80BF55B675C}" name="Column14495"/>
    <tableColumn id="14516" xr3:uid="{9D4B3E59-F0DE-5B42-AECC-9AA14EC4BE4F}" name="Column14496"/>
    <tableColumn id="14517" xr3:uid="{411EA909-1AF5-5B43-806C-3B038E5F8DD3}" name="Column14497"/>
    <tableColumn id="14518" xr3:uid="{7CFD0536-8D1C-5B4E-A6D8-E37420A8DE99}" name="Column14498"/>
    <tableColumn id="14519" xr3:uid="{E397C5B6-AFA3-9D46-8252-56BF1CBEC3CF}" name="Column14499"/>
    <tableColumn id="14520" xr3:uid="{B80D2DD1-BD03-364B-9ECF-74B2785AC0E5}" name="Column14500"/>
    <tableColumn id="14521" xr3:uid="{599A47FD-55F9-F84E-B614-80A581D7258F}" name="Column14501"/>
    <tableColumn id="14522" xr3:uid="{10BE44A7-4D8F-614B-A6E1-BDDEDAC614F4}" name="Column14502"/>
    <tableColumn id="14523" xr3:uid="{8BEDE2CC-8AC5-E54F-80F1-3D569B750AEA}" name="Column14503"/>
    <tableColumn id="14524" xr3:uid="{D8D8255F-52C3-904A-A9A6-86CCE74320AC}" name="Column14504"/>
    <tableColumn id="14525" xr3:uid="{2B80EEE6-5ED1-1342-BA95-F5C80BB911E0}" name="Column14505"/>
    <tableColumn id="14526" xr3:uid="{B2975301-C64E-DB41-BADA-B212B40E0B21}" name="Column14506"/>
    <tableColumn id="14527" xr3:uid="{CBB500FA-3C40-9341-BFC8-883CDEED8C7F}" name="Column14507"/>
    <tableColumn id="14528" xr3:uid="{C3E32E07-ABB7-564F-95B1-F8F5E41D549A}" name="Column14508"/>
    <tableColumn id="14529" xr3:uid="{0ADE0402-EED6-564C-8BD6-09261A6BEF7C}" name="Column14509"/>
    <tableColumn id="14530" xr3:uid="{67FA7E6A-3C72-2241-98AE-BB9A85A84B0C}" name="Column14510"/>
    <tableColumn id="14531" xr3:uid="{1D5D03AE-8EBE-2E45-9428-ABE68EBBFE23}" name="Column14511"/>
    <tableColumn id="14532" xr3:uid="{184C64F4-8C60-C44E-81EA-C5F60D860E88}" name="Column14512"/>
    <tableColumn id="14533" xr3:uid="{122E5952-7147-9042-A981-F0E388A097B8}" name="Column14513"/>
    <tableColumn id="14534" xr3:uid="{F1B46B63-DD73-FB4F-AC77-5E28ED3F3F58}" name="Column14514"/>
    <tableColumn id="14535" xr3:uid="{72CEAFC8-673C-5443-9CC9-05DC00078965}" name="Column14515"/>
    <tableColumn id="14536" xr3:uid="{9AE51365-099F-2448-AE29-DA9E31F19758}" name="Column14516"/>
    <tableColumn id="14537" xr3:uid="{100247FC-B978-184F-82C6-FF3193E56E60}" name="Column14517"/>
    <tableColumn id="14538" xr3:uid="{B46DFA22-62C5-CE4F-99E2-84EDE36E66CC}" name="Column14518"/>
    <tableColumn id="14539" xr3:uid="{C6E9B90F-1D53-AC4F-B502-9ECE91A3DA3E}" name="Column14519"/>
    <tableColumn id="14540" xr3:uid="{9CF71ED3-A390-DD48-99CA-5C4ACEE5349D}" name="Column14520"/>
    <tableColumn id="14541" xr3:uid="{628366B8-4A02-5C47-978D-BE84198E9F89}" name="Column14521"/>
    <tableColumn id="14542" xr3:uid="{CFA11F2D-EDC3-EE4E-96DD-F310BC7C9714}" name="Column14522"/>
    <tableColumn id="14543" xr3:uid="{F9A0373A-CE25-6A47-A941-B15401106E2A}" name="Column14523"/>
    <tableColumn id="14544" xr3:uid="{D2432227-4480-FF46-9136-BCED69D38073}" name="Column14524"/>
    <tableColumn id="14545" xr3:uid="{D38F9B17-4D33-844E-B4E2-DE8BBB7767ED}" name="Column14525"/>
    <tableColumn id="14546" xr3:uid="{DDBAE148-035F-FD4E-AF89-8B44829814C3}" name="Column14526"/>
    <tableColumn id="14547" xr3:uid="{9C2188CD-89C4-0B46-9442-6BC04AC4F4AD}" name="Column14527"/>
    <tableColumn id="14548" xr3:uid="{46DAF023-0410-6244-A736-C54D6CAA8C99}" name="Column14528"/>
    <tableColumn id="14549" xr3:uid="{9B105FA4-E319-1C41-A7F2-53FB883E8F1A}" name="Column14529"/>
    <tableColumn id="14550" xr3:uid="{3FB314F8-2554-B54C-A8CE-0BA5CE46AF85}" name="Column14530"/>
    <tableColumn id="14551" xr3:uid="{B0E2C8B2-6596-E04D-80B8-6C4800D43785}" name="Column14531"/>
    <tableColumn id="14552" xr3:uid="{6AC94773-B4CC-F442-9149-C8A2909E5E79}" name="Column14532"/>
    <tableColumn id="14553" xr3:uid="{C125920F-8BFB-914E-AA18-AB0213D2437D}" name="Column14533"/>
    <tableColumn id="14554" xr3:uid="{8DA66645-457B-0F48-9851-BEBDFADC997D}" name="Column14534"/>
    <tableColumn id="14555" xr3:uid="{BB05EFE8-7BAE-6C4F-8DB2-947C6FA29D67}" name="Column14535"/>
    <tableColumn id="14556" xr3:uid="{750A46A1-7EDF-B142-B35E-5F9E696791ED}" name="Column14536"/>
    <tableColumn id="14557" xr3:uid="{9FDB290A-0E6A-9F45-A149-7B5C02786413}" name="Column14537"/>
    <tableColumn id="14558" xr3:uid="{638F05D8-6CAF-AC40-B97D-7BD2C0947478}" name="Column14538"/>
    <tableColumn id="14559" xr3:uid="{FD2AF4BC-D5E0-BD41-BB6B-E4998EB8846C}" name="Column14539"/>
    <tableColumn id="14560" xr3:uid="{F2079E4B-8FA6-604C-9774-F85451DF691D}" name="Column14540"/>
    <tableColumn id="14561" xr3:uid="{AF371D38-8139-F347-A8A0-032008E131E6}" name="Column14541"/>
    <tableColumn id="14562" xr3:uid="{1EE1EB64-CCFE-B043-97FD-19015A5CC4D1}" name="Column14542"/>
    <tableColumn id="14563" xr3:uid="{CBA428B1-2FE1-4D45-9E2B-84CB758503BE}" name="Column14543"/>
    <tableColumn id="14564" xr3:uid="{C2B05BA9-986C-3D40-9BBC-F56A52599E30}" name="Column14544"/>
    <tableColumn id="14565" xr3:uid="{C9AC4A9D-06A5-064B-9E65-65019197476A}" name="Column14545"/>
    <tableColumn id="14566" xr3:uid="{4670C6F8-9B4F-FF41-BFD7-179E3D83DD26}" name="Column14546"/>
    <tableColumn id="14567" xr3:uid="{D210DF5C-533F-C44A-95DF-97478E5D5B4B}" name="Column14547"/>
    <tableColumn id="14568" xr3:uid="{7B0A8058-7D39-2044-8719-4718C8418B73}" name="Column14548"/>
    <tableColumn id="14569" xr3:uid="{548D7F87-5B36-134A-9D45-579BC534D4B3}" name="Column14549"/>
    <tableColumn id="14570" xr3:uid="{A1235B50-350C-724B-99FB-06B402610E8C}" name="Column14550"/>
    <tableColumn id="14571" xr3:uid="{EBD70904-DF19-3346-916A-EE64F29D06B9}" name="Column14551"/>
    <tableColumn id="14572" xr3:uid="{CA3F6EB0-67D4-074C-A341-9444C08F0184}" name="Column14552"/>
    <tableColumn id="14573" xr3:uid="{0A56B534-D5FC-D14D-89A1-E70EFD453433}" name="Column14553"/>
    <tableColumn id="14574" xr3:uid="{C752EC25-CE68-C544-A3E8-E090A1BB7E32}" name="Column14554"/>
    <tableColumn id="14575" xr3:uid="{416F24EC-4155-DF41-B7C3-DEEC1C5EAD0E}" name="Column14555"/>
    <tableColumn id="14576" xr3:uid="{AD15B081-2ED3-7842-82ED-406C62AA7C4B}" name="Column14556"/>
    <tableColumn id="14577" xr3:uid="{D82DE409-B772-0F46-970A-E508FF4B5E76}" name="Column14557"/>
    <tableColumn id="14578" xr3:uid="{D13D6D6A-049F-C646-A5E1-8E86AD866A9B}" name="Column14558"/>
    <tableColumn id="14579" xr3:uid="{D2D2B1EA-06E6-F64C-A6A7-4962806E9E73}" name="Column14559"/>
    <tableColumn id="14580" xr3:uid="{563ED941-4947-9342-8A2C-7EA6D6BF9E23}" name="Column14560"/>
    <tableColumn id="14581" xr3:uid="{DA3D8AD1-142A-BD48-8FFD-C1BBF7ACECFC}" name="Column14561"/>
    <tableColumn id="14582" xr3:uid="{355EDEC7-5037-F349-AF0C-BEC9AA58C5C7}" name="Column14562"/>
    <tableColumn id="14583" xr3:uid="{14FA5A8B-DA86-0C4F-87D2-2397E7437733}" name="Column14563"/>
    <tableColumn id="14584" xr3:uid="{E837728C-EDE8-0643-93BE-8CEC3C59A239}" name="Column14564"/>
    <tableColumn id="14585" xr3:uid="{A925F3A3-2B3D-8C4F-B09D-7E1EF2D4FADC}" name="Column14565"/>
    <tableColumn id="14586" xr3:uid="{C614B684-38B7-BE44-ADB5-611D1F8F57B2}" name="Column14566"/>
    <tableColumn id="14587" xr3:uid="{F5E36B66-7040-FB4E-BA6B-0EE4607F5C89}" name="Column14567"/>
    <tableColumn id="14588" xr3:uid="{2A950BCD-B30F-A34C-9D69-A55C208A0E46}" name="Column14568"/>
    <tableColumn id="14589" xr3:uid="{C2C9645E-5854-074F-85B4-31FF70190843}" name="Column14569"/>
    <tableColumn id="14590" xr3:uid="{04C042DA-0B96-2C43-A02F-B2CEBD0FE04A}" name="Column14570"/>
    <tableColumn id="14591" xr3:uid="{FBC568B3-6D20-5C44-888D-A13ACBB82471}" name="Column14571"/>
    <tableColumn id="14592" xr3:uid="{D8FE7310-9EB6-644F-84F5-A75F46F2FFD2}" name="Column14572"/>
    <tableColumn id="14593" xr3:uid="{CF103F93-726E-0D46-809C-B6AAE76A1AC0}" name="Column14573"/>
    <tableColumn id="14594" xr3:uid="{3BDF8CD1-FD8E-CF4B-8FBD-F5B8F92B5648}" name="Column14574"/>
    <tableColumn id="14595" xr3:uid="{21A2AB76-AB26-B34D-A41A-01935CCB2EF6}" name="Column14575"/>
    <tableColumn id="14596" xr3:uid="{E189C489-F7AD-734C-A570-F389816DB696}" name="Column14576"/>
    <tableColumn id="14597" xr3:uid="{F5003E1F-8AD2-8E49-B6ED-49FAE32AA029}" name="Column14577"/>
    <tableColumn id="14598" xr3:uid="{8BEDC85C-4344-8141-8AC9-CFBFE5DD46F9}" name="Column14578"/>
    <tableColumn id="14599" xr3:uid="{E8857A35-9A7C-F541-8A1A-C4DBD3338F3B}" name="Column14579"/>
    <tableColumn id="14600" xr3:uid="{EF94AE5F-EF96-D848-82E5-AC9B965DA59E}" name="Column14580"/>
    <tableColumn id="14601" xr3:uid="{CCD90A9E-4136-7A42-9641-A229C071F794}" name="Column14581"/>
    <tableColumn id="14602" xr3:uid="{B26A81FC-02B0-AB4C-8A4B-8E6AF4C2E163}" name="Column14582"/>
    <tableColumn id="14603" xr3:uid="{C2C31696-3490-8343-82EB-167B1BE4B9F2}" name="Column14583"/>
    <tableColumn id="14604" xr3:uid="{B9D6F288-DCEE-F94B-826F-FEEC58ED3E54}" name="Column14584"/>
    <tableColumn id="14605" xr3:uid="{4CA13FE5-854E-4340-9389-11E418424D5F}" name="Column14585"/>
    <tableColumn id="14606" xr3:uid="{0D6634D7-41EB-4E47-9459-51BF49380605}" name="Column14586"/>
    <tableColumn id="14607" xr3:uid="{8F23D706-D616-9846-9733-9FDCDF30E4BD}" name="Column14587"/>
    <tableColumn id="14608" xr3:uid="{7F7C0367-0942-0144-8BB4-C54DFAEDF08C}" name="Column14588"/>
    <tableColumn id="14609" xr3:uid="{7850D599-8B43-AC4E-A122-B5CE22D6223B}" name="Column14589"/>
    <tableColumn id="14610" xr3:uid="{A85AF970-95B6-934E-877F-3503EBF931E8}" name="Column14590"/>
    <tableColumn id="14611" xr3:uid="{787EF33D-9F5D-8A4B-A4CB-725FFB3EDFAB}" name="Column14591"/>
    <tableColumn id="14612" xr3:uid="{EC99D30B-B268-CB4D-900C-45030BEF4B94}" name="Column14592"/>
    <tableColumn id="14613" xr3:uid="{3BABC060-37F7-E544-9D2F-E814FCCECF43}" name="Column14593"/>
    <tableColumn id="14614" xr3:uid="{0C613D83-342E-C24D-AA7C-5C9BF9B983ED}" name="Column14594"/>
    <tableColumn id="14615" xr3:uid="{05A2E610-F215-4048-ADE1-FD5E125BD222}" name="Column14595"/>
    <tableColumn id="14616" xr3:uid="{BECBA29A-F34E-9243-8413-FA949D0EE46C}" name="Column14596"/>
    <tableColumn id="14617" xr3:uid="{D152540B-2067-3E47-9F01-FAB67FFCFCBF}" name="Column14597"/>
    <tableColumn id="14618" xr3:uid="{57D6113E-873D-314A-9118-EAA090935FE6}" name="Column14598"/>
    <tableColumn id="14619" xr3:uid="{4C8EC1C8-DA0F-B449-B88C-B88290A7883F}" name="Column14599"/>
    <tableColumn id="14620" xr3:uid="{185B5419-53E1-8F4D-9686-7108FFAD552E}" name="Column14600"/>
    <tableColumn id="14621" xr3:uid="{58D47507-63A8-3D4D-B0DF-980962EFE6FF}" name="Column14601"/>
    <tableColumn id="14622" xr3:uid="{040B26E2-60B9-1747-8FE5-CAFDCD849644}" name="Column14602"/>
    <tableColumn id="14623" xr3:uid="{E32AE1F6-7D30-5942-A404-4F635DB635FF}" name="Column14603"/>
    <tableColumn id="14624" xr3:uid="{F0E92EA5-AA70-1A44-896A-031353311A96}" name="Column14604"/>
    <tableColumn id="14625" xr3:uid="{6B597C4A-328B-A141-B967-33AE4388CD80}" name="Column14605"/>
    <tableColumn id="14626" xr3:uid="{A4888258-38FA-FC43-81D1-13CCE10FCF7D}" name="Column14606"/>
    <tableColumn id="14627" xr3:uid="{2BC7934D-3558-8443-8439-16977A89FDA7}" name="Column14607"/>
    <tableColumn id="14628" xr3:uid="{B6C6B447-BEF9-9942-92C1-81430E070D40}" name="Column14608"/>
    <tableColumn id="14629" xr3:uid="{30E078E3-7703-AE4D-BF4C-F35E37F9A708}" name="Column14609"/>
    <tableColumn id="14630" xr3:uid="{5444F4B3-98F2-A844-A318-6F1FCC4216AB}" name="Column14610"/>
    <tableColumn id="14631" xr3:uid="{E0994F10-4289-0C4C-A107-94AAE60C97EF}" name="Column14611"/>
    <tableColumn id="14632" xr3:uid="{B4549508-C22C-0E45-B7FE-890012F72EFB}" name="Column14612"/>
    <tableColumn id="14633" xr3:uid="{7ABE2CED-1749-1A4A-A4C5-8BE7794EA7B0}" name="Column14613"/>
    <tableColumn id="14634" xr3:uid="{CF98E986-9BF5-8248-B96E-B2763BE16C77}" name="Column14614"/>
    <tableColumn id="14635" xr3:uid="{F56C979A-EE4D-8649-83F8-EC96EB4340E6}" name="Column14615"/>
    <tableColumn id="14636" xr3:uid="{CD883965-66B1-0747-9BE4-BA8C9A2E5D56}" name="Column14616"/>
    <tableColumn id="14637" xr3:uid="{89E2ABC7-FFED-2E49-911F-963D16220C46}" name="Column14617"/>
    <tableColumn id="14638" xr3:uid="{E83FDB54-F559-0647-BD0B-CDF6686A72CA}" name="Column14618"/>
    <tableColumn id="14639" xr3:uid="{9352A212-AD51-D84C-840A-428286A16F8A}" name="Column14619"/>
    <tableColumn id="14640" xr3:uid="{4C6999F1-00B0-3A4D-B5C1-1167D3AB4A6C}" name="Column14620"/>
    <tableColumn id="14641" xr3:uid="{962595EE-F31E-AE42-AC43-4A0565A40DE8}" name="Column14621"/>
    <tableColumn id="14642" xr3:uid="{8A4BB980-7E3C-A94D-8067-9A50B0A4BFEF}" name="Column14622"/>
    <tableColumn id="14643" xr3:uid="{A543413E-3F9C-614E-A6C2-6172BD720E8D}" name="Column14623"/>
    <tableColumn id="14644" xr3:uid="{429D3156-25AF-C248-AF33-3A9688E45916}" name="Column14624"/>
    <tableColumn id="14645" xr3:uid="{464743CD-4B9F-5D4D-ABD8-72E176AD3D1E}" name="Column14625"/>
    <tableColumn id="14646" xr3:uid="{A5CEC433-6D24-5046-AB83-2CE86B1A67D2}" name="Column14626"/>
    <tableColumn id="14647" xr3:uid="{1911C241-7BAC-1D43-A50F-04F2F84BB000}" name="Column14627"/>
    <tableColumn id="14648" xr3:uid="{6AA27138-E259-BB4B-B88F-8DBC90555A53}" name="Column14628"/>
    <tableColumn id="14649" xr3:uid="{1532AB41-C584-FE44-8A88-1AEA6F9B8EF2}" name="Column14629"/>
    <tableColumn id="14650" xr3:uid="{6010B2D2-CD8F-8C46-B76F-02C45F691147}" name="Column14630"/>
    <tableColumn id="14651" xr3:uid="{6FA10F9F-96A8-9A41-95F5-101657F62AE1}" name="Column14631"/>
    <tableColumn id="14652" xr3:uid="{B120FA0D-3D9E-7948-A6D4-584C4111122E}" name="Column14632"/>
    <tableColumn id="14653" xr3:uid="{DC6030A3-5EB1-E041-A74E-CA2F03371A70}" name="Column14633"/>
    <tableColumn id="14654" xr3:uid="{D5B24020-471A-9A44-BF21-04D0B163AEE4}" name="Column14634"/>
    <tableColumn id="14655" xr3:uid="{FE285F5D-BF47-C444-8C40-AA83382EB8C3}" name="Column14635"/>
    <tableColumn id="14656" xr3:uid="{65E3497B-7AA4-344D-95D3-52A53444E379}" name="Column14636"/>
    <tableColumn id="14657" xr3:uid="{0B51205E-FA4F-0041-8481-EFE5573270C1}" name="Column14637"/>
    <tableColumn id="14658" xr3:uid="{22D3A950-84EB-7A4B-BBB8-450ECB479851}" name="Column14638"/>
    <tableColumn id="14659" xr3:uid="{DED49E54-842C-144F-920A-86A522993404}" name="Column14639"/>
    <tableColumn id="14660" xr3:uid="{440E18BC-E572-E544-BE38-F83AD86FB8F4}" name="Column14640"/>
    <tableColumn id="14661" xr3:uid="{8CA27688-AFA0-954C-9A31-0959ADB57D79}" name="Column14641"/>
    <tableColumn id="14662" xr3:uid="{0C7BC964-D1E3-B442-A05F-CBCDB2BB871B}" name="Column14642"/>
    <tableColumn id="14663" xr3:uid="{1D85D774-34D3-C541-B4AC-9864222B6DA5}" name="Column14643"/>
    <tableColumn id="14664" xr3:uid="{3AF51827-DA69-1A46-B956-572649F7BBA1}" name="Column14644"/>
    <tableColumn id="14665" xr3:uid="{15732604-1DBA-0749-A1AE-65F93364F978}" name="Column14645"/>
    <tableColumn id="14666" xr3:uid="{1595E2B3-C4EA-594E-AEA4-5266BB2BB9B9}" name="Column14646"/>
    <tableColumn id="14667" xr3:uid="{14A61537-D396-D548-95AC-22E445ADB994}" name="Column14647"/>
    <tableColumn id="14668" xr3:uid="{90C83420-BDE8-4E44-B6C6-CE8600FADCDE}" name="Column14648"/>
    <tableColumn id="14669" xr3:uid="{F61C2E53-A1ED-C944-9DA6-D7D376A32DCB}" name="Column14649"/>
    <tableColumn id="14670" xr3:uid="{4D0B456A-7E91-4B4F-84B9-EC908EA0DF10}" name="Column14650"/>
    <tableColumn id="14671" xr3:uid="{E879D5B2-DCEC-5D45-87DC-15272C7A9A99}" name="Column14651"/>
    <tableColumn id="14672" xr3:uid="{E7DD7A25-A5DF-C24D-8DB0-C3FCFCEF8E08}" name="Column14652"/>
    <tableColumn id="14673" xr3:uid="{5ED9814B-4909-7647-9AF2-BB5C93242A3F}" name="Column14653"/>
    <tableColumn id="14674" xr3:uid="{E197178C-0B41-654D-B739-FFC1AC91CC5D}" name="Column14654"/>
    <tableColumn id="14675" xr3:uid="{5BE6B147-9B5B-B746-A00A-60BB172652EB}" name="Column14655"/>
    <tableColumn id="14676" xr3:uid="{0916B4BD-7C5A-9643-BC14-8F98BB151B01}" name="Column14656"/>
    <tableColumn id="14677" xr3:uid="{967A46EE-E48E-8945-BE64-0CE1EB73719E}" name="Column14657"/>
    <tableColumn id="14678" xr3:uid="{526977B2-9E80-B946-92D8-459D01F0CB9C}" name="Column14658"/>
    <tableColumn id="14679" xr3:uid="{2B345F36-02B3-7146-9392-2C7935ADE0C4}" name="Column14659"/>
    <tableColumn id="14680" xr3:uid="{6B496CA9-5CCB-7A47-A64C-9BA64F433F07}" name="Column14660"/>
    <tableColumn id="14681" xr3:uid="{4940F771-616F-504E-9085-64AD685C15D0}" name="Column14661"/>
    <tableColumn id="14682" xr3:uid="{DD86106E-7555-5740-A605-1229FB6DD948}" name="Column14662"/>
    <tableColumn id="14683" xr3:uid="{F6C2714C-EE5E-5C4A-BD41-B64E338E64B6}" name="Column14663"/>
    <tableColumn id="14684" xr3:uid="{E80DD34C-5B71-4D49-8993-E4A0C0AFB9C0}" name="Column14664"/>
    <tableColumn id="14685" xr3:uid="{0E084AE7-EB3C-B948-8773-AF30C0A43555}" name="Column14665"/>
    <tableColumn id="14686" xr3:uid="{2E31E6A4-A703-2945-B335-4D54F4CA1F2E}" name="Column14666"/>
    <tableColumn id="14687" xr3:uid="{637AD0C1-B2F2-994D-AEFD-F471359028E8}" name="Column14667"/>
    <tableColumn id="14688" xr3:uid="{7B6A1E12-6133-DD40-A88F-22DED9822209}" name="Column14668"/>
    <tableColumn id="14689" xr3:uid="{94C538CD-213E-D64A-8E79-AE9E450CDAED}" name="Column14669"/>
    <tableColumn id="14690" xr3:uid="{4695B575-8D1B-F24C-A061-D28FDF2389FF}" name="Column14670"/>
    <tableColumn id="14691" xr3:uid="{70CF02DB-0AE8-7048-A27B-BB4511B76BA1}" name="Column14671"/>
    <tableColumn id="14692" xr3:uid="{10AA9A47-79F0-C940-A27E-3119A20F5231}" name="Column14672"/>
    <tableColumn id="14693" xr3:uid="{F305E433-120C-9F44-810E-305DD351226A}" name="Column14673"/>
    <tableColumn id="14694" xr3:uid="{80452BBF-4370-6A40-BEF5-2A4D73464FC7}" name="Column14674"/>
    <tableColumn id="14695" xr3:uid="{086EF643-B760-4B40-8C5A-A8945BEEDE63}" name="Column14675"/>
    <tableColumn id="14696" xr3:uid="{29BAFCF4-817F-F34C-8A5D-838AE0A98363}" name="Column14676"/>
    <tableColumn id="14697" xr3:uid="{8B56C43A-36FE-B045-9221-83A6D6F8664E}" name="Column14677"/>
    <tableColumn id="14698" xr3:uid="{2DD630E0-F113-BD4E-BCCF-C8735BF5D67B}" name="Column14678"/>
    <tableColumn id="14699" xr3:uid="{7D7FD31A-FD35-8349-A2B9-4F3403451A46}" name="Column14679"/>
    <tableColumn id="14700" xr3:uid="{054EABEF-865B-3146-AA14-2ECF34D33D1F}" name="Column14680"/>
    <tableColumn id="14701" xr3:uid="{065FF456-6BE1-974C-B12E-E4E7182224B1}" name="Column14681"/>
    <tableColumn id="14702" xr3:uid="{B8F74D46-18EF-6A4B-ADD8-743EA4542BA3}" name="Column14682"/>
    <tableColumn id="14703" xr3:uid="{D51A9BB9-61D2-884E-9A75-21F6BA8688EE}" name="Column14683"/>
    <tableColumn id="14704" xr3:uid="{F2DBDF80-24D7-6745-A538-EEE1ABC3EC4B}" name="Column14684"/>
    <tableColumn id="14705" xr3:uid="{2BDFE06F-5E12-B340-8EA6-4BD7D522D66C}" name="Column14685"/>
    <tableColumn id="14706" xr3:uid="{3E533D4E-D5B9-D043-9919-FA578AFDF4F1}" name="Column14686"/>
    <tableColumn id="14707" xr3:uid="{AD91B3DF-3FC8-1C42-8F7E-BA59401D9308}" name="Column14687"/>
    <tableColumn id="14708" xr3:uid="{6A57405F-1F15-6140-9F25-80E335F7CF16}" name="Column14688"/>
    <tableColumn id="14709" xr3:uid="{C9E7186A-770B-2345-9FE5-C16B9689DD13}" name="Column14689"/>
    <tableColumn id="14710" xr3:uid="{F69AE543-14E9-D249-A9FF-E87E98C9D041}" name="Column14690"/>
    <tableColumn id="14711" xr3:uid="{02A7C0CA-0EC8-884A-AE3C-9EC2064150FD}" name="Column14691"/>
    <tableColumn id="14712" xr3:uid="{AFCBE623-96EC-CF45-851D-F836156033B7}" name="Column14692"/>
    <tableColumn id="14713" xr3:uid="{BB03E973-0A55-7F41-A5DA-9CF0F6A84FCB}" name="Column14693"/>
    <tableColumn id="14714" xr3:uid="{E8A2A662-EB84-F444-8DCE-0ED9FE811CAC}" name="Column14694"/>
    <tableColumn id="14715" xr3:uid="{CB3FD337-97D2-7648-A264-BCAB04A328F9}" name="Column14695"/>
    <tableColumn id="14716" xr3:uid="{ED13800E-34D7-AA44-AAF4-FFF84E01ED81}" name="Column14696"/>
    <tableColumn id="14717" xr3:uid="{E4185FC9-A7FE-444B-BC3D-173564D94C9B}" name="Column14697"/>
    <tableColumn id="14718" xr3:uid="{AAB9A57F-A75A-8443-99C0-DAAA2AE13964}" name="Column14698"/>
    <tableColumn id="14719" xr3:uid="{A53C01F9-A483-2348-A08F-6A2B70D50A19}" name="Column14699"/>
    <tableColumn id="14720" xr3:uid="{8EF67D2E-81D8-C248-8A2A-B010697E55B7}" name="Column14700"/>
    <tableColumn id="14721" xr3:uid="{F173D07A-44C9-E64E-8978-5D82F10D3A05}" name="Column14701"/>
    <tableColumn id="14722" xr3:uid="{FA98C07B-AEC6-0242-A466-2122CD169488}" name="Column14702"/>
    <tableColumn id="14723" xr3:uid="{106E0AAD-0CE2-0047-ABFA-A034437CC100}" name="Column14703"/>
    <tableColumn id="14724" xr3:uid="{E611888F-72BE-7548-895D-23FAB29C3A0A}" name="Column14704"/>
    <tableColumn id="14725" xr3:uid="{6F8C1071-7C82-F945-8949-224C5EDE421F}" name="Column14705"/>
    <tableColumn id="14726" xr3:uid="{C80F6AD8-7FDE-2A4E-BB24-60DC053E181C}" name="Column14706"/>
    <tableColumn id="14727" xr3:uid="{274B13FC-805E-DF4E-A019-43C7503EF48F}" name="Column14707"/>
    <tableColumn id="14728" xr3:uid="{C2FAA8BF-E512-3E45-B816-6DB15CD5D846}" name="Column14708"/>
    <tableColumn id="14729" xr3:uid="{DBDCE3AF-E0BF-1C4A-B718-732FBDF18C2B}" name="Column14709"/>
    <tableColumn id="14730" xr3:uid="{34D41165-7ABB-B241-A69D-367C4DEBD9EC}" name="Column14710"/>
    <tableColumn id="14731" xr3:uid="{5388D0FD-ECD9-4D45-8581-FA516B43F31C}" name="Column14711"/>
    <tableColumn id="14732" xr3:uid="{C47BD916-3E25-7E4C-96E3-62EDC41F30A4}" name="Column14712"/>
    <tableColumn id="14733" xr3:uid="{F6E8F5CE-F90A-B947-A143-7DD2D29436E1}" name="Column14713"/>
    <tableColumn id="14734" xr3:uid="{0EB73975-208F-5F40-8F02-A39230709DC7}" name="Column14714"/>
    <tableColumn id="14735" xr3:uid="{18314E65-7B8F-BA48-8574-4A4E62579F68}" name="Column14715"/>
    <tableColumn id="14736" xr3:uid="{5ADE18BB-E3B6-8943-9506-F0CF0CE8F549}" name="Column14716"/>
    <tableColumn id="14737" xr3:uid="{94EFD924-F225-794D-885E-5185F4A148BB}" name="Column14717"/>
    <tableColumn id="14738" xr3:uid="{744FFAEB-43F6-234D-A6ED-BAC910DA8E0A}" name="Column14718"/>
    <tableColumn id="14739" xr3:uid="{ACB195B5-C80D-3A41-8458-EDAFADBBBEA8}" name="Column14719"/>
    <tableColumn id="14740" xr3:uid="{9C7E9EB6-B7FA-D045-B5E3-4A4C24C4A730}" name="Column14720"/>
    <tableColumn id="14741" xr3:uid="{AB27917A-694C-4646-91D6-AB6713458F35}" name="Column14721"/>
    <tableColumn id="14742" xr3:uid="{570EB099-6599-7541-9193-B8FE86FC51E7}" name="Column14722"/>
    <tableColumn id="14743" xr3:uid="{B7DD8697-0F69-CE4B-8D51-551257F28803}" name="Column14723"/>
    <tableColumn id="14744" xr3:uid="{63F77131-F29D-394A-BA8E-3BD4FC9553CB}" name="Column14724"/>
    <tableColumn id="14745" xr3:uid="{75EB07E2-DE4E-0D41-A1B3-A3B24EF80C0D}" name="Column14725"/>
    <tableColumn id="14746" xr3:uid="{0C89FF32-BB73-0C45-846E-B80A2B1355C6}" name="Column14726"/>
    <tableColumn id="14747" xr3:uid="{88604AC8-1CC1-0D48-8F1D-B5CCFB5E4219}" name="Column14727"/>
    <tableColumn id="14748" xr3:uid="{7B8635FA-129B-734A-B670-B431EDB4F8A0}" name="Column14728"/>
    <tableColumn id="14749" xr3:uid="{4BBF6B88-9E97-6A43-8180-073021144015}" name="Column14729"/>
    <tableColumn id="14750" xr3:uid="{C3EC26A8-25B9-5145-8485-E3BFDCDF025D}" name="Column14730"/>
    <tableColumn id="14751" xr3:uid="{DAA4562D-6573-B84E-86B9-546F6F0C95F5}" name="Column14731"/>
    <tableColumn id="14752" xr3:uid="{D64B7597-68FA-ED4A-9627-BE21BD7D28AE}" name="Column14732"/>
    <tableColumn id="14753" xr3:uid="{FFC30A13-2604-8B4B-BBD7-245E2CE99CA3}" name="Column14733"/>
    <tableColumn id="14754" xr3:uid="{35209857-F366-5D4D-9377-B73EFE5B153F}" name="Column14734"/>
    <tableColumn id="14755" xr3:uid="{6F20371F-D5D1-0149-A5BD-4450223E82A3}" name="Column14735"/>
    <tableColumn id="14756" xr3:uid="{4EC47354-B7C7-7C42-9B37-CAFDA2C6A630}" name="Column14736"/>
    <tableColumn id="14757" xr3:uid="{D6ECF891-65EB-B24C-962B-B8932AD6EAF4}" name="Column14737"/>
    <tableColumn id="14758" xr3:uid="{79446CF1-8085-054A-A7D0-F56F3DD55445}" name="Column14738"/>
    <tableColumn id="14759" xr3:uid="{2B024F92-18AF-6648-B392-65FE97C34BA9}" name="Column14739"/>
    <tableColumn id="14760" xr3:uid="{36D67F08-5373-8946-9F29-1AD877DB1046}" name="Column14740"/>
    <tableColumn id="14761" xr3:uid="{F0BB495A-500D-1344-907F-67FF17385BB1}" name="Column14741"/>
    <tableColumn id="14762" xr3:uid="{5B7B82D2-7E57-AF4F-8985-BCF8E895CCF8}" name="Column14742"/>
    <tableColumn id="14763" xr3:uid="{E111D4D7-F6A4-3C4A-B4B8-1E52BE743A77}" name="Column14743"/>
    <tableColumn id="14764" xr3:uid="{D531CA90-FCD8-AD4A-A5C8-A5D48C66484E}" name="Column14744"/>
    <tableColumn id="14765" xr3:uid="{8425A6F2-3518-C44D-B10D-4AABF05B92E3}" name="Column14745"/>
    <tableColumn id="14766" xr3:uid="{7194B2D2-4B07-EB40-A87E-E347A5660B26}" name="Column14746"/>
    <tableColumn id="14767" xr3:uid="{850B790E-75F9-6740-ABD3-8B6018D430B6}" name="Column14747"/>
    <tableColumn id="14768" xr3:uid="{659954DB-BB7C-5C46-92C7-BEC24EDF3E8A}" name="Column14748"/>
    <tableColumn id="14769" xr3:uid="{965013A9-9C96-4543-8CB2-A592C0ADC666}" name="Column14749"/>
    <tableColumn id="14770" xr3:uid="{80A8B1A2-FD4D-5745-AE20-64BA4A53E52C}" name="Column14750"/>
    <tableColumn id="14771" xr3:uid="{74D7360C-6162-064C-AB91-1CA3CBB1F4CC}" name="Column14751"/>
    <tableColumn id="14772" xr3:uid="{9884A896-06EC-CD49-A896-06F5CECDFBAB}" name="Column14752"/>
    <tableColumn id="14773" xr3:uid="{E90B7A5B-E97D-6642-8010-9F967C9B9880}" name="Column14753"/>
    <tableColumn id="14774" xr3:uid="{F8B30B8C-C910-1A4B-8ABC-6F43A78774FE}" name="Column14754"/>
    <tableColumn id="14775" xr3:uid="{929909B6-ADE8-284B-A236-148C0D38FF87}" name="Column14755"/>
    <tableColumn id="14776" xr3:uid="{3F937E75-DD36-0D42-A0C3-01118FF04D73}" name="Column14756"/>
    <tableColumn id="14777" xr3:uid="{1195F8C1-3B5D-2C43-8D57-19CFEE804D08}" name="Column14757"/>
    <tableColumn id="14778" xr3:uid="{51CD667E-64A8-9149-8772-2B25A352FEA9}" name="Column14758"/>
    <tableColumn id="14779" xr3:uid="{0F8E9A9D-F153-8E4A-BCEA-FCD58799DB86}" name="Column14759"/>
    <tableColumn id="14780" xr3:uid="{82A20588-11EE-6D41-A67A-AD49E1E4EFDC}" name="Column14760"/>
    <tableColumn id="14781" xr3:uid="{C9A6F02D-6958-3840-992C-C6AA607AC1BD}" name="Column14761"/>
    <tableColumn id="14782" xr3:uid="{A33E6E62-313F-DA4A-9EF3-1CCCFE1F75D0}" name="Column14762"/>
    <tableColumn id="14783" xr3:uid="{AB3710F1-34C2-DE4B-87A7-39A535C3E7F6}" name="Column14763"/>
    <tableColumn id="14784" xr3:uid="{1CB8A2FB-54D9-1D45-8FE4-7FDFB6FE95C2}" name="Column14764"/>
    <tableColumn id="14785" xr3:uid="{9BBD670A-5411-D241-83EB-223E95EAC54E}" name="Column14765"/>
    <tableColumn id="14786" xr3:uid="{741BE2E6-F7D4-BD46-B325-01A5015AF462}" name="Column14766"/>
    <tableColumn id="14787" xr3:uid="{FA425D2B-6BA9-8F49-A9B2-E6B82D92F7DC}" name="Column14767"/>
    <tableColumn id="14788" xr3:uid="{08397858-1C6E-1245-9B0F-422C17275AA5}" name="Column14768"/>
    <tableColumn id="14789" xr3:uid="{987776A9-8D8D-ED42-A922-32A5268AA9E7}" name="Column14769"/>
    <tableColumn id="14790" xr3:uid="{17BB4D9A-F760-A34A-88D8-4A4D6705BCCA}" name="Column14770"/>
    <tableColumn id="14791" xr3:uid="{EF90C307-D87C-144F-932E-2E8C3DEC9619}" name="Column14771"/>
    <tableColumn id="14792" xr3:uid="{DFDFB2AD-6866-1143-AC76-803F09A42E06}" name="Column14772"/>
    <tableColumn id="14793" xr3:uid="{F1BE0E33-B6DE-364A-9102-A4129398FE01}" name="Column14773"/>
    <tableColumn id="14794" xr3:uid="{A1B8F1CC-65CE-8140-96D6-79372823B3BD}" name="Column14774"/>
    <tableColumn id="14795" xr3:uid="{1E7B4EAC-F633-4349-8A21-35C0A29DC811}" name="Column14775"/>
    <tableColumn id="14796" xr3:uid="{48C1C3F2-0968-F74D-AA09-755F1BEC150E}" name="Column14776"/>
    <tableColumn id="14797" xr3:uid="{4C6FBA5D-617B-E442-AA8A-C5CFD7A1E03A}" name="Column14777"/>
    <tableColumn id="14798" xr3:uid="{7F9FFBC9-E073-F343-A44C-A57C9DEC4B7C}" name="Column14778"/>
    <tableColumn id="14799" xr3:uid="{A32CF81D-8717-A549-827E-B920BD5EC31E}" name="Column14779"/>
    <tableColumn id="14800" xr3:uid="{6AD39C3F-3A57-9D43-8A39-7544343B4270}" name="Column14780"/>
    <tableColumn id="14801" xr3:uid="{2EC85E92-60B6-C843-AC9D-EFCC2AB80376}" name="Column14781"/>
    <tableColumn id="14802" xr3:uid="{87800359-79CF-8545-AFB3-284195F35205}" name="Column14782"/>
    <tableColumn id="14803" xr3:uid="{9A3291D4-F6DE-C64E-8D7C-1C55B4096FD2}" name="Column14783"/>
    <tableColumn id="14804" xr3:uid="{49BE3843-7036-1D41-87D1-9EBF9E56F3EF}" name="Column14784"/>
    <tableColumn id="14805" xr3:uid="{92A2A144-8D8F-1E45-A111-1F17BB33DE5D}" name="Column14785"/>
    <tableColumn id="14806" xr3:uid="{701872CF-120E-BB44-B57F-5CE17A2D4E87}" name="Column14786"/>
    <tableColumn id="14807" xr3:uid="{7C955EB4-F5F2-444F-B7C3-485D9E1F7B84}" name="Column14787"/>
    <tableColumn id="14808" xr3:uid="{BA8D0A2E-1C63-8045-9763-F4CED31AAB9C}" name="Column14788"/>
    <tableColumn id="14809" xr3:uid="{8B15A220-E8B1-A747-A4F1-0B66C22777F8}" name="Column14789"/>
    <tableColumn id="14810" xr3:uid="{EB80E7B0-B960-0847-8CA2-13F9B07B6A43}" name="Column14790"/>
    <tableColumn id="14811" xr3:uid="{EE58F175-04FB-AC46-9F81-50F06A51B083}" name="Column14791"/>
    <tableColumn id="14812" xr3:uid="{0DC3FCE4-2B68-D645-97D7-F904814CD456}" name="Column14792"/>
    <tableColumn id="14813" xr3:uid="{3A861E18-D7C8-4B41-B1A0-909E2CB8B6C4}" name="Column14793"/>
    <tableColumn id="14814" xr3:uid="{AE41C1A9-CAC3-6C4C-B23A-F54DBBC2AEBD}" name="Column14794"/>
    <tableColumn id="14815" xr3:uid="{7A56A34B-FD70-BF4A-A6C2-72C770617B06}" name="Column14795"/>
    <tableColumn id="14816" xr3:uid="{DAC96DBF-0727-2C44-A07F-3499AA9FBA46}" name="Column14796"/>
    <tableColumn id="14817" xr3:uid="{98865C23-6E33-C14F-A8F0-4628AAC9F26B}" name="Column14797"/>
    <tableColumn id="14818" xr3:uid="{9A3AC818-05B1-1D4F-980F-6C7E226D79EF}" name="Column14798"/>
    <tableColumn id="14819" xr3:uid="{E7AE0B75-A158-C445-9275-6A2F8F302614}" name="Column14799"/>
    <tableColumn id="14820" xr3:uid="{05921CB9-656F-7A4C-8D8D-8461FB04DE8E}" name="Column14800"/>
    <tableColumn id="14821" xr3:uid="{9C5F0160-2EEE-D44F-9E8C-D56ADF7448EE}" name="Column14801"/>
    <tableColumn id="14822" xr3:uid="{AD84CFC7-69BD-B84C-ABB2-C99C3D40134D}" name="Column14802"/>
    <tableColumn id="14823" xr3:uid="{C27EE233-27A5-9148-A5F3-E84D41B2CAD2}" name="Column14803"/>
    <tableColumn id="14824" xr3:uid="{C9B92C6B-3187-254A-8A1F-3B7A66F349E2}" name="Column14804"/>
    <tableColumn id="14825" xr3:uid="{4BD2E0F6-16A3-244C-81CE-655B7ECEE4B1}" name="Column14805"/>
    <tableColumn id="14826" xr3:uid="{C579A1D7-48D1-3C4B-B361-CD8D163992E9}" name="Column14806"/>
    <tableColumn id="14827" xr3:uid="{DE8518A7-FF9B-754B-A676-6FC6B56C2F24}" name="Column14807"/>
    <tableColumn id="14828" xr3:uid="{3560731B-4DBB-0747-A54C-B6F8B3F267F5}" name="Column14808"/>
    <tableColumn id="14829" xr3:uid="{E8445994-F5F2-FA41-BE23-0ACE93C2C2F6}" name="Column14809"/>
    <tableColumn id="14830" xr3:uid="{23BDA6BF-67E9-F54F-8EA3-8E31C699CF51}" name="Column14810"/>
    <tableColumn id="14831" xr3:uid="{2B67185D-D558-4A4B-A5DF-314F95FFC15D}" name="Column14811"/>
    <tableColumn id="14832" xr3:uid="{E406D47C-5ED8-3645-9111-A5ADD6129E92}" name="Column14812"/>
    <tableColumn id="14833" xr3:uid="{27B08E18-597F-3445-83A2-0FDA073BB11D}" name="Column14813"/>
    <tableColumn id="14834" xr3:uid="{BF6D0E91-FE83-374A-8705-D40CF8FA0E58}" name="Column14814"/>
    <tableColumn id="14835" xr3:uid="{6CF0F893-48CD-C94D-9E2D-5A1E29A46CFF}" name="Column14815"/>
    <tableColumn id="14836" xr3:uid="{979440ED-F4B9-1841-9F7B-63F4F8C57CAC}" name="Column14816"/>
    <tableColumn id="14837" xr3:uid="{7FCBA019-ED0B-F04F-8039-DCF40775F7E4}" name="Column14817"/>
    <tableColumn id="14838" xr3:uid="{F354DF42-21FC-094F-A4CA-DA8A226D09A3}" name="Column14818"/>
    <tableColumn id="14839" xr3:uid="{63E7B598-5E24-E347-B2D5-561026D2F27F}" name="Column14819"/>
    <tableColumn id="14840" xr3:uid="{D57CB313-3398-D34C-852F-1F82514C9D6C}" name="Column14820"/>
    <tableColumn id="14841" xr3:uid="{F823C74B-3CC0-4846-B4AC-F99081B5D965}" name="Column14821"/>
    <tableColumn id="14842" xr3:uid="{89F3EBCF-E31D-3E4F-ADA3-8F45EA6BFD68}" name="Column14822"/>
    <tableColumn id="14843" xr3:uid="{D1545C4B-4019-F748-A247-6C4B81F5A1D3}" name="Column14823"/>
    <tableColumn id="14844" xr3:uid="{7038DCFE-E368-EE4B-ABDB-30509F7A8B85}" name="Column14824"/>
    <tableColumn id="14845" xr3:uid="{D2B17FD6-BB9B-2448-96EC-050E8DB0BE46}" name="Column14825"/>
    <tableColumn id="14846" xr3:uid="{A9B16BB8-6F8B-5342-B1DA-DDD67BBC0BEB}" name="Column14826"/>
    <tableColumn id="14847" xr3:uid="{3E17CC06-BD49-704E-9523-FCF3B8A2CC2D}" name="Column14827"/>
    <tableColumn id="14848" xr3:uid="{85CC791E-CB22-EB4C-A0D0-FAD0F2732AF8}" name="Column14828"/>
    <tableColumn id="14849" xr3:uid="{3DB8B786-28AE-6A47-92DC-7236CB7D64E0}" name="Column14829"/>
    <tableColumn id="14850" xr3:uid="{BBB353C4-A257-284C-8369-9716A4371ABB}" name="Column14830"/>
    <tableColumn id="14851" xr3:uid="{342669F6-539F-284B-AD79-E483F55D5A78}" name="Column14831"/>
    <tableColumn id="14852" xr3:uid="{914D49B3-C5E7-2745-B9D3-BD8C429ABD02}" name="Column14832"/>
    <tableColumn id="14853" xr3:uid="{5150FC79-F58D-654E-88FC-21362BAECCF5}" name="Column14833"/>
    <tableColumn id="14854" xr3:uid="{F50E593A-166B-8F45-8179-AE75E573D4D8}" name="Column14834"/>
    <tableColumn id="14855" xr3:uid="{0B5D4D6D-0D2D-CF43-AE95-79985DF1032B}" name="Column14835"/>
    <tableColumn id="14856" xr3:uid="{C31A5341-8C02-3C43-9269-63894F9447D2}" name="Column14836"/>
    <tableColumn id="14857" xr3:uid="{763BA201-7164-D045-851A-707E575F0D99}" name="Column14837"/>
    <tableColumn id="14858" xr3:uid="{E5394203-AE73-DC49-AA4B-448EAB751F37}" name="Column14838"/>
    <tableColumn id="14859" xr3:uid="{2A2F63A9-8372-8148-8B4B-C7205711C30B}" name="Column14839"/>
    <tableColumn id="14860" xr3:uid="{C4058481-DFD6-DC4E-9C44-3976827A0667}" name="Column14840"/>
    <tableColumn id="14861" xr3:uid="{94296AE8-257E-4D40-96A0-E58B7BE3284E}" name="Column14841"/>
    <tableColumn id="14862" xr3:uid="{B9791357-A3A4-5141-A497-9C4EFF7823ED}" name="Column14842"/>
    <tableColumn id="14863" xr3:uid="{46356D63-A5B6-9741-9EFD-67F995B769BD}" name="Column14843"/>
    <tableColumn id="14864" xr3:uid="{4668D497-0E90-064D-9482-90E4421CAFC0}" name="Column14844"/>
    <tableColumn id="14865" xr3:uid="{F4210A5F-8F3F-2D40-9861-D5E6CD489822}" name="Column14845"/>
    <tableColumn id="14866" xr3:uid="{69824A0D-4A6B-0449-923A-9EFDD9C8884E}" name="Column14846"/>
    <tableColumn id="14867" xr3:uid="{97A230DE-A146-9444-BBA5-6C7FAC47BEC1}" name="Column14847"/>
    <tableColumn id="14868" xr3:uid="{AFD08D45-DDFC-314C-A082-941C21534EFB}" name="Column14848"/>
    <tableColumn id="14869" xr3:uid="{FD55E40D-7A22-1043-9698-1F938FE64094}" name="Column14849"/>
    <tableColumn id="14870" xr3:uid="{B110B7C9-404A-E747-A21D-BCF7880632C2}" name="Column14850"/>
    <tableColumn id="14871" xr3:uid="{D045E0E2-99A6-744F-8583-B92B7769BBEB}" name="Column14851"/>
    <tableColumn id="14872" xr3:uid="{2C3DE80C-2D05-BD4F-BBB4-DC5EA1E4E340}" name="Column14852"/>
    <tableColumn id="14873" xr3:uid="{EF7F034F-C1A4-3940-AA38-4593EF568851}" name="Column14853"/>
    <tableColumn id="14874" xr3:uid="{B771089C-9CE0-E245-AC97-F4E88DD93388}" name="Column14854"/>
    <tableColumn id="14875" xr3:uid="{FA95853E-AB7B-5141-8937-056A1771AA4B}" name="Column14855"/>
    <tableColumn id="14876" xr3:uid="{EE7CC647-1558-EF4A-9FE3-051EE4AD13B6}" name="Column14856"/>
    <tableColumn id="14877" xr3:uid="{9A5521AC-D06F-344B-8C03-476AFCFE97F1}" name="Column14857"/>
    <tableColumn id="14878" xr3:uid="{24F2716E-E877-EC44-97B0-282CFE358F1B}" name="Column14858"/>
    <tableColumn id="14879" xr3:uid="{DB2F84F2-1194-C64A-8F07-0B11C993D8B8}" name="Column14859"/>
    <tableColumn id="14880" xr3:uid="{BA6484E4-CB4B-0C4F-A09C-74D3D4BED5C7}" name="Column14860"/>
    <tableColumn id="14881" xr3:uid="{B7BB7171-8EB7-3945-884D-11AF9439E825}" name="Column14861"/>
    <tableColumn id="14882" xr3:uid="{533672FD-0434-284C-88B2-8CEDBBA674FF}" name="Column14862"/>
    <tableColumn id="14883" xr3:uid="{FDD541D7-AC49-664B-920B-9D0EFEF76920}" name="Column14863"/>
    <tableColumn id="14884" xr3:uid="{0CB26940-C8CD-5D43-9465-3ED2B4E97564}" name="Column14864"/>
    <tableColumn id="14885" xr3:uid="{E5761631-0431-954D-9048-25DEAD393A36}" name="Column14865"/>
    <tableColumn id="14886" xr3:uid="{657AEA59-525B-C447-9A0F-78D5C5031BDB}" name="Column14866"/>
    <tableColumn id="14887" xr3:uid="{45D2CC81-9D57-794B-BEBF-EB52861A03C5}" name="Column14867"/>
    <tableColumn id="14888" xr3:uid="{D963D15C-F6E0-734B-9009-A5113A089478}" name="Column14868"/>
    <tableColumn id="14889" xr3:uid="{CAC5DB10-D4B9-AB48-A4D2-B1ED18E43251}" name="Column14869"/>
    <tableColumn id="14890" xr3:uid="{540974D5-F207-924E-A333-B2F79A4C322F}" name="Column14870"/>
    <tableColumn id="14891" xr3:uid="{2A5536AE-184F-C74F-8D66-842C39DC0BAF}" name="Column14871"/>
    <tableColumn id="14892" xr3:uid="{F60EA527-6237-694B-8951-0217AC70E332}" name="Column14872"/>
    <tableColumn id="14893" xr3:uid="{E2F9D904-1CAE-D445-9183-AFBBE68E89CF}" name="Column14873"/>
    <tableColumn id="14894" xr3:uid="{AE960FFE-52B3-864B-846C-440DC5C83087}" name="Column14874"/>
    <tableColumn id="14895" xr3:uid="{518A5CD1-B728-8D4C-BDEE-437494321A43}" name="Column14875"/>
    <tableColumn id="14896" xr3:uid="{9F41C9A3-78BC-C141-8DA3-2A86E7A38FB7}" name="Column14876"/>
    <tableColumn id="14897" xr3:uid="{7E0BAE26-9010-E54A-913D-31B8933FF1CD}" name="Column14877"/>
    <tableColumn id="14898" xr3:uid="{5C4F4B43-9432-0245-87E2-DD9F5411C13F}" name="Column14878"/>
    <tableColumn id="14899" xr3:uid="{A73839E6-94CC-F042-B34E-300368B0E9F7}" name="Column14879"/>
    <tableColumn id="14900" xr3:uid="{580FA44C-112C-734C-8F1D-E28D4D316ABC}" name="Column14880"/>
    <tableColumn id="14901" xr3:uid="{51A07E66-AD74-B64F-8F2B-E22F7B0FEF86}" name="Column14881"/>
    <tableColumn id="14902" xr3:uid="{D1C6CA54-4C76-E940-9579-C41E4FE6A233}" name="Column14882"/>
    <tableColumn id="14903" xr3:uid="{A750E485-C08A-914B-AD20-3DB2C68D5421}" name="Column14883"/>
    <tableColumn id="14904" xr3:uid="{12F410C5-8C8B-5748-9109-5719563DE3B3}" name="Column14884"/>
    <tableColumn id="14905" xr3:uid="{4497FA8D-3B39-0A4A-BE50-E8A097235714}" name="Column14885"/>
    <tableColumn id="14906" xr3:uid="{7C49F2B4-3759-E54C-AF4A-ADB4447E76BE}" name="Column14886"/>
    <tableColumn id="14907" xr3:uid="{ACD7401D-79D6-004C-8EBD-A53B81E45AB0}" name="Column14887"/>
    <tableColumn id="14908" xr3:uid="{7A42A7A3-3607-7A45-97D9-2DF12F5D8016}" name="Column14888"/>
    <tableColumn id="14909" xr3:uid="{D663A8BE-CD66-7045-A563-5E36B3A1B245}" name="Column14889"/>
    <tableColumn id="14910" xr3:uid="{BE5B80AC-3C03-A04A-8E8A-94743306BC08}" name="Column14890"/>
    <tableColumn id="14911" xr3:uid="{D790ACCA-6F3F-824E-8367-AA97B4B4912D}" name="Column14891"/>
    <tableColumn id="14912" xr3:uid="{C54212C1-2080-8443-B868-944DD95572D0}" name="Column14892"/>
    <tableColumn id="14913" xr3:uid="{2DEB5100-0E74-B342-9759-060CD0473A00}" name="Column14893"/>
    <tableColumn id="14914" xr3:uid="{6052D472-CE4D-394B-8878-9BBE0D0887EE}" name="Column14894"/>
    <tableColumn id="14915" xr3:uid="{32316A72-29F0-A341-BDA5-A76C5F4FA60F}" name="Column14895"/>
    <tableColumn id="14916" xr3:uid="{17D4476E-7259-DE48-A121-63BD2CAC808F}" name="Column14896"/>
    <tableColumn id="14917" xr3:uid="{C60DC2AB-5EBC-964B-A1B4-2665A58DA3F8}" name="Column14897"/>
    <tableColumn id="14918" xr3:uid="{15FD4B15-8EF5-DA4B-954D-3AC45255516C}" name="Column14898"/>
    <tableColumn id="14919" xr3:uid="{67FE1BE9-E114-A44C-8FB4-6A3E7925D05F}" name="Column14899"/>
    <tableColumn id="14920" xr3:uid="{24B57B7F-FEC0-8B40-A69B-C5473E2A1CC0}" name="Column14900"/>
    <tableColumn id="14921" xr3:uid="{FBB8B39D-5CD5-2F44-881C-060C27E62719}" name="Column14901"/>
    <tableColumn id="14922" xr3:uid="{5AD17A15-A887-8C4D-81EA-56C4169654D2}" name="Column14902"/>
    <tableColumn id="14923" xr3:uid="{39B16C6A-F03E-6B43-942C-CBA7785CF868}" name="Column14903"/>
    <tableColumn id="14924" xr3:uid="{40DD1925-8F94-3E47-92B8-E2E2426E3BD5}" name="Column14904"/>
    <tableColumn id="14925" xr3:uid="{7909B383-3FC2-0742-B437-A42D2471537C}" name="Column14905"/>
    <tableColumn id="14926" xr3:uid="{038C53AE-ABDC-AF4C-B83D-A9FED4784DDD}" name="Column14906"/>
    <tableColumn id="14927" xr3:uid="{86A020F9-84C9-BE43-921B-AD3963027248}" name="Column14907"/>
    <tableColumn id="14928" xr3:uid="{E7D11FB3-AFC5-D246-A8D5-32A818CCEAA2}" name="Column14908"/>
    <tableColumn id="14929" xr3:uid="{F0CF0F45-B054-4D45-A462-14CD18E7AB5B}" name="Column14909"/>
    <tableColumn id="14930" xr3:uid="{065764DF-1638-3F49-85C2-5B0A42E28501}" name="Column14910"/>
    <tableColumn id="14931" xr3:uid="{B2C6A59C-2C61-F34E-9CE2-63F6F38051A8}" name="Column14911"/>
    <tableColumn id="14932" xr3:uid="{1AF35308-982A-CA43-B8CD-E58E261D09D2}" name="Column14912"/>
    <tableColumn id="14933" xr3:uid="{30698415-33F8-DD4D-90F0-4CF234081C06}" name="Column14913"/>
    <tableColumn id="14934" xr3:uid="{873E980B-0BC2-BB40-915F-1D74F95312CB}" name="Column14914"/>
    <tableColumn id="14935" xr3:uid="{A49C331D-53B5-324C-B576-651888D388E2}" name="Column14915"/>
    <tableColumn id="14936" xr3:uid="{409CD49C-7289-E54F-8F50-F03BCAA51B08}" name="Column14916"/>
    <tableColumn id="14937" xr3:uid="{949D0A9F-8521-F648-BF47-2A35CC9FE5B9}" name="Column14917"/>
    <tableColumn id="14938" xr3:uid="{D5073CF1-0477-7D4E-B995-58986C59C1B4}" name="Column14918"/>
    <tableColumn id="14939" xr3:uid="{E9051236-0F5E-8C47-9B0F-6C5D2AD81CC4}" name="Column14919"/>
    <tableColumn id="14940" xr3:uid="{7A703087-F6A4-914A-B62B-6452BA03EACD}" name="Column14920"/>
    <tableColumn id="14941" xr3:uid="{EB1A1792-FEDC-1245-8121-F256B93BE2BD}" name="Column14921"/>
    <tableColumn id="14942" xr3:uid="{46FDF035-843E-DA4C-9701-0CB70E633C6D}" name="Column14922"/>
    <tableColumn id="14943" xr3:uid="{390509D6-1244-BE4E-8F55-E30F3F693C81}" name="Column14923"/>
    <tableColumn id="14944" xr3:uid="{1514B121-7CC1-9944-B9D6-04536CDAC155}" name="Column14924"/>
    <tableColumn id="14945" xr3:uid="{F225EF22-5E1A-1A47-AAA5-2627A31EEB42}" name="Column14925"/>
    <tableColumn id="14946" xr3:uid="{71217F30-5B8B-7D44-9A4C-F11F10126EEF}" name="Column14926"/>
    <tableColumn id="14947" xr3:uid="{97C060A9-1B1A-6E4C-823F-7D34B39F6CF2}" name="Column14927"/>
    <tableColumn id="14948" xr3:uid="{69AE873A-485C-2348-A3BC-58F700F6FA55}" name="Column14928"/>
    <tableColumn id="14949" xr3:uid="{12B85916-EE1A-1649-9320-8FC3F21560CF}" name="Column14929"/>
    <tableColumn id="14950" xr3:uid="{06FB2FC4-338B-E147-9ABA-85D56C6E2FDD}" name="Column14930"/>
    <tableColumn id="14951" xr3:uid="{D062C6DA-1918-494D-A8E4-5405A88D36DE}" name="Column14931"/>
    <tableColumn id="14952" xr3:uid="{02A885A5-01AE-564B-B6B8-05294D18FBC6}" name="Column14932"/>
    <tableColumn id="14953" xr3:uid="{92436280-0DDD-444C-B840-B2EAEBF3E511}" name="Column14933"/>
    <tableColumn id="14954" xr3:uid="{2B18188E-B16B-E848-B04C-5777C9293B66}" name="Column14934"/>
    <tableColumn id="14955" xr3:uid="{4F36CB44-BA20-C044-BED3-E89FBE6237B2}" name="Column14935"/>
    <tableColumn id="14956" xr3:uid="{D15B846A-CABF-EA48-B407-570E529DB79B}" name="Column14936"/>
    <tableColumn id="14957" xr3:uid="{4B9D9FD9-14D9-4649-AF3B-AD3414F945F5}" name="Column14937"/>
    <tableColumn id="14958" xr3:uid="{6CB1B596-7ABB-0E48-8ABE-D15522D68E24}" name="Column14938"/>
    <tableColumn id="14959" xr3:uid="{70C9FB06-2DDA-1242-AFB1-6F6472EB1F56}" name="Column14939"/>
    <tableColumn id="14960" xr3:uid="{26AB69DA-C71C-F94F-9FDF-8B934627B454}" name="Column14940"/>
    <tableColumn id="14961" xr3:uid="{E0851100-D79D-3749-9695-36D3287DC3BD}" name="Column14941"/>
    <tableColumn id="14962" xr3:uid="{2E11FE7D-D754-4E41-9793-29E0FE176B82}" name="Column14942"/>
    <tableColumn id="14963" xr3:uid="{86FEABB0-016C-0142-916C-AAE07B36A988}" name="Column14943"/>
    <tableColumn id="14964" xr3:uid="{D12CED2A-2A06-6C41-AA90-7FDD63AEB771}" name="Column14944"/>
    <tableColumn id="14965" xr3:uid="{E4A37E65-6134-D14B-937D-8DE5BA0E42EC}" name="Column14945"/>
    <tableColumn id="14966" xr3:uid="{A3A4850E-E0A4-DA43-AF52-6F4D67CB315D}" name="Column14946"/>
    <tableColumn id="14967" xr3:uid="{1810A441-A005-C54D-84E0-BD2697307C73}" name="Column14947"/>
    <tableColumn id="14968" xr3:uid="{1EB54CCB-BDFF-C04B-9B01-E248423DBE90}" name="Column14948"/>
    <tableColumn id="14969" xr3:uid="{B073D710-0057-8C4D-928D-6BC3E253A248}" name="Column14949"/>
    <tableColumn id="14970" xr3:uid="{14BB882E-0799-7949-9648-5A8F154985A3}" name="Column14950"/>
    <tableColumn id="14971" xr3:uid="{FE48C77C-2C7E-5547-BDDF-7B2231A778B4}" name="Column14951"/>
    <tableColumn id="14972" xr3:uid="{C3653905-607A-804F-8439-D9A739009BEB}" name="Column14952"/>
    <tableColumn id="14973" xr3:uid="{D85DEAF6-2C82-FF49-92C5-3D6198F60EF9}" name="Column14953"/>
    <tableColumn id="14974" xr3:uid="{11BE4715-A31F-9E48-852B-F9DAF978EE9B}" name="Column14954"/>
    <tableColumn id="14975" xr3:uid="{85ACAF59-D7D6-B146-9CA9-3FF4EDDFD413}" name="Column14955"/>
    <tableColumn id="14976" xr3:uid="{82669041-4ECC-A74D-87AC-3F720B251BB1}" name="Column14956"/>
    <tableColumn id="14977" xr3:uid="{D5E45D03-08FB-EB45-ACF9-E4139704544C}" name="Column14957"/>
    <tableColumn id="14978" xr3:uid="{5126FDED-D604-5B4E-9681-3A925A05F330}" name="Column14958"/>
    <tableColumn id="14979" xr3:uid="{40EE2B82-DABE-6545-9EC6-1EE798F6F7E4}" name="Column14959"/>
    <tableColumn id="14980" xr3:uid="{27749D19-8677-8449-82A6-D4E94B80710D}" name="Column14960"/>
    <tableColumn id="14981" xr3:uid="{9934531D-9394-D044-AF24-B65FEAC498CD}" name="Column14961"/>
    <tableColumn id="14982" xr3:uid="{7318223D-782C-3045-BB76-99E82EF2F221}" name="Column14962"/>
    <tableColumn id="14983" xr3:uid="{1BAA964F-0647-6940-8DDE-D67E19BDD32E}" name="Column14963"/>
    <tableColumn id="14984" xr3:uid="{B00BA353-47CF-BA41-B1EA-48CC3EBCC0D6}" name="Column14964"/>
    <tableColumn id="14985" xr3:uid="{191AB8C7-F8AD-4E43-AFD9-F1079A41326B}" name="Column14965"/>
    <tableColumn id="14986" xr3:uid="{72E226F5-152A-B446-B047-EF3B7826A386}" name="Column14966"/>
    <tableColumn id="14987" xr3:uid="{2C7F9AF4-9A86-8540-8363-8925B9EAC578}" name="Column14967"/>
    <tableColumn id="14988" xr3:uid="{9AE8DABE-D826-E348-A091-76C7610EF586}" name="Column14968"/>
    <tableColumn id="14989" xr3:uid="{83441089-7BAF-9148-B840-68BF19905F8B}" name="Column14969"/>
    <tableColumn id="14990" xr3:uid="{5954AB1F-396A-7344-A703-55FF8C79E702}" name="Column14970"/>
    <tableColumn id="14991" xr3:uid="{DEA7486F-B5BF-014E-AA42-EA3C7440E227}" name="Column14971"/>
    <tableColumn id="14992" xr3:uid="{B291FD90-4B10-2C49-A673-918D5AD4DAD2}" name="Column14972"/>
    <tableColumn id="14993" xr3:uid="{7ACA5EEB-DACD-2D48-9980-E30A85785029}" name="Column14973"/>
    <tableColumn id="14994" xr3:uid="{AB608E0C-0B7D-BE47-8201-EDA8F12AD2BD}" name="Column14974"/>
    <tableColumn id="14995" xr3:uid="{425AA74F-B516-DC4B-84CD-81365EDD45F8}" name="Column14975"/>
    <tableColumn id="14996" xr3:uid="{0BF3262B-487A-C34E-AB52-C7D48EB13940}" name="Column14976"/>
    <tableColumn id="14997" xr3:uid="{60D1BAF7-5625-DA4E-BFB1-83B9D807CCF2}" name="Column14977"/>
    <tableColumn id="14998" xr3:uid="{D01EE978-2D2C-0D47-B76B-90F727DA5905}" name="Column14978"/>
    <tableColumn id="14999" xr3:uid="{6D3F5DA5-D5BA-DE44-856A-7E93FC381952}" name="Column14979"/>
    <tableColumn id="15000" xr3:uid="{DB35B244-B70D-9345-8C4D-44AA607E73C7}" name="Column14980"/>
    <tableColumn id="15001" xr3:uid="{EFD89D26-A47A-5E40-B57A-9A9889A69458}" name="Column14981"/>
    <tableColumn id="15002" xr3:uid="{883DBAB5-B5F0-114F-A7D6-2E26AF36E121}" name="Column14982"/>
    <tableColumn id="15003" xr3:uid="{3C82E49D-A495-B04E-8431-14B42363C544}" name="Column14983"/>
    <tableColumn id="15004" xr3:uid="{61260F02-166E-1F42-B73C-364F679AE4D9}" name="Column14984"/>
    <tableColumn id="15005" xr3:uid="{2EC9396C-47D2-2B4B-BA50-2CF327C020DC}" name="Column14985"/>
    <tableColumn id="15006" xr3:uid="{2DC55C76-3CF4-D247-895C-E4CA65946640}" name="Column14986"/>
    <tableColumn id="15007" xr3:uid="{5B8EC648-D3E1-DB4F-BCF7-5C3A66ABB2EA}" name="Column14987"/>
    <tableColumn id="15008" xr3:uid="{F02F4A0F-9867-B24F-9C17-6AB1F32B6A9D}" name="Column14988"/>
    <tableColumn id="15009" xr3:uid="{57B0C295-7DD3-B241-98A8-AF120B54ED26}" name="Column14989"/>
    <tableColumn id="15010" xr3:uid="{48360F93-65AF-8E43-8903-AA387CEA80A6}" name="Column14990"/>
    <tableColumn id="15011" xr3:uid="{2A36EFB3-3ED0-8D4A-B164-FEB5514717B8}" name="Column14991"/>
    <tableColumn id="15012" xr3:uid="{A7795807-7155-6743-A077-A951188C4CB6}" name="Column14992"/>
    <tableColumn id="15013" xr3:uid="{80F95C25-9B86-DC4F-81E9-6837D1753B7B}" name="Column14993"/>
    <tableColumn id="15014" xr3:uid="{84AD6A25-88D4-EA4E-8A92-112FF815E82E}" name="Column14994"/>
    <tableColumn id="15015" xr3:uid="{80FD483B-6E7F-344E-8F44-E5CE27357AA4}" name="Column14995"/>
    <tableColumn id="15016" xr3:uid="{5BC911EE-D5A4-474D-8E48-C5A0B53F047A}" name="Column14996"/>
    <tableColumn id="15017" xr3:uid="{73F3A9A8-A478-5C4F-9660-EAA52D2EC262}" name="Column14997"/>
    <tableColumn id="15018" xr3:uid="{9766E1DB-74B3-E14F-96FE-0E103A6E01CB}" name="Column14998"/>
    <tableColumn id="15019" xr3:uid="{F3CCB31A-1FE3-E34F-A54E-65CDE93A0248}" name="Column14999"/>
    <tableColumn id="15020" xr3:uid="{E0CFF676-B43E-874E-9B96-AC9FA09F3F70}" name="Column15000"/>
    <tableColumn id="15021" xr3:uid="{59672E9F-7D72-3C43-85BD-2CF465F95217}" name="Column15001"/>
    <tableColumn id="15022" xr3:uid="{745ED19A-62F9-A44A-8197-6740B2A464B9}" name="Column15002"/>
    <tableColumn id="15023" xr3:uid="{525A3D5F-3875-9345-B367-C7C52317762D}" name="Column15003"/>
    <tableColumn id="15024" xr3:uid="{2DE94EDF-BEAD-F647-AA86-5237D44AEE0D}" name="Column15004"/>
    <tableColumn id="15025" xr3:uid="{B7632989-4C59-1F46-92B9-1B38A52FE39A}" name="Column15005"/>
    <tableColumn id="15026" xr3:uid="{F13DF167-E04B-FB43-829D-FF1E31A273E2}" name="Column15006"/>
    <tableColumn id="15027" xr3:uid="{1516D8B4-4A9D-2A46-8200-FABA3F9E2698}" name="Column15007"/>
    <tableColumn id="15028" xr3:uid="{053DC843-3B06-8545-A235-2AA6FE4035D8}" name="Column15008"/>
    <tableColumn id="15029" xr3:uid="{DCD6D2AC-2612-DC41-873A-EBDF0681527F}" name="Column15009"/>
    <tableColumn id="15030" xr3:uid="{ADCDD174-4F8D-3746-AB62-6953CCC70370}" name="Column15010"/>
    <tableColumn id="15031" xr3:uid="{E38BBE8C-C889-B649-A83B-56240D683A51}" name="Column15011"/>
    <tableColumn id="15032" xr3:uid="{45E57554-E737-AA44-9806-27FCFF59031C}" name="Column15012"/>
    <tableColumn id="15033" xr3:uid="{CB8EF653-6EBA-CB48-B306-7F48F0638175}" name="Column15013"/>
    <tableColumn id="15034" xr3:uid="{D9BD49EA-7DD6-7B4A-8289-B5B48867C72E}" name="Column15014"/>
    <tableColumn id="15035" xr3:uid="{3D3D8AAE-4DCB-1E42-AA7B-48332053C797}" name="Column15015"/>
    <tableColumn id="15036" xr3:uid="{1E8FC9DF-4BD2-3F4A-B36E-295DB5CCF768}" name="Column15016"/>
    <tableColumn id="15037" xr3:uid="{B3E081E8-8C35-7D40-A984-2B225F5A249E}" name="Column15017"/>
    <tableColumn id="15038" xr3:uid="{E15627EE-1885-6446-85CF-89F71029B6BE}" name="Column15018"/>
    <tableColumn id="15039" xr3:uid="{D1E4D053-ED85-0C40-86CE-DF761D5763EE}" name="Column15019"/>
    <tableColumn id="15040" xr3:uid="{DB6A330F-E1F0-0D4E-936B-7EA84E3012BA}" name="Column15020"/>
    <tableColumn id="15041" xr3:uid="{DBC9F15E-1B8C-A144-8B26-8925B48D7598}" name="Column15021"/>
    <tableColumn id="15042" xr3:uid="{9406BFA0-F0CF-A44D-AAFA-729901B4242B}" name="Column15022"/>
    <tableColumn id="15043" xr3:uid="{34A9BEE3-D4A3-6945-BC81-20D615E38AE3}" name="Column15023"/>
    <tableColumn id="15044" xr3:uid="{29DFC062-5B95-9A43-BA73-CD08792860A8}" name="Column15024"/>
    <tableColumn id="15045" xr3:uid="{CA15D35C-5A6C-704D-9EDB-1D6B74119FEE}" name="Column15025"/>
    <tableColumn id="15046" xr3:uid="{1AFFD88D-B256-064F-AD94-92F03A8B0CF2}" name="Column15026"/>
    <tableColumn id="15047" xr3:uid="{A491BFB6-25B9-3E4E-A628-685F99BFBBE1}" name="Column15027"/>
    <tableColumn id="15048" xr3:uid="{06D24DE7-6489-5840-8F62-85C46BE5FE5A}" name="Column15028"/>
    <tableColumn id="15049" xr3:uid="{0E52CEF6-45D7-164D-B233-799C4FDD461E}" name="Column15029"/>
    <tableColumn id="15050" xr3:uid="{A702DFB7-53A3-A049-A533-36471EB3856E}" name="Column15030"/>
    <tableColumn id="15051" xr3:uid="{EF7F7F52-167D-1B49-A78C-16F96C84CE79}" name="Column15031"/>
    <tableColumn id="15052" xr3:uid="{445386D2-AB28-AC4F-8F7D-E39A8265BD81}" name="Column15032"/>
    <tableColumn id="15053" xr3:uid="{249480E2-7A5D-9244-AF43-991A1C4D069D}" name="Column15033"/>
    <tableColumn id="15054" xr3:uid="{D175D60A-B7DB-8C4C-82EE-0714028211F3}" name="Column15034"/>
    <tableColumn id="15055" xr3:uid="{24626DE0-36FD-2D44-8530-B919F4B0654A}" name="Column15035"/>
    <tableColumn id="15056" xr3:uid="{8107768D-12E3-984C-A949-18DF6CD2B0FA}" name="Column15036"/>
    <tableColumn id="15057" xr3:uid="{87E92261-D5B5-C347-9068-3E72B6DCBDF3}" name="Column15037"/>
    <tableColumn id="15058" xr3:uid="{7206B56E-E3AC-0649-8C1F-96AC2A338ACB}" name="Column15038"/>
    <tableColumn id="15059" xr3:uid="{54AEF966-3505-DD43-B6A4-2832107B3032}" name="Column15039"/>
    <tableColumn id="15060" xr3:uid="{342FE636-22B9-9B43-8BC0-107554832F1C}" name="Column15040"/>
    <tableColumn id="15061" xr3:uid="{FBB27634-0C7A-AF4B-BE15-596EF16EBD67}" name="Column15041"/>
    <tableColumn id="15062" xr3:uid="{FC845D45-81AF-C644-B586-0BFFEBFE4B0C}" name="Column15042"/>
    <tableColumn id="15063" xr3:uid="{A5513376-1940-4840-8AD8-C5474F6E1300}" name="Column15043"/>
    <tableColumn id="15064" xr3:uid="{96251080-986C-0F48-89C3-754DE4FFE087}" name="Column15044"/>
    <tableColumn id="15065" xr3:uid="{E22B5D11-4DA4-F441-B150-5EF9F4F7E8A3}" name="Column15045"/>
    <tableColumn id="15066" xr3:uid="{30B86E73-9B8E-1649-83CE-E4741CA4E37A}" name="Column15046"/>
    <tableColumn id="15067" xr3:uid="{8A4A993D-897E-D649-A5D8-6760A194D269}" name="Column15047"/>
    <tableColumn id="15068" xr3:uid="{66C1D920-B9B1-F640-A756-6F55920E2675}" name="Column15048"/>
    <tableColumn id="15069" xr3:uid="{471DDC82-99B6-4E40-BB71-DCDD85FC5BE3}" name="Column15049"/>
    <tableColumn id="15070" xr3:uid="{1B8B82B5-6CFE-E14E-BD11-101448D77C03}" name="Column15050"/>
    <tableColumn id="15071" xr3:uid="{0CCD5BA3-BE2C-6B4A-9B37-41B6E94F7B7D}" name="Column15051"/>
    <tableColumn id="15072" xr3:uid="{8710D9C3-A219-F043-AB01-834AB7E31CEF}" name="Column15052"/>
    <tableColumn id="15073" xr3:uid="{82003847-9EF8-804E-AE4B-BC9EF63E6773}" name="Column15053"/>
    <tableColumn id="15074" xr3:uid="{94F7E9C4-4655-6D44-9357-7184EF8CB143}" name="Column15054"/>
    <tableColumn id="15075" xr3:uid="{834C4374-9D5C-0744-A221-B3C42CEDFC87}" name="Column15055"/>
    <tableColumn id="15076" xr3:uid="{3AF708ED-7162-4A46-924A-C03E9933F0AA}" name="Column15056"/>
    <tableColumn id="15077" xr3:uid="{491C82D8-93B1-C84E-98EB-D25987F6CC4D}" name="Column15057"/>
    <tableColumn id="15078" xr3:uid="{3CFD71A8-424D-6340-ADD4-9771AB31E87A}" name="Column15058"/>
    <tableColumn id="15079" xr3:uid="{A46A3B1F-7954-4A4C-8C37-82F8CDB0714B}" name="Column15059"/>
    <tableColumn id="15080" xr3:uid="{DFE717D8-CC82-3B48-B35D-0C4802953202}" name="Column15060"/>
    <tableColumn id="15081" xr3:uid="{F4DAA9A5-18C9-6A44-822F-A2F6975126B9}" name="Column15061"/>
    <tableColumn id="15082" xr3:uid="{FD82160F-8E6C-6A44-AEA0-F25E8D6AB3F5}" name="Column15062"/>
    <tableColumn id="15083" xr3:uid="{591BEFF2-400A-434B-A1A0-C93E04B21681}" name="Column15063"/>
    <tableColumn id="15084" xr3:uid="{B026F2CF-8128-6748-8675-E4DB9E3589F2}" name="Column15064"/>
    <tableColumn id="15085" xr3:uid="{74AE0B2A-A18B-1C40-ADB5-BEDACA28B08F}" name="Column15065"/>
    <tableColumn id="15086" xr3:uid="{C4011B35-5632-CD4C-80CD-AD19C3F364C9}" name="Column15066"/>
    <tableColumn id="15087" xr3:uid="{E21599CF-D8E0-9145-949B-1CC4CAACA7A4}" name="Column15067"/>
    <tableColumn id="15088" xr3:uid="{C7186194-F96F-9449-A584-2834A4D371F5}" name="Column15068"/>
    <tableColumn id="15089" xr3:uid="{FD627C39-09DC-1342-B398-8D52C00B82AA}" name="Column15069"/>
    <tableColumn id="15090" xr3:uid="{2D1BDFEC-BEBB-AE49-9DE0-A5462E5BFA9E}" name="Column15070"/>
    <tableColumn id="15091" xr3:uid="{6B5D7EF5-1980-6943-A043-61AE09946699}" name="Column15071"/>
    <tableColumn id="15092" xr3:uid="{01BDEBBA-80AA-A845-966D-4536E666C14A}" name="Column15072"/>
    <tableColumn id="15093" xr3:uid="{6E0629BD-A879-FC4B-A3F6-8A4FF70BC5FD}" name="Column15073"/>
    <tableColumn id="15094" xr3:uid="{CC2D870B-CE73-1449-9072-940D7A9FCC61}" name="Column15074"/>
    <tableColumn id="15095" xr3:uid="{0859F396-B5C3-264E-B7BC-467014D0F568}" name="Column15075"/>
    <tableColumn id="15096" xr3:uid="{A71C8B57-3857-2E49-8C4C-85385A11198A}" name="Column15076"/>
    <tableColumn id="15097" xr3:uid="{59AE2E38-0498-944E-B04D-4994CF5A1DE5}" name="Column15077"/>
    <tableColumn id="15098" xr3:uid="{107EFF71-5C78-ED4E-9A9B-01FA44DFB04D}" name="Column15078"/>
    <tableColumn id="15099" xr3:uid="{459DBB72-687E-8B46-8968-DF85D146708E}" name="Column15079"/>
    <tableColumn id="15100" xr3:uid="{9F62CF53-65C6-9E43-923C-57E3604E5E7F}" name="Column15080"/>
    <tableColumn id="15101" xr3:uid="{BA64BA19-ADFF-E44A-8C2C-E20968D36966}" name="Column15081"/>
    <tableColumn id="15102" xr3:uid="{D771BA24-17E0-644C-95BA-67BDBA5D0D37}" name="Column15082"/>
    <tableColumn id="15103" xr3:uid="{5C490B2E-6CD9-D042-8BFA-2C4D17304743}" name="Column15083"/>
    <tableColumn id="15104" xr3:uid="{0D21DE0B-34C8-AE4A-99C6-FB5C85BDE921}" name="Column15084"/>
    <tableColumn id="15105" xr3:uid="{728CE246-D094-BA48-B01C-FB916BAA09CD}" name="Column15085"/>
    <tableColumn id="15106" xr3:uid="{044F5C3A-04C8-AD40-B3CE-BD8E292B39C8}" name="Column15086"/>
    <tableColumn id="15107" xr3:uid="{72476E9A-D8C8-7747-BDC9-12EF1AC0D799}" name="Column15087"/>
    <tableColumn id="15108" xr3:uid="{D4D2D7A3-A2AB-A145-8B3F-101BC69EA13D}" name="Column15088"/>
    <tableColumn id="15109" xr3:uid="{54CE4C4E-43FC-104A-8F06-99EFD881D212}" name="Column15089"/>
    <tableColumn id="15110" xr3:uid="{A58CFCFE-795A-F846-9790-7414511A3A20}" name="Column15090"/>
    <tableColumn id="15111" xr3:uid="{4F4D3464-CAEA-F947-A13F-6DB97EB27AF2}" name="Column15091"/>
    <tableColumn id="15112" xr3:uid="{21C930EB-DDA8-F346-8532-AFB39628820B}" name="Column15092"/>
    <tableColumn id="15113" xr3:uid="{FC5F9396-614A-0542-A5F1-7CE5066752EB}" name="Column15093"/>
    <tableColumn id="15114" xr3:uid="{E398D48B-A996-EE4C-8482-630DBAAF1808}" name="Column15094"/>
    <tableColumn id="15115" xr3:uid="{799509E6-4E61-514C-8D3D-A687F20628BB}" name="Column15095"/>
    <tableColumn id="15116" xr3:uid="{B62C96EC-99EB-E44F-9E52-E4A38097E9BE}" name="Column15096"/>
    <tableColumn id="15117" xr3:uid="{7A4F9F30-7878-FB4E-AB5E-9FAFEAA92679}" name="Column15097"/>
    <tableColumn id="15118" xr3:uid="{68B5414A-B1C0-6644-8C63-A013C63EFD9D}" name="Column15098"/>
    <tableColumn id="15119" xr3:uid="{953CA1E8-73E9-BF4C-AB33-E52DD2C0FA4E}" name="Column15099"/>
    <tableColumn id="15120" xr3:uid="{C77D4A97-E067-504B-9FDF-D5336C0BAF10}" name="Column15100"/>
    <tableColumn id="15121" xr3:uid="{609AD88C-B589-7147-B4A0-72FF5EFFB7EB}" name="Column15101"/>
    <tableColumn id="15122" xr3:uid="{57CEDF09-1EB6-E94C-8079-1072153D6F5D}" name="Column15102"/>
    <tableColumn id="15123" xr3:uid="{C094EC58-2BFF-5843-BCB5-86F9C9744682}" name="Column15103"/>
    <tableColumn id="15124" xr3:uid="{08B1FC71-76E2-A04B-9930-4B4D044776B6}" name="Column15104"/>
    <tableColumn id="15125" xr3:uid="{12C7F4CD-BA23-C341-BC7A-3B0C9A72DE1A}" name="Column15105"/>
    <tableColumn id="15126" xr3:uid="{DC9C4C6B-79A2-1241-9706-8B5B0A79DFD4}" name="Column15106"/>
    <tableColumn id="15127" xr3:uid="{7B935D3F-126D-D945-B5EA-1A04638E24DB}" name="Column15107"/>
    <tableColumn id="15128" xr3:uid="{04C9D620-DB86-E64D-BBE1-BEAA2C342C17}" name="Column15108"/>
    <tableColumn id="15129" xr3:uid="{F48D3884-EF07-5646-A3D7-B09550858BBB}" name="Column15109"/>
    <tableColumn id="15130" xr3:uid="{9D28BA2F-E8AA-134B-BB5A-3454A6F4D133}" name="Column15110"/>
    <tableColumn id="15131" xr3:uid="{899A9CF7-7381-B247-9FC4-B75888375D92}" name="Column15111"/>
    <tableColumn id="15132" xr3:uid="{E615FDB7-EF3E-A048-B4D2-44B8FF43FE01}" name="Column15112"/>
    <tableColumn id="15133" xr3:uid="{AFD4224B-4EDD-6945-9A3D-470C189E3A86}" name="Column15113"/>
    <tableColumn id="15134" xr3:uid="{B244D942-8A8C-E846-B4FA-65567857BB6A}" name="Column15114"/>
    <tableColumn id="15135" xr3:uid="{609EE4C7-648E-E942-9E2E-FF18877DB505}" name="Column15115"/>
    <tableColumn id="15136" xr3:uid="{6A055469-7C07-0D49-9CD7-D15CB4118A71}" name="Column15116"/>
    <tableColumn id="15137" xr3:uid="{91D4F994-195E-9B46-B47B-3E41B3469CAE}" name="Column15117"/>
    <tableColumn id="15138" xr3:uid="{D0641A57-F278-8345-87F5-0BC09E221991}" name="Column15118"/>
    <tableColumn id="15139" xr3:uid="{CCF37DE9-7F21-D14E-8F28-B21CE988D6F6}" name="Column15119"/>
    <tableColumn id="15140" xr3:uid="{1A431EB0-E1FD-4543-98D9-210B4578ED2C}" name="Column15120"/>
    <tableColumn id="15141" xr3:uid="{DE66ADCE-27FC-484F-AAAD-5CE119C9E4CE}" name="Column15121"/>
    <tableColumn id="15142" xr3:uid="{59F3A2F3-36B5-8F48-BC6C-42EF04E560C3}" name="Column15122"/>
    <tableColumn id="15143" xr3:uid="{7D266D0E-525D-9248-B5F3-F140EFB90C22}" name="Column15123"/>
    <tableColumn id="15144" xr3:uid="{C7B2C702-B504-974F-BB9B-89EA7DBF2DCF}" name="Column15124"/>
    <tableColumn id="15145" xr3:uid="{7043E2B6-3929-B64F-A320-78DFC4DCD0FB}" name="Column15125"/>
    <tableColumn id="15146" xr3:uid="{29723606-9E6E-CE44-8DCD-7CF10427C02A}" name="Column15126"/>
    <tableColumn id="15147" xr3:uid="{1C67B457-DCCD-E443-90F7-6AD132D16B1E}" name="Column15127"/>
    <tableColumn id="15148" xr3:uid="{62C08BC6-5AB7-6946-B816-268D7687FEC8}" name="Column15128"/>
    <tableColumn id="15149" xr3:uid="{9624407C-3535-A04C-9D1F-0A4DC5359BF5}" name="Column15129"/>
    <tableColumn id="15150" xr3:uid="{09ED1149-B75D-784D-8393-22A2228CF2FE}" name="Column15130"/>
    <tableColumn id="15151" xr3:uid="{05451F40-AEDC-5D4D-9434-AD352D94BCF9}" name="Column15131"/>
    <tableColumn id="15152" xr3:uid="{62353BA4-2A04-0448-8AF2-9B990105EC77}" name="Column15132"/>
    <tableColumn id="15153" xr3:uid="{077C0926-1915-B94A-9D1E-0B2420B74D94}" name="Column15133"/>
    <tableColumn id="15154" xr3:uid="{72FCCB1A-55C9-7A44-83AB-670175E76233}" name="Column15134"/>
    <tableColumn id="15155" xr3:uid="{89C336AF-4A13-F144-93C5-2FCAC0FC82A9}" name="Column15135"/>
    <tableColumn id="15156" xr3:uid="{E2D714CB-7328-BE4C-9E5E-F090ABAF9866}" name="Column15136"/>
    <tableColumn id="15157" xr3:uid="{D5D4791C-29EF-C248-B3E5-8060D00120BA}" name="Column15137"/>
    <tableColumn id="15158" xr3:uid="{A4B7C3BD-7900-6346-950D-856D28ECFFF9}" name="Column15138"/>
    <tableColumn id="15159" xr3:uid="{9A5C6792-C165-A24D-9CF9-148C414E6908}" name="Column15139"/>
    <tableColumn id="15160" xr3:uid="{B80E313F-55AF-F24B-8694-7FC6DCD3CBA9}" name="Column15140"/>
    <tableColumn id="15161" xr3:uid="{E94EA894-D98B-DC40-860B-863AD961F5EF}" name="Column15141"/>
    <tableColumn id="15162" xr3:uid="{4DB90CCE-0CDF-AA42-AA93-4BBDD4816F41}" name="Column15142"/>
    <tableColumn id="15163" xr3:uid="{78CDD592-5035-DE49-83AC-D4D6580ABA37}" name="Column15143"/>
    <tableColumn id="15164" xr3:uid="{60BB199F-41DD-B545-BB54-1BEED9619BB1}" name="Column15144"/>
    <tableColumn id="15165" xr3:uid="{CDB8787D-13C8-E74A-AE17-D25942F9784D}" name="Column15145"/>
    <tableColumn id="15166" xr3:uid="{8A420C53-F80D-124F-A7AF-EEEA971C0736}" name="Column15146"/>
    <tableColumn id="15167" xr3:uid="{B3FE0269-B67E-4D46-B177-33FD3D5E239E}" name="Column15147"/>
    <tableColumn id="15168" xr3:uid="{D441AE03-6A62-144B-9D00-01A38C2DB78B}" name="Column15148"/>
    <tableColumn id="15169" xr3:uid="{B074398C-74A5-154D-8104-223B6C795C19}" name="Column15149"/>
    <tableColumn id="15170" xr3:uid="{BAEBB697-2A51-2245-9C4D-6F029456E855}" name="Column15150"/>
    <tableColumn id="15171" xr3:uid="{115585D3-A68D-5F46-BC55-F8CAECC48D03}" name="Column15151"/>
    <tableColumn id="15172" xr3:uid="{3B91A07B-1E02-7242-AEC0-C9E642DE06D5}" name="Column15152"/>
    <tableColumn id="15173" xr3:uid="{2BA2EFCC-4BDD-104E-A19C-EA3C904EC493}" name="Column15153"/>
    <tableColumn id="15174" xr3:uid="{64929856-7BDE-9349-B9BC-7A5A430F4B0F}" name="Column15154"/>
    <tableColumn id="15175" xr3:uid="{DECD49DA-48C5-CE44-80BB-08FF9912ECC5}" name="Column15155"/>
    <tableColumn id="15176" xr3:uid="{A51C42DE-7E08-FD4A-BDF5-192DDE484B8C}" name="Column15156"/>
    <tableColumn id="15177" xr3:uid="{0A6041BB-1020-3249-8632-064FD4AAE9D1}" name="Column15157"/>
    <tableColumn id="15178" xr3:uid="{24289781-C08B-BF40-82EB-0A947CB85725}" name="Column15158"/>
    <tableColumn id="15179" xr3:uid="{C37CF83D-60ED-8F4B-92CC-D112D5CF9E7C}" name="Column15159"/>
    <tableColumn id="15180" xr3:uid="{28542419-E35A-664C-B35A-B44198B59F21}" name="Column15160"/>
    <tableColumn id="15181" xr3:uid="{0D765BA6-26AB-2A4F-9800-79C92A929141}" name="Column15161"/>
    <tableColumn id="15182" xr3:uid="{E66B6E2E-E4E7-2D4F-8ACC-1382DABDA976}" name="Column15162"/>
    <tableColumn id="15183" xr3:uid="{3C36859C-3022-534D-876D-76BC9FC029CC}" name="Column15163"/>
    <tableColumn id="15184" xr3:uid="{79D6A459-17E2-6348-8507-02143A0EECDC}" name="Column15164"/>
    <tableColumn id="15185" xr3:uid="{CF406F90-3A58-3645-BAF3-E70BD4826545}" name="Column15165"/>
    <tableColumn id="15186" xr3:uid="{2E63567C-9DC7-C248-8FCB-16CEE52EDF97}" name="Column15166"/>
    <tableColumn id="15187" xr3:uid="{FFCE6EDF-1419-E045-A623-E47B8B7E5406}" name="Column15167"/>
    <tableColumn id="15188" xr3:uid="{67A922D7-0CCE-B446-855D-F31AAFAD67B8}" name="Column15168"/>
    <tableColumn id="15189" xr3:uid="{7DD7C3E7-2CA0-5948-A4DA-678E83A46096}" name="Column15169"/>
    <tableColumn id="15190" xr3:uid="{44D6D119-79E3-5B4E-878B-FFD079B0AE61}" name="Column15170"/>
    <tableColumn id="15191" xr3:uid="{FAD5E31C-C404-0C42-8977-C18F98BCCBD1}" name="Column15171"/>
    <tableColumn id="15192" xr3:uid="{7502FC69-FB22-E643-8AF6-D11BB7FFBAE9}" name="Column15172"/>
    <tableColumn id="15193" xr3:uid="{0AAFD4B9-E9A6-E642-9D37-22F816D59075}" name="Column15173"/>
    <tableColumn id="15194" xr3:uid="{583B1BF9-2624-D242-91EF-C8B1198239E7}" name="Column15174"/>
    <tableColumn id="15195" xr3:uid="{F0BC0920-502C-0C49-9849-7E6AF5BDBC63}" name="Column15175"/>
    <tableColumn id="15196" xr3:uid="{037351E8-B069-DB48-B19A-882EBB890B01}" name="Column15176"/>
    <tableColumn id="15197" xr3:uid="{9D125B7E-B98F-3949-AC2E-82C845BB2C22}" name="Column15177"/>
    <tableColumn id="15198" xr3:uid="{B6F2488E-1746-5F4D-9FCF-48F713740FF0}" name="Column15178"/>
    <tableColumn id="15199" xr3:uid="{6E75DE64-C540-3A47-A4B5-2CDF7CE45A26}" name="Column15179"/>
    <tableColumn id="15200" xr3:uid="{0F4F7E95-024B-3842-9595-977CD7DF0E28}" name="Column15180"/>
    <tableColumn id="15201" xr3:uid="{40DF5E91-1CEF-1F4B-B4D2-9B48BF5B3C7C}" name="Column15181"/>
    <tableColumn id="15202" xr3:uid="{040FA2E6-D315-7341-8E83-2D2EC79F2878}" name="Column15182"/>
    <tableColumn id="15203" xr3:uid="{CA57787F-D23A-3A4F-9A89-CFDF38956283}" name="Column15183"/>
    <tableColumn id="15204" xr3:uid="{11C7664F-4ED2-4343-991D-5878092422C5}" name="Column15184"/>
    <tableColumn id="15205" xr3:uid="{08B1AC78-86E4-2E44-9C67-B44D929E3928}" name="Column15185"/>
    <tableColumn id="15206" xr3:uid="{9DCE50DE-ABBF-3E47-87D3-343974C6239D}" name="Column15186"/>
    <tableColumn id="15207" xr3:uid="{70640DF2-36E3-344A-ADC0-FD6EF8636F28}" name="Column15187"/>
    <tableColumn id="15208" xr3:uid="{FEF986A7-CF90-9247-B2B3-1211FE3FF3E5}" name="Column15188"/>
    <tableColumn id="15209" xr3:uid="{CC6592F4-58CB-CE4A-A83D-00C151621051}" name="Column15189"/>
    <tableColumn id="15210" xr3:uid="{294D80D5-8113-7A44-8130-85C7FD24610B}" name="Column15190"/>
    <tableColumn id="15211" xr3:uid="{2C60A176-C4D8-CE45-ABF3-2C15976117D3}" name="Column15191"/>
    <tableColumn id="15212" xr3:uid="{0F505F29-88C4-B541-9B18-20C3129571F1}" name="Column15192"/>
    <tableColumn id="15213" xr3:uid="{F765C75B-F863-F141-854C-A9E9884C4E5D}" name="Column15193"/>
    <tableColumn id="15214" xr3:uid="{6AA2B650-7D4B-4745-ADF0-92526BECB7B6}" name="Column15194"/>
    <tableColumn id="15215" xr3:uid="{746C9CD2-7502-BE4E-8006-5BE66AA2E9D9}" name="Column15195"/>
    <tableColumn id="15216" xr3:uid="{1B14987F-9B1C-414E-8D00-BC6762E55B6D}" name="Column15196"/>
    <tableColumn id="15217" xr3:uid="{E17A7317-C663-0B46-BB9D-AB9DC8777CEE}" name="Column15197"/>
    <tableColumn id="15218" xr3:uid="{F590FAAB-8E93-524D-9CC8-C09E2F698F5D}" name="Column15198"/>
    <tableColumn id="15219" xr3:uid="{E35C6AFE-685A-D748-A715-D2C89FEE41E7}" name="Column15199"/>
    <tableColumn id="15220" xr3:uid="{2605AC70-867F-2A4A-A2FB-B88099131540}" name="Column15200"/>
    <tableColumn id="15221" xr3:uid="{45465375-8ECC-114A-8B55-7B59320DF668}" name="Column15201"/>
    <tableColumn id="15222" xr3:uid="{D3148D67-F82B-FB4E-BF10-09FA6DCA8458}" name="Column15202"/>
    <tableColumn id="15223" xr3:uid="{93E92A80-058F-4647-98AE-46571079032E}" name="Column15203"/>
    <tableColumn id="15224" xr3:uid="{A840AF86-D354-8346-A981-AD2CEBE2A2EC}" name="Column15204"/>
    <tableColumn id="15225" xr3:uid="{BAE91042-6FCF-5A42-99CB-60DFFA7790EC}" name="Column15205"/>
    <tableColumn id="15226" xr3:uid="{8F809AE6-9A68-8841-A0C1-D5B938AE330B}" name="Column15206"/>
    <tableColumn id="15227" xr3:uid="{0179D60B-8455-A94F-93C4-AB534F934BA9}" name="Column15207"/>
    <tableColumn id="15228" xr3:uid="{E4C491F9-68AB-FE42-8A5E-4BD5D03B799D}" name="Column15208"/>
    <tableColumn id="15229" xr3:uid="{9A3A619A-BECD-4D41-B75C-5F66243B8CA1}" name="Column15209"/>
    <tableColumn id="15230" xr3:uid="{3B6C200C-09FD-0543-8FDF-98EBDFCE7496}" name="Column15210"/>
    <tableColumn id="15231" xr3:uid="{8E342193-5C2B-A644-B390-3DE12D9357B0}" name="Column15211"/>
    <tableColumn id="15232" xr3:uid="{257360F8-C1EE-824F-AEDC-1BBE3FE2A2F9}" name="Column15212"/>
    <tableColumn id="15233" xr3:uid="{682329C1-5477-C14A-A15A-3365CE4362F1}" name="Column15213"/>
    <tableColumn id="15234" xr3:uid="{689BE784-59A4-6543-901A-4E8AAD278CE0}" name="Column15214"/>
    <tableColumn id="15235" xr3:uid="{9CD72F3F-0ECE-3441-9025-53AF6B799F1E}" name="Column15215"/>
    <tableColumn id="15236" xr3:uid="{537C9256-C2B4-D840-B6C2-9DDA8435454E}" name="Column15216"/>
    <tableColumn id="15237" xr3:uid="{61325168-4B06-DF47-A622-84A2241C1CDF}" name="Column15217"/>
    <tableColumn id="15238" xr3:uid="{F73E2619-CCCF-B648-AEF4-60A71859425A}" name="Column15218"/>
    <tableColumn id="15239" xr3:uid="{963C8FAB-7E18-B245-A1D8-2E16177C63B6}" name="Column15219"/>
    <tableColumn id="15240" xr3:uid="{4B7A6430-199C-1045-A5B0-4BA4EDAFD50F}" name="Column15220"/>
    <tableColumn id="15241" xr3:uid="{E0C89D60-0D0F-224B-8F6F-86FA7CEA1227}" name="Column15221"/>
    <tableColumn id="15242" xr3:uid="{C75D5AED-BF1F-CC49-840A-7FB5CBAA76A0}" name="Column15222"/>
    <tableColumn id="15243" xr3:uid="{E3955DC5-8B69-CA42-804B-BD313EE79CFA}" name="Column15223"/>
    <tableColumn id="15244" xr3:uid="{2FF9B665-36D4-C345-B852-35408C39A2E3}" name="Column15224"/>
    <tableColumn id="15245" xr3:uid="{745AF2CF-8B54-8F4A-A248-2516275E413C}" name="Column15225"/>
    <tableColumn id="15246" xr3:uid="{5653048D-EB6F-E941-BEA6-57006E4073B5}" name="Column15226"/>
    <tableColumn id="15247" xr3:uid="{34B5C881-D215-2E43-9260-E61B53039E74}" name="Column15227"/>
    <tableColumn id="15248" xr3:uid="{AE854CC2-BFB2-6B43-8F85-B7DF65917EE2}" name="Column15228"/>
    <tableColumn id="15249" xr3:uid="{90B6F3B2-BC3A-A340-9625-EF91956404ED}" name="Column15229"/>
    <tableColumn id="15250" xr3:uid="{77BA56A4-893C-C44F-97A6-378126F6393F}" name="Column15230"/>
    <tableColumn id="15251" xr3:uid="{0338B0E7-D4F3-4440-BECA-B3A41A5263E7}" name="Column15231"/>
    <tableColumn id="15252" xr3:uid="{F27F5F8E-1BE7-C24F-87C1-A1C824903339}" name="Column15232"/>
    <tableColumn id="15253" xr3:uid="{BB1F7935-809C-F449-86CC-E84A18158546}" name="Column15233"/>
    <tableColumn id="15254" xr3:uid="{C6EB425E-A930-F941-9DE7-6EC119BEA815}" name="Column15234"/>
    <tableColumn id="15255" xr3:uid="{EBDEC908-4490-DF49-A3F8-E2B52E6CFA05}" name="Column15235"/>
    <tableColumn id="15256" xr3:uid="{3C770CB0-6421-6C4F-BF8D-786C7C1899D4}" name="Column15236"/>
    <tableColumn id="15257" xr3:uid="{836E0A7C-DA13-7647-B984-8AF9433FD707}" name="Column15237"/>
    <tableColumn id="15258" xr3:uid="{88358BC1-F468-5B4B-9B0F-C3C345098ED0}" name="Column15238"/>
    <tableColumn id="15259" xr3:uid="{C746C732-E212-8E49-AAF9-4F72FF46152D}" name="Column15239"/>
    <tableColumn id="15260" xr3:uid="{8E0BBBD1-E18A-034F-8263-011780F9553F}" name="Column15240"/>
    <tableColumn id="15261" xr3:uid="{CC36280B-26EE-7947-973E-9F5AD8FAC157}" name="Column15241"/>
    <tableColumn id="15262" xr3:uid="{CA67714B-997C-D74B-85A3-A2D39359044F}" name="Column15242"/>
    <tableColumn id="15263" xr3:uid="{1F7F254B-86F0-0543-A7AD-B298065DFE0B}" name="Column15243"/>
    <tableColumn id="15264" xr3:uid="{FB377854-69F4-5A41-92B5-D8C9FD9ABE7F}" name="Column15244"/>
    <tableColumn id="15265" xr3:uid="{A7B51CC0-8388-8C45-8933-121B3C44966E}" name="Column15245"/>
    <tableColumn id="15266" xr3:uid="{EE0F41B5-94D8-484B-A9B4-C3872DEF5233}" name="Column15246"/>
    <tableColumn id="15267" xr3:uid="{B9A279B5-9C79-AA43-8B66-E2D89EF98059}" name="Column15247"/>
    <tableColumn id="15268" xr3:uid="{EB451FA2-261A-C64E-B5A2-5FDFC9F8C479}" name="Column15248"/>
    <tableColumn id="15269" xr3:uid="{A006E9B6-D064-DD44-8A54-6C324F9D2AA5}" name="Column15249"/>
    <tableColumn id="15270" xr3:uid="{C9576BA8-78BB-DA44-B1FB-CE5DD4A5C96D}" name="Column15250"/>
    <tableColumn id="15271" xr3:uid="{12B100D5-8477-6240-9A23-0DB32826D3AA}" name="Column15251"/>
    <tableColumn id="15272" xr3:uid="{9E1D037D-3FA8-E84A-BFE6-8C5DB2AA5B55}" name="Column15252"/>
    <tableColumn id="15273" xr3:uid="{C49A8BFB-65DD-E142-80C6-0932685A351E}" name="Column15253"/>
    <tableColumn id="15274" xr3:uid="{FF83AB2A-767E-3C4A-95B8-E900C1306328}" name="Column15254"/>
    <tableColumn id="15275" xr3:uid="{B040EDB6-C012-5147-92C3-F84E58E5DFA0}" name="Column15255"/>
    <tableColumn id="15276" xr3:uid="{AA4E071C-397B-B14E-89C1-686218539F59}" name="Column15256"/>
    <tableColumn id="15277" xr3:uid="{C5B932F4-F166-584C-88FC-F24DBD21F80A}" name="Column15257"/>
    <tableColumn id="15278" xr3:uid="{12E5C9C3-6D0A-7642-93A0-33E1EA650463}" name="Column15258"/>
    <tableColumn id="15279" xr3:uid="{E1565BBA-25F4-2344-ACFE-9093D0F3DAA0}" name="Column15259"/>
    <tableColumn id="15280" xr3:uid="{A5DCA84A-AA79-8048-9A65-BED8DC7CE517}" name="Column15260"/>
    <tableColumn id="15281" xr3:uid="{E6488885-0EED-584F-8E9D-D9A90A6E9524}" name="Column15261"/>
    <tableColumn id="15282" xr3:uid="{B58E6CDD-5AE0-7743-A416-80567C7F2312}" name="Column15262"/>
    <tableColumn id="15283" xr3:uid="{CCB764E6-52F9-6C43-96BA-23A10776EFD4}" name="Column15263"/>
    <tableColumn id="15284" xr3:uid="{6A0571E0-E228-C34B-A361-7604AAAA0508}" name="Column15264"/>
    <tableColumn id="15285" xr3:uid="{A3E830BE-CD29-8149-86C9-94D7E168500E}" name="Column15265"/>
    <tableColumn id="15286" xr3:uid="{0F451144-2066-5145-83BD-198C1EC19B25}" name="Column15266"/>
    <tableColumn id="15287" xr3:uid="{A2FC284E-0BF8-9140-8432-73AA32EC20EC}" name="Column15267"/>
    <tableColumn id="15288" xr3:uid="{9179E7C2-5790-824B-92AB-D60E2D933A8D}" name="Column15268"/>
    <tableColumn id="15289" xr3:uid="{1555AFB8-C070-A04A-A28B-29F8DB953F49}" name="Column15269"/>
    <tableColumn id="15290" xr3:uid="{FE5076E7-C7B5-C443-9D0F-F5C0F365A881}" name="Column15270"/>
    <tableColumn id="15291" xr3:uid="{DB8538C7-6ECA-2C42-9370-682109787AA0}" name="Column15271"/>
    <tableColumn id="15292" xr3:uid="{A0B962E0-3011-D342-8ED5-278607E56443}" name="Column15272"/>
    <tableColumn id="15293" xr3:uid="{89605ABF-49E7-C742-A155-A707D4D8C11C}" name="Column15273"/>
    <tableColumn id="15294" xr3:uid="{5EC9353B-781B-914C-A2E5-06BC0C8F80CF}" name="Column15274"/>
    <tableColumn id="15295" xr3:uid="{AD75D32E-0DDB-F444-87F0-A98F2B25ECFE}" name="Column15275"/>
    <tableColumn id="15296" xr3:uid="{B88D27B2-4065-5040-A84F-D5B4EF6EDE51}" name="Column15276"/>
    <tableColumn id="15297" xr3:uid="{850354AB-8C1D-F041-B96D-6A4602DD2D43}" name="Column15277"/>
    <tableColumn id="15298" xr3:uid="{70C7E044-BFB3-7848-8A07-49E9E7CA0850}" name="Column15278"/>
    <tableColumn id="15299" xr3:uid="{E0F4BE34-269D-B846-BCAA-F69E90448EFE}" name="Column15279"/>
    <tableColumn id="15300" xr3:uid="{AC08590E-2905-C44C-BAE4-D64AB86811D2}" name="Column15280"/>
    <tableColumn id="15301" xr3:uid="{7E7705DA-9431-2A4D-A764-780A9B48422F}" name="Column15281"/>
    <tableColumn id="15302" xr3:uid="{70FFBB50-0656-2444-9784-4F17127C9968}" name="Column15282"/>
    <tableColumn id="15303" xr3:uid="{FC815FD0-D693-A240-9141-F2C544A9093D}" name="Column15283"/>
    <tableColumn id="15304" xr3:uid="{41577E81-D075-A846-A2E2-D83BB00426DF}" name="Column15284"/>
    <tableColumn id="15305" xr3:uid="{E09C1E47-C64C-8145-8174-84BE892C926F}" name="Column15285"/>
    <tableColumn id="15306" xr3:uid="{0CD68339-D1F4-FD44-AAE3-3D5076A43411}" name="Column15286"/>
    <tableColumn id="15307" xr3:uid="{4DAA7CE2-45CB-BE46-843B-0F3063C940A3}" name="Column15287"/>
    <tableColumn id="15308" xr3:uid="{BDA096F7-560E-7D47-8D78-7CDD22C3DEF6}" name="Column15288"/>
    <tableColumn id="15309" xr3:uid="{CF2A00C8-9D00-CE42-A546-14F34C9DAB8E}" name="Column15289"/>
    <tableColumn id="15310" xr3:uid="{F918E56D-E07B-1649-8158-97001D8DC0F8}" name="Column15290"/>
    <tableColumn id="15311" xr3:uid="{1B6E0442-2750-0042-98AF-CA02F33A91C0}" name="Column15291"/>
    <tableColumn id="15312" xr3:uid="{DF01B558-AAF9-204A-BB26-8F66F0A5EB5A}" name="Column15292"/>
    <tableColumn id="15313" xr3:uid="{CAD337BC-AA11-0441-9BAE-BFE6A3718616}" name="Column15293"/>
    <tableColumn id="15314" xr3:uid="{44820A76-3343-4C4E-933B-BE0CA17A3A04}" name="Column15294"/>
    <tableColumn id="15315" xr3:uid="{F54857C7-96D9-E34E-BCC1-6836EDDF19C8}" name="Column15295"/>
    <tableColumn id="15316" xr3:uid="{6C39E5FD-7CF3-8545-A48E-12BD812314D7}" name="Column15296"/>
    <tableColumn id="15317" xr3:uid="{B542CD74-DD06-4945-912D-51CEE0F30A01}" name="Column15297"/>
    <tableColumn id="15318" xr3:uid="{D8154548-A2DE-0B43-A612-761345314A9F}" name="Column15298"/>
    <tableColumn id="15319" xr3:uid="{1A95AE1F-945F-0442-856B-861E8A32D21A}" name="Column15299"/>
    <tableColumn id="15320" xr3:uid="{03A7918D-AB98-AC41-9A9E-4E8B4C888C01}" name="Column15300"/>
    <tableColumn id="15321" xr3:uid="{BAC03B30-FFDB-B148-9E6F-F72F714DE1F4}" name="Column15301"/>
    <tableColumn id="15322" xr3:uid="{2EC1A779-8FAC-0C40-A31A-69C8A81CBA96}" name="Column15302"/>
    <tableColumn id="15323" xr3:uid="{D7E72DF7-0F52-9743-9A3C-E4F8860EB981}" name="Column15303"/>
    <tableColumn id="15324" xr3:uid="{C3242444-E19E-3443-B1DC-0CA586486BD2}" name="Column15304"/>
    <tableColumn id="15325" xr3:uid="{81320C10-B182-B54B-9D48-8E43436DC02F}" name="Column15305"/>
    <tableColumn id="15326" xr3:uid="{1CFD9786-7C7F-C545-93AA-F14DE4D31698}" name="Column15306"/>
    <tableColumn id="15327" xr3:uid="{B53E6664-2A30-5146-9224-D1A62AB53B3F}" name="Column15307"/>
    <tableColumn id="15328" xr3:uid="{D23320D8-5FEC-0B46-96E8-DE28C2042FEB}" name="Column15308"/>
    <tableColumn id="15329" xr3:uid="{02A458A0-27BD-774D-B003-9740E9434AF7}" name="Column15309"/>
    <tableColumn id="15330" xr3:uid="{42FD5D0F-E05B-1B43-99EC-A73340DE7D6E}" name="Column15310"/>
    <tableColumn id="15331" xr3:uid="{C20C40C7-BC3C-1F42-B896-CA979A5267BB}" name="Column15311"/>
    <tableColumn id="15332" xr3:uid="{37C65964-D362-5748-843A-10DC3B662885}" name="Column15312"/>
    <tableColumn id="15333" xr3:uid="{4E0AC9D2-A1FB-B84E-BD32-B20FC2F9B5F6}" name="Column15313"/>
    <tableColumn id="15334" xr3:uid="{40AF32E3-50A1-7648-B848-7289D604C551}" name="Column15314"/>
    <tableColumn id="15335" xr3:uid="{175FC1A1-3F46-EC43-9E45-6E6DB0FE66D3}" name="Column15315"/>
    <tableColumn id="15336" xr3:uid="{1EC9A791-5EAE-7741-9CFB-E6CD290E8C61}" name="Column15316"/>
    <tableColumn id="15337" xr3:uid="{68761055-B116-5B40-B8D3-41406BDF4113}" name="Column15317"/>
    <tableColumn id="15338" xr3:uid="{D9A30EE5-E402-A849-AA62-96F752E8AB62}" name="Column15318"/>
    <tableColumn id="15339" xr3:uid="{4437660B-FA8A-DE48-A276-CC5BC29CCC67}" name="Column15319"/>
    <tableColumn id="15340" xr3:uid="{025B84D1-8A82-C247-9ABE-B3FEF76E6448}" name="Column15320"/>
    <tableColumn id="15341" xr3:uid="{FAE82360-2BB0-094D-989C-8C22B38F89A8}" name="Column15321"/>
    <tableColumn id="15342" xr3:uid="{253095F2-5296-E748-9CCC-9DECBC39EC39}" name="Column15322"/>
    <tableColumn id="15343" xr3:uid="{CD40589A-C52E-D249-9919-8CEB148418B5}" name="Column15323"/>
    <tableColumn id="15344" xr3:uid="{6A34C9AF-0ACD-FE48-AD96-2AE8C6D173A2}" name="Column15324"/>
    <tableColumn id="15345" xr3:uid="{8EAADFEE-2E6C-1445-B09F-3D6652E93FDD}" name="Column15325"/>
    <tableColumn id="15346" xr3:uid="{3D549487-83CB-1F49-A847-9DFC05090D35}" name="Column15326"/>
    <tableColumn id="15347" xr3:uid="{918036C0-F8DC-D640-9B67-A2370349D982}" name="Column15327"/>
    <tableColumn id="15348" xr3:uid="{C35D95EB-0A20-9249-B5A9-F2414C4BAC38}" name="Column15328"/>
    <tableColumn id="15349" xr3:uid="{6EDAB0AA-5B65-6E44-BFBF-696DC27E7B40}" name="Column15329"/>
    <tableColumn id="15350" xr3:uid="{CFBAAA3A-A993-3F4C-B20D-E605536D9A2C}" name="Column15330"/>
    <tableColumn id="15351" xr3:uid="{84AA231C-5D15-9246-9D4B-D9156CD7DA85}" name="Column15331"/>
    <tableColumn id="15352" xr3:uid="{F7016D64-BDF3-DE45-9ADC-62AE097A0E4D}" name="Column15332"/>
    <tableColumn id="15353" xr3:uid="{B6EF2464-8F3A-C548-B38E-35A02ED043D1}" name="Column15333"/>
    <tableColumn id="15354" xr3:uid="{30CD1BA4-7E28-8447-9BB9-C2D925DE04C7}" name="Column15334"/>
    <tableColumn id="15355" xr3:uid="{E863BAB8-79EF-2E48-9A32-1273ED564D28}" name="Column15335"/>
    <tableColumn id="15356" xr3:uid="{B065C88A-ADC1-144E-82F0-FADA1289CA8B}" name="Column15336"/>
    <tableColumn id="15357" xr3:uid="{26950930-29C6-A944-8D52-D45EC81CA516}" name="Column15337"/>
    <tableColumn id="15358" xr3:uid="{F17514E5-D2A4-B54C-9F10-F6CE07C6B2F5}" name="Column15338"/>
    <tableColumn id="15359" xr3:uid="{D06A6D94-33C3-B144-A198-F1CB1A66EF0D}" name="Column15339"/>
    <tableColumn id="15360" xr3:uid="{9994713F-B832-1F45-B990-DE91F4AF3A0C}" name="Column15340"/>
    <tableColumn id="15361" xr3:uid="{AAF539FD-FF60-A44F-BC7C-67A23CDBE83C}" name="Column15341"/>
    <tableColumn id="15362" xr3:uid="{B4548946-4BB5-2647-83F9-7254D43AEE25}" name="Column15342"/>
    <tableColumn id="15363" xr3:uid="{DBC13DD4-6524-BA49-9780-A2AD7963043A}" name="Column15343"/>
    <tableColumn id="15364" xr3:uid="{C829ECBD-A395-574B-86FD-38C347676A9A}" name="Column15344"/>
    <tableColumn id="15365" xr3:uid="{A8600FB1-03C3-234D-8DC0-C5E7AA8A287A}" name="Column15345"/>
    <tableColumn id="15366" xr3:uid="{4CCD3590-2092-1F47-BB7D-9985134E313C}" name="Column15346"/>
    <tableColumn id="15367" xr3:uid="{CC32F4EA-E04C-3743-AEF4-1C73FD961B1D}" name="Column15347"/>
    <tableColumn id="15368" xr3:uid="{97389DF5-3F30-AD47-A839-DD174680F861}" name="Column15348"/>
    <tableColumn id="15369" xr3:uid="{17C12EED-60C6-F14C-A91F-E44301375110}" name="Column15349"/>
    <tableColumn id="15370" xr3:uid="{99D24BE0-149D-3046-AA3C-891C6772601D}" name="Column15350"/>
    <tableColumn id="15371" xr3:uid="{3068AD55-CA6D-A44C-B31B-C22E3C08A957}" name="Column15351"/>
    <tableColumn id="15372" xr3:uid="{62D1FA26-8A2F-7A4A-BD49-B298819C2371}" name="Column15352"/>
    <tableColumn id="15373" xr3:uid="{4CF1711B-D9E5-AA45-8F6A-E8894D0F33CE}" name="Column15353"/>
    <tableColumn id="15374" xr3:uid="{4E91B3C0-1DBF-544C-9329-ED2EB2AB0765}" name="Column15354"/>
    <tableColumn id="15375" xr3:uid="{406AE924-41E4-924F-9AA8-33760EC07C6C}" name="Column15355"/>
    <tableColumn id="15376" xr3:uid="{D3D02AFB-18D1-7543-81BA-6A1171192782}" name="Column15356"/>
    <tableColumn id="15377" xr3:uid="{FA691B79-C964-0D43-8919-DE029AC16C36}" name="Column15357"/>
    <tableColumn id="15378" xr3:uid="{C50494EA-B2F3-7746-8D55-CF46BB350DAB}" name="Column15358"/>
    <tableColumn id="15379" xr3:uid="{A73E12A6-AA63-154D-8D3F-86FCDDE89344}" name="Column15359"/>
    <tableColumn id="15380" xr3:uid="{572FE4B4-A83C-CC42-BE46-3F4B0D180EEA}" name="Column15360"/>
    <tableColumn id="15381" xr3:uid="{97A62601-44C6-F74F-9747-54E8AE9D3E77}" name="Column15361"/>
    <tableColumn id="15382" xr3:uid="{8A1E34C1-6ADD-9D4E-9528-8F9B38E68B0B}" name="Column15362"/>
    <tableColumn id="15383" xr3:uid="{ACC0C2BB-BE8C-164B-B08E-6C0614E59B22}" name="Column15363"/>
    <tableColumn id="15384" xr3:uid="{2D811B3B-6B37-E047-9C53-DD6D7CD161A7}" name="Column15364"/>
    <tableColumn id="15385" xr3:uid="{7AA48FF6-6161-6447-ABBA-6F23BE855506}" name="Column15365"/>
    <tableColumn id="15386" xr3:uid="{87615BBD-E304-8348-A62D-1937313BEA70}" name="Column15366"/>
    <tableColumn id="15387" xr3:uid="{63A53FD3-60F2-F749-82BD-52F4EF0A7780}" name="Column15367"/>
    <tableColumn id="15388" xr3:uid="{188B853C-B1C9-6641-8C17-6781E7C3F3FE}" name="Column15368"/>
    <tableColumn id="15389" xr3:uid="{C93A196E-FA80-FB4E-901A-318B3AACE084}" name="Column15369"/>
    <tableColumn id="15390" xr3:uid="{6D9F95B1-4208-514E-84C3-9CC888DA25B6}" name="Column15370"/>
    <tableColumn id="15391" xr3:uid="{41F4DDA5-91F7-794F-BA83-0D7DA2734FDA}" name="Column15371"/>
    <tableColumn id="15392" xr3:uid="{0A3D3F2C-7477-084A-A960-4AE2B123AF16}" name="Column15372"/>
    <tableColumn id="15393" xr3:uid="{6A3B4F76-163B-EB40-B79F-CF5A588716A5}" name="Column15373"/>
    <tableColumn id="15394" xr3:uid="{E461B4B9-D35C-7847-934C-40A58BB7C9F5}" name="Column15374"/>
    <tableColumn id="15395" xr3:uid="{447F269D-C4AF-9C4A-BFF1-97259E1C83EF}" name="Column15375"/>
    <tableColumn id="15396" xr3:uid="{A870AE17-522B-944E-86D9-EBD8990EDE83}" name="Column15376"/>
    <tableColumn id="15397" xr3:uid="{67D2F220-A654-CE46-8EE7-1F42DD6238F2}" name="Column15377"/>
    <tableColumn id="15398" xr3:uid="{A68F330E-3B67-694B-9132-E7CD3DEAA798}" name="Column15378"/>
    <tableColumn id="15399" xr3:uid="{06B5F2DA-D260-F141-AC9A-3403C2AFDCD8}" name="Column15379"/>
    <tableColumn id="15400" xr3:uid="{9D1F30A9-F16A-B644-AD36-6E5010ABE02C}" name="Column15380"/>
    <tableColumn id="15401" xr3:uid="{F7F29F6F-4249-C14A-A62B-1DC85D5AB01B}" name="Column15381"/>
    <tableColumn id="15402" xr3:uid="{215ED072-9400-F64B-91AE-27F1F6A8C541}" name="Column15382"/>
    <tableColumn id="15403" xr3:uid="{DB8C9304-2294-484A-AC14-18017E2A4089}" name="Column15383"/>
    <tableColumn id="15404" xr3:uid="{9A430B9C-FD06-9645-8D5B-29133B3F4496}" name="Column15384"/>
    <tableColumn id="15405" xr3:uid="{99B03E07-56B0-9E4D-A872-B3EF419D2F9C}" name="Column15385"/>
    <tableColumn id="15406" xr3:uid="{B9C76802-DFA6-7747-B7F0-FE56822B7542}" name="Column15386"/>
    <tableColumn id="15407" xr3:uid="{6C194920-0039-414D-B191-F15FB18E7D9B}" name="Column15387"/>
    <tableColumn id="15408" xr3:uid="{38EBC6F4-A094-1F41-826A-180F097721B2}" name="Column15388"/>
    <tableColumn id="15409" xr3:uid="{3FBBA7F8-DCA2-874D-89DC-C75AB18E4D2B}" name="Column15389"/>
    <tableColumn id="15410" xr3:uid="{17CD6344-B9E0-F345-8B04-0C29C5E86F38}" name="Column15390"/>
    <tableColumn id="15411" xr3:uid="{C0824238-8228-A943-9D61-D5463169121F}" name="Column15391"/>
    <tableColumn id="15412" xr3:uid="{E538D87F-F706-1444-8BEB-19BD7BA0DF07}" name="Column15392"/>
    <tableColumn id="15413" xr3:uid="{C734E498-52FE-F744-9670-64DE038C0EBB}" name="Column15393"/>
    <tableColumn id="15414" xr3:uid="{4E43AC6E-E0A2-8F4C-A4F0-882D90AF9549}" name="Column15394"/>
    <tableColumn id="15415" xr3:uid="{F5F5FBFA-1FF4-FF41-B9C4-809C5032A3D2}" name="Column15395"/>
    <tableColumn id="15416" xr3:uid="{11F7E024-D50B-8E43-8250-FEC21A402529}" name="Column15396"/>
    <tableColumn id="15417" xr3:uid="{C0095CF4-94A4-834C-BCDC-9CFBC4A19EB9}" name="Column15397"/>
    <tableColumn id="15418" xr3:uid="{D9DB4511-D007-8D43-99C7-BD014151D146}" name="Column15398"/>
    <tableColumn id="15419" xr3:uid="{E5AFB0A1-8D68-2840-9A2A-51C1BD24BCE2}" name="Column15399"/>
    <tableColumn id="15420" xr3:uid="{7F7C8E23-0B9B-C248-8664-2EFD318CB5E2}" name="Column15400"/>
    <tableColumn id="15421" xr3:uid="{0D660BE8-B226-0048-8CAE-BCC1C3149364}" name="Column15401"/>
    <tableColumn id="15422" xr3:uid="{30363127-BC0A-1B4D-88B6-F1EBB8480CEE}" name="Column15402"/>
    <tableColumn id="15423" xr3:uid="{E8F5D0B0-5FC5-5143-B037-4C2A98F51F64}" name="Column15403"/>
    <tableColumn id="15424" xr3:uid="{B088EBD7-579D-3E47-A2FE-4632A80B6A5B}" name="Column15404"/>
    <tableColumn id="15425" xr3:uid="{5A6ED56F-20C4-A24C-9A92-E6A9A7BE8EF9}" name="Column15405"/>
    <tableColumn id="15426" xr3:uid="{7B0B1E40-7631-C141-AED2-8B1F2A3E0B89}" name="Column15406"/>
    <tableColumn id="15427" xr3:uid="{90D5C612-C831-7943-8282-DDE83A0DFA79}" name="Column15407"/>
    <tableColumn id="15428" xr3:uid="{BF0D6910-5F37-F146-9FC7-061EBE6C9D0C}" name="Column15408"/>
    <tableColumn id="15429" xr3:uid="{3FB12380-0C77-334E-9DCF-32505D029D80}" name="Column15409"/>
    <tableColumn id="15430" xr3:uid="{4AB17AF8-4373-5746-A26E-97BEFB1A83EC}" name="Column15410"/>
    <tableColumn id="15431" xr3:uid="{474759DB-94A7-7040-A554-D29058E0FE8A}" name="Column15411"/>
    <tableColumn id="15432" xr3:uid="{72B23B4F-4854-0745-AC25-E5850733FDCB}" name="Column15412"/>
    <tableColumn id="15433" xr3:uid="{08F6A903-353E-AB4D-ACBE-0334CA133DC8}" name="Column15413"/>
    <tableColumn id="15434" xr3:uid="{CF16D597-8255-CC42-8B9A-CDC88A26A11D}" name="Column15414"/>
    <tableColumn id="15435" xr3:uid="{34AE0828-C94D-9745-B76A-C769D26C39A9}" name="Column15415"/>
    <tableColumn id="15436" xr3:uid="{236A17AC-E13E-B941-8FAA-408CD100B720}" name="Column15416"/>
    <tableColumn id="15437" xr3:uid="{E39E6742-F1A0-8047-8C03-4A38770BAAE7}" name="Column15417"/>
    <tableColumn id="15438" xr3:uid="{817B9571-08F9-3342-908F-24C717E002B3}" name="Column15418"/>
    <tableColumn id="15439" xr3:uid="{5031F44A-AA22-A040-8311-EC3AA7B41D69}" name="Column15419"/>
    <tableColumn id="15440" xr3:uid="{C49EEA89-DB94-5B42-A610-755A99C0682B}" name="Column15420"/>
    <tableColumn id="15441" xr3:uid="{42E7C186-773C-534A-92EE-2A982156D46E}" name="Column15421"/>
    <tableColumn id="15442" xr3:uid="{70C44414-8740-6F4E-BB7F-419CA049275E}" name="Column15422"/>
    <tableColumn id="15443" xr3:uid="{D557FBC9-F3CC-284F-A84B-48A337D88321}" name="Column15423"/>
    <tableColumn id="15444" xr3:uid="{9658A274-1D4A-A94A-92F7-C89B14F7063A}" name="Column15424"/>
    <tableColumn id="15445" xr3:uid="{4F2AA886-F4A1-3942-9D28-4F845E31A6CF}" name="Column15425"/>
    <tableColumn id="15446" xr3:uid="{1EE1B9EF-8F12-4142-A1DF-1600EED37097}" name="Column15426"/>
    <tableColumn id="15447" xr3:uid="{31AE2D18-DBC5-3047-9A88-C21289EC6A64}" name="Column15427"/>
    <tableColumn id="15448" xr3:uid="{6946DDF2-A55E-DA48-A69A-474CF1325706}" name="Column15428"/>
    <tableColumn id="15449" xr3:uid="{EA54A2F8-F7F9-1643-A2D3-34DE1DEB3CBC}" name="Column15429"/>
    <tableColumn id="15450" xr3:uid="{137BE77D-E612-314E-B31C-4FE17E722F1C}" name="Column15430"/>
    <tableColumn id="15451" xr3:uid="{9F745862-BE2E-744B-BFA4-FCE4FBED5A37}" name="Column15431"/>
    <tableColumn id="15452" xr3:uid="{CCE4F77B-5E4B-5E48-A59F-A0E4AEC690F9}" name="Column15432"/>
    <tableColumn id="15453" xr3:uid="{C9B90DD8-86AF-0C48-99B2-CB809FD807D7}" name="Column15433"/>
    <tableColumn id="15454" xr3:uid="{A258DB23-7FB7-3945-8E2E-4A8B99D919C6}" name="Column15434"/>
    <tableColumn id="15455" xr3:uid="{61CF1A8D-597C-274A-87BD-1D820874220F}" name="Column15435"/>
    <tableColumn id="15456" xr3:uid="{8F0C2811-D6FB-4F47-9585-0B387A85AF71}" name="Column15436"/>
    <tableColumn id="15457" xr3:uid="{18C5ADE4-0E80-0B4E-83F4-0C19C98A205B}" name="Column15437"/>
    <tableColumn id="15458" xr3:uid="{3F362E7C-5B3C-D647-8CD4-6D170511E6AA}" name="Column15438"/>
    <tableColumn id="15459" xr3:uid="{415FF330-BFDB-D643-8F13-5BCD6C8016CF}" name="Column15439"/>
    <tableColumn id="15460" xr3:uid="{59574F79-3499-DF40-8227-597F9A2C54FB}" name="Column15440"/>
    <tableColumn id="15461" xr3:uid="{8F8831B3-BECA-3C48-85B3-39069A6DD079}" name="Column15441"/>
    <tableColumn id="15462" xr3:uid="{864EC1F5-5D14-604A-B5AA-6DD24B39F014}" name="Column15442"/>
    <tableColumn id="15463" xr3:uid="{E71531E8-D3CF-2841-9584-4444F865F4A7}" name="Column15443"/>
    <tableColumn id="15464" xr3:uid="{A40510E8-592A-F649-A632-8031C68C6581}" name="Column15444"/>
    <tableColumn id="15465" xr3:uid="{A3AD50C6-3978-9849-89A6-E60A5E8E9922}" name="Column15445"/>
    <tableColumn id="15466" xr3:uid="{8EF0F354-64C8-AF48-B03A-D069FA821E67}" name="Column15446"/>
    <tableColumn id="15467" xr3:uid="{5234E974-A642-3F40-83C7-37EC84CDCF09}" name="Column15447"/>
    <tableColumn id="15468" xr3:uid="{170F2F71-3171-E745-97DB-5EF2826267DB}" name="Column15448"/>
    <tableColumn id="15469" xr3:uid="{CB18C6AE-831F-614E-A5D0-01697A0135CD}" name="Column15449"/>
    <tableColumn id="15470" xr3:uid="{459548D5-0D45-5348-8DA5-B51D433D04D0}" name="Column15450"/>
    <tableColumn id="15471" xr3:uid="{30CAF255-351A-A142-AF01-2401068BC23D}" name="Column15451"/>
    <tableColumn id="15472" xr3:uid="{19CB5CA2-F084-9647-88BE-F34554EA9D74}" name="Column15452"/>
    <tableColumn id="15473" xr3:uid="{10D0861D-2A7F-D546-A47E-56D3414320AF}" name="Column15453"/>
    <tableColumn id="15474" xr3:uid="{554D858F-A680-5C44-8C75-F70EFA529B5A}" name="Column15454"/>
    <tableColumn id="15475" xr3:uid="{9BF489C4-BB94-364D-9994-6711455E53B4}" name="Column15455"/>
    <tableColumn id="15476" xr3:uid="{521E3D4A-42F9-1945-8E0D-61EF3DB8BE4D}" name="Column15456"/>
    <tableColumn id="15477" xr3:uid="{2608C2E7-68D9-FC4C-B058-5F0E52DF7087}" name="Column15457"/>
    <tableColumn id="15478" xr3:uid="{DC078FD9-BF65-814A-966E-55D6CEB685C0}" name="Column15458"/>
    <tableColumn id="15479" xr3:uid="{9F45915A-0975-F34C-8495-F6D67E392B0B}" name="Column15459"/>
    <tableColumn id="15480" xr3:uid="{C6FEAD36-9989-FD45-AB8E-3151158CE7D8}" name="Column15460"/>
    <tableColumn id="15481" xr3:uid="{4319350F-53A9-8546-B775-5AFF086BC9DF}" name="Column15461"/>
    <tableColumn id="15482" xr3:uid="{7166974F-B7C0-754C-B591-6BCA75006709}" name="Column15462"/>
    <tableColumn id="15483" xr3:uid="{2456D76E-71C1-4742-AD1E-8854C5E369A5}" name="Column15463"/>
    <tableColumn id="15484" xr3:uid="{733001F0-9B01-6447-B490-0E2BF58E80E3}" name="Column15464"/>
    <tableColumn id="15485" xr3:uid="{EA1B5937-4F7D-B349-B8F8-AFAF2E972961}" name="Column15465"/>
    <tableColumn id="15486" xr3:uid="{5FFABE4C-6B5B-C741-9BB4-41B296D9DCBB}" name="Column15466"/>
    <tableColumn id="15487" xr3:uid="{CA2C7191-812C-9343-9291-EFB4BAC36E30}" name="Column15467"/>
    <tableColumn id="15488" xr3:uid="{AED111B9-5CB3-3D4F-B023-73256FDE39AA}" name="Column15468"/>
    <tableColumn id="15489" xr3:uid="{B72F766C-5B1C-5E40-B2AC-2D1BC923000B}" name="Column15469"/>
    <tableColumn id="15490" xr3:uid="{08EDA8C6-3E34-8B4E-A517-4292F44ED66B}" name="Column15470"/>
    <tableColumn id="15491" xr3:uid="{76FDC872-91B7-3E4C-8FD7-F01368BFE671}" name="Column15471"/>
    <tableColumn id="15492" xr3:uid="{1FEBEAA8-A8EA-5B49-85BE-27F0DBD8893B}" name="Column15472"/>
    <tableColumn id="15493" xr3:uid="{C47A781E-CA32-F342-A2CF-CA5405A796A8}" name="Column15473"/>
    <tableColumn id="15494" xr3:uid="{F81B6BBE-5953-3B4A-9893-E5F8B2C020F1}" name="Column15474"/>
    <tableColumn id="15495" xr3:uid="{39453F87-1A47-1743-A792-B1AF7AF56474}" name="Column15475"/>
    <tableColumn id="15496" xr3:uid="{7A606FF7-927F-3C47-B81F-43E48DC52737}" name="Column15476"/>
    <tableColumn id="15497" xr3:uid="{47FEF8E2-3C87-924B-8D89-3737236949C5}" name="Column15477"/>
    <tableColumn id="15498" xr3:uid="{59777650-DC5A-874A-B426-E3B83E312FEF}" name="Column15478"/>
    <tableColumn id="15499" xr3:uid="{10565DFE-F8E5-B24E-B705-B49104471647}" name="Column15479"/>
    <tableColumn id="15500" xr3:uid="{C60BFF9D-DB6A-5349-99EC-BC0103D73275}" name="Column15480"/>
    <tableColumn id="15501" xr3:uid="{F8E77EB6-225B-4C4E-A81E-0F167E52E0EC}" name="Column15481"/>
    <tableColumn id="15502" xr3:uid="{3C9637FC-3DBD-ED42-9EC4-4DA1B0167151}" name="Column15482"/>
    <tableColumn id="15503" xr3:uid="{E1B2228A-12FD-A24E-B6F0-05B72BF8B3BB}" name="Column15483"/>
    <tableColumn id="15504" xr3:uid="{1895BA5E-AB35-D942-B6A7-BAA3EFC19E2A}" name="Column15484"/>
    <tableColumn id="15505" xr3:uid="{D4CED90C-4247-404F-B39C-9CCE4DC3F57A}" name="Column15485"/>
    <tableColumn id="15506" xr3:uid="{C37473B5-A8CE-B945-AC7A-9C630A9417FE}" name="Column15486"/>
    <tableColumn id="15507" xr3:uid="{F99AD046-CDEB-1B45-85CE-DE69EF752374}" name="Column15487"/>
    <tableColumn id="15508" xr3:uid="{02246F27-7F76-7D46-8AAC-B1D131AEC5E3}" name="Column15488"/>
    <tableColumn id="15509" xr3:uid="{F6588749-C8DA-CE40-935D-F98DA44359F7}" name="Column15489"/>
    <tableColumn id="15510" xr3:uid="{A4968D14-F72D-0940-A712-1ED22D4AF47B}" name="Column15490"/>
    <tableColumn id="15511" xr3:uid="{5004CBA7-CD8E-8A41-9FA2-8510729DE144}" name="Column15491"/>
    <tableColumn id="15512" xr3:uid="{7D88F814-0C4C-3B44-B282-48BEE8505721}" name="Column15492"/>
    <tableColumn id="15513" xr3:uid="{40330172-93EC-584E-9A2C-21A4D769594F}" name="Column15493"/>
    <tableColumn id="15514" xr3:uid="{6473E687-2B01-834A-83A6-F6D219918E26}" name="Column15494"/>
    <tableColumn id="15515" xr3:uid="{7AFAD17A-9239-C749-A02E-EBC5BE229E99}" name="Column15495"/>
    <tableColumn id="15516" xr3:uid="{2F8A17B6-379C-0A48-B6A2-C940D62AA907}" name="Column15496"/>
    <tableColumn id="15517" xr3:uid="{70F0BD03-311C-FE40-84EA-8945FCAFB1CE}" name="Column15497"/>
    <tableColumn id="15518" xr3:uid="{4229966D-2081-C74E-B258-4FC6BE3AA0B6}" name="Column15498"/>
    <tableColumn id="15519" xr3:uid="{1366AFC6-A7CC-A249-A952-433A6422ADF0}" name="Column15499"/>
    <tableColumn id="15520" xr3:uid="{E138C75E-7604-B74B-9209-C5EBC5D3F4D4}" name="Column15500"/>
    <tableColumn id="15521" xr3:uid="{A64B64A6-C17D-D74A-A55A-ED334E860CB1}" name="Column15501"/>
    <tableColumn id="15522" xr3:uid="{9B765FC3-1A97-CB44-B18A-7681C0762E56}" name="Column15502"/>
    <tableColumn id="15523" xr3:uid="{8B2291C3-71B3-1843-916C-4308F7E73336}" name="Column15503"/>
    <tableColumn id="15524" xr3:uid="{5B7282AB-6849-FE44-8F9A-1105D62B1FAB}" name="Column15504"/>
    <tableColumn id="15525" xr3:uid="{D4092C91-B17C-584A-AD38-6877349661DD}" name="Column15505"/>
    <tableColumn id="15526" xr3:uid="{835A2AA6-8D7C-BF4F-AE00-F877FC481F3B}" name="Column15506"/>
    <tableColumn id="15527" xr3:uid="{88AA46DC-34CC-7B4B-B533-B0A4A4D7931D}" name="Column15507"/>
    <tableColumn id="15528" xr3:uid="{C3CF393B-22BF-7A45-92FB-6DB925C748AF}" name="Column15508"/>
    <tableColumn id="15529" xr3:uid="{BAD1AE65-ABE3-D043-AA26-AFD3A3AD6E1B}" name="Column15509"/>
    <tableColumn id="15530" xr3:uid="{9D31A79A-3E12-EF4D-90C9-E535B17CD1A2}" name="Column15510"/>
    <tableColumn id="15531" xr3:uid="{F38C63AD-6D44-824C-8D24-CDEBEEA7ED48}" name="Column15511"/>
    <tableColumn id="15532" xr3:uid="{92BBACF3-013F-2645-8612-C03B3806B2BB}" name="Column15512"/>
    <tableColumn id="15533" xr3:uid="{12E1CB29-6661-AF4A-BD86-6D5B3B713F25}" name="Column15513"/>
    <tableColumn id="15534" xr3:uid="{B7CA093C-14BD-3C42-9127-87C30D645DAB}" name="Column15514"/>
    <tableColumn id="15535" xr3:uid="{D48C8E89-D2FD-0942-A018-02519FC5DAFB}" name="Column15515"/>
    <tableColumn id="15536" xr3:uid="{AF903FE0-6BE3-F841-84F7-73B9B8674C18}" name="Column15516"/>
    <tableColumn id="15537" xr3:uid="{531003E8-B627-984E-AA83-2078A8DFD99D}" name="Column15517"/>
    <tableColumn id="15538" xr3:uid="{5C34DBA3-0E06-6145-A871-523EFA9A82AD}" name="Column15518"/>
    <tableColumn id="15539" xr3:uid="{EB3C2BD1-23CF-6C45-B8EF-B2F8CF340275}" name="Column15519"/>
    <tableColumn id="15540" xr3:uid="{6D36211A-2B12-484E-9E29-CAD86C52091A}" name="Column15520"/>
    <tableColumn id="15541" xr3:uid="{7055426B-D290-D44E-B589-46463A37C22E}" name="Column15521"/>
    <tableColumn id="15542" xr3:uid="{267C32D4-6E55-C948-911E-5BC9EB0E0549}" name="Column15522"/>
    <tableColumn id="15543" xr3:uid="{C61D2C71-61E5-9F4E-B15F-424E85D53F84}" name="Column15523"/>
    <tableColumn id="15544" xr3:uid="{5EB38C92-32BF-4546-AE20-434B84FB8673}" name="Column15524"/>
    <tableColumn id="15545" xr3:uid="{6723C4D4-E32D-3D44-AD7F-9AF69F26CE34}" name="Column15525"/>
    <tableColumn id="15546" xr3:uid="{28C35B76-15D6-1141-A8D5-6D7AE7BC1A69}" name="Column15526"/>
    <tableColumn id="15547" xr3:uid="{CF1A53ED-7021-D147-84E4-C6FC5CD5D656}" name="Column15527"/>
    <tableColumn id="15548" xr3:uid="{8DB244AA-1B0E-B24A-91EB-32C54D9548CB}" name="Column15528"/>
    <tableColumn id="15549" xr3:uid="{147FBF5B-E451-4641-BAF6-D31A657F821D}" name="Column15529"/>
    <tableColumn id="15550" xr3:uid="{5F684894-75EB-AD48-AEAE-AABC89F8AC29}" name="Column15530"/>
    <tableColumn id="15551" xr3:uid="{123FF80E-D4A2-C14B-9DBE-A4AEAC687A45}" name="Column15531"/>
    <tableColumn id="15552" xr3:uid="{C13FB17E-E56C-A349-BC29-C253BC6A1CBD}" name="Column15532"/>
    <tableColumn id="15553" xr3:uid="{F5364F0C-8F81-BA45-B9E2-622B3A8A8FAE}" name="Column15533"/>
    <tableColumn id="15554" xr3:uid="{26A74B6F-6FC9-2E44-8033-A8286EAF50D2}" name="Column15534"/>
    <tableColumn id="15555" xr3:uid="{DE95BBC1-6540-8B4E-8FBB-49502E90A981}" name="Column15535"/>
    <tableColumn id="15556" xr3:uid="{D65664CD-CAF8-BF41-AE48-48E87F9C519E}" name="Column15536"/>
    <tableColumn id="15557" xr3:uid="{EF3EACB3-50BA-8946-863B-7B7D6D8AFE10}" name="Column15537"/>
    <tableColumn id="15558" xr3:uid="{4129FE9E-9CF3-ED4A-BFD0-88D2FE74BFA9}" name="Column15538"/>
    <tableColumn id="15559" xr3:uid="{5FA0BA3A-DA0C-E641-AF78-9D60A1BA7314}" name="Column15539"/>
    <tableColumn id="15560" xr3:uid="{7D9CA3CA-6A9C-8F4F-B04B-F5B57D0EF6EC}" name="Column15540"/>
    <tableColumn id="15561" xr3:uid="{07635E8B-D2D5-D24B-88BF-BEB6DD94E4B6}" name="Column15541"/>
    <tableColumn id="15562" xr3:uid="{81EAD7F0-4E5E-4A4C-BC1A-B6E7C5805DF6}" name="Column15542"/>
    <tableColumn id="15563" xr3:uid="{64257404-A6B3-FC4A-BFE0-2CA1916878F5}" name="Column15543"/>
    <tableColumn id="15564" xr3:uid="{BF738EFB-2BCA-4F48-8A06-759B00DB6CE6}" name="Column15544"/>
    <tableColumn id="15565" xr3:uid="{A0556826-34D1-3C4F-B0B0-DEDD993CF2A6}" name="Column15545"/>
    <tableColumn id="15566" xr3:uid="{04439B49-DC65-C744-BF01-08D41D885A6B}" name="Column15546"/>
    <tableColumn id="15567" xr3:uid="{259DF82C-2F36-7944-B993-861468FB7614}" name="Column15547"/>
    <tableColumn id="15568" xr3:uid="{CDF17306-ADF2-244C-8C99-EF1EB6FF66CB}" name="Column15548"/>
    <tableColumn id="15569" xr3:uid="{BD0663A9-F234-DC4B-92BA-2FEC2F049588}" name="Column15549"/>
    <tableColumn id="15570" xr3:uid="{AAE19E5D-4CCE-1A4F-A13F-26323AFE90B4}" name="Column15550"/>
    <tableColumn id="15571" xr3:uid="{1EB0557C-F100-654E-B9E1-36FB8FC924D7}" name="Column15551"/>
    <tableColumn id="15572" xr3:uid="{E4D6C252-DACF-2F47-9DFF-A4E61928C0B3}" name="Column15552"/>
    <tableColumn id="15573" xr3:uid="{DE19E989-BA0A-6249-BF8D-C1A2A3F87FAA}" name="Column15553"/>
    <tableColumn id="15574" xr3:uid="{288C42DE-4A64-2F43-B7F4-7CC6F886A916}" name="Column15554"/>
    <tableColumn id="15575" xr3:uid="{67A0FCE9-EABD-9F40-B6ED-0D1BC15D4D8D}" name="Column15555"/>
    <tableColumn id="15576" xr3:uid="{7484FDDE-0D22-2547-836E-FF666A2E5EDD}" name="Column15556"/>
    <tableColumn id="15577" xr3:uid="{9E23E666-7333-A943-8F27-9A1CAA8FB748}" name="Column15557"/>
    <tableColumn id="15578" xr3:uid="{B5B3697D-A2A8-6B48-A28D-D11882096F68}" name="Column15558"/>
    <tableColumn id="15579" xr3:uid="{3CE4E44B-D881-9A40-9A9D-74484C0990C4}" name="Column15559"/>
    <tableColumn id="15580" xr3:uid="{0D13E460-4C33-D745-A665-FB1CFA11A4D0}" name="Column15560"/>
    <tableColumn id="15581" xr3:uid="{000F7D08-E0BF-1C40-A29E-DEF5142DF8C9}" name="Column15561"/>
    <tableColumn id="15582" xr3:uid="{34FEC19C-3A65-D247-B93D-F2115EA1BC44}" name="Column15562"/>
    <tableColumn id="15583" xr3:uid="{77F35DAC-3DC3-FC4D-9D24-20375C30655D}" name="Column15563"/>
    <tableColumn id="15584" xr3:uid="{EB5E50F6-5B32-964B-A8F6-562825B3C442}" name="Column15564"/>
    <tableColumn id="15585" xr3:uid="{9A8CA364-C431-884F-9E23-F2323574DA84}" name="Column15565"/>
    <tableColumn id="15586" xr3:uid="{7F9C1869-FEA7-9C4F-A0F9-F92CD5AD4651}" name="Column15566"/>
    <tableColumn id="15587" xr3:uid="{A7FB293B-E14A-C04D-A68A-9C0B8EF748B6}" name="Column15567"/>
    <tableColumn id="15588" xr3:uid="{934827F1-E316-FD41-8490-48F6A8738DA0}" name="Column15568"/>
    <tableColumn id="15589" xr3:uid="{A360A3DB-D979-C647-AB9F-0CD9DB446292}" name="Column15569"/>
    <tableColumn id="15590" xr3:uid="{C0DDE273-7F54-054E-9A60-C3AB55BB3113}" name="Column15570"/>
    <tableColumn id="15591" xr3:uid="{2D431A5F-E4A3-2C4B-A74B-2CE784EB95F2}" name="Column15571"/>
    <tableColumn id="15592" xr3:uid="{0B6F5058-1B05-2C47-9111-C108CA0539C0}" name="Column15572"/>
    <tableColumn id="15593" xr3:uid="{EBEBEEEE-5002-5D4E-8B47-4D7BC92ABF5A}" name="Column15573"/>
    <tableColumn id="15594" xr3:uid="{64D7E21B-BFB6-8E4C-A0EB-812A13A54128}" name="Column15574"/>
    <tableColumn id="15595" xr3:uid="{F3F9E73F-2D5D-C14E-9C03-981D568ED75D}" name="Column15575"/>
    <tableColumn id="15596" xr3:uid="{F5195F00-0C88-2241-80A4-00FD218073BF}" name="Column15576"/>
    <tableColumn id="15597" xr3:uid="{840FD78C-E1CC-4F4B-BCA6-3E77BDA18FD4}" name="Column15577"/>
    <tableColumn id="15598" xr3:uid="{E07D1385-9FC0-174F-8736-6EA16983F145}" name="Column15578"/>
    <tableColumn id="15599" xr3:uid="{B57CC957-45B4-1F43-AB26-6BF9EDEDE109}" name="Column15579"/>
    <tableColumn id="15600" xr3:uid="{9885355F-52F2-B34F-B8F1-1EA7E2399E55}" name="Column15580"/>
    <tableColumn id="15601" xr3:uid="{8C537217-7DC6-A548-B0B3-AB3A5EBA6E2B}" name="Column15581"/>
    <tableColumn id="15602" xr3:uid="{E857A565-5EBA-A34D-9201-49175AE507B4}" name="Column15582"/>
    <tableColumn id="15603" xr3:uid="{67A336AC-29EC-2448-BEDC-791BADCCB960}" name="Column15583"/>
    <tableColumn id="15604" xr3:uid="{E01A3B5A-AD71-EC49-8811-DCFFEA71F333}" name="Column15584"/>
    <tableColumn id="15605" xr3:uid="{CBF4D5C6-9699-8242-ACC6-2996123509B6}" name="Column15585"/>
    <tableColumn id="15606" xr3:uid="{700EA4A3-563D-5347-B298-D7CC98C7B6F4}" name="Column15586"/>
    <tableColumn id="15607" xr3:uid="{AAA64B06-25C7-E34D-B40C-E31852B60D69}" name="Column15587"/>
    <tableColumn id="15608" xr3:uid="{E70055B3-4FEB-A847-BB43-260311F3E740}" name="Column15588"/>
    <tableColumn id="15609" xr3:uid="{E7401564-E9A1-9544-8327-5F59D3A23D8E}" name="Column15589"/>
    <tableColumn id="15610" xr3:uid="{1FD6979E-08AA-9546-9CDD-E9DA4335B18A}" name="Column15590"/>
    <tableColumn id="15611" xr3:uid="{EBEB3242-8BDE-D34A-A760-14B2E0E2C853}" name="Column15591"/>
    <tableColumn id="15612" xr3:uid="{8A5A8A45-7645-C845-BCB0-587197D7AC83}" name="Column15592"/>
    <tableColumn id="15613" xr3:uid="{0E512D9D-1CCF-7C41-B22B-3F925897AAA8}" name="Column15593"/>
    <tableColumn id="15614" xr3:uid="{D852A454-981F-0545-A9F4-B8B1BC8CD0D5}" name="Column15594"/>
    <tableColumn id="15615" xr3:uid="{A675F3BD-485E-7540-9230-4873CC7D48AC}" name="Column15595"/>
    <tableColumn id="15616" xr3:uid="{AE2F81B3-E43F-CC48-BFA6-1D6F29402AC2}" name="Column15596"/>
    <tableColumn id="15617" xr3:uid="{66FA76EA-0BF3-9343-A2DF-EF4D0D188F33}" name="Column15597"/>
    <tableColumn id="15618" xr3:uid="{B7C52AC8-2E10-8846-B54C-9B2C6E76ACEC}" name="Column15598"/>
    <tableColumn id="15619" xr3:uid="{A0F946E6-D732-8F4D-B082-A14F795F4280}" name="Column15599"/>
    <tableColumn id="15620" xr3:uid="{C0064CEC-4FAD-1843-BBC9-DB44B077538B}" name="Column15600"/>
    <tableColumn id="15621" xr3:uid="{EC9DF586-91AB-DE41-87EC-43D69AF2972A}" name="Column15601"/>
    <tableColumn id="15622" xr3:uid="{2B8CE07E-4EF0-DE44-BB6B-7008AFB7779A}" name="Column15602"/>
    <tableColumn id="15623" xr3:uid="{B90886AA-7447-2F43-89E1-0CD155043B22}" name="Column15603"/>
    <tableColumn id="15624" xr3:uid="{60CC976A-02F5-B042-B0BA-236391A6DCD1}" name="Column15604"/>
    <tableColumn id="15625" xr3:uid="{53178CFD-9F3F-1941-8858-CCD51DEB1888}" name="Column15605"/>
    <tableColumn id="15626" xr3:uid="{189E91B5-ECB3-E945-B3BC-459204416B89}" name="Column15606"/>
    <tableColumn id="15627" xr3:uid="{4F9964E8-4771-1A42-A445-1CB2D82D53E4}" name="Column15607"/>
    <tableColumn id="15628" xr3:uid="{1FA9B750-17EC-C343-AE06-11E182082552}" name="Column15608"/>
    <tableColumn id="15629" xr3:uid="{B64C6892-7F0F-EC4D-AC76-C1B81EB37F9F}" name="Column15609"/>
    <tableColumn id="15630" xr3:uid="{57360557-64DC-B74D-B9F6-04257840EE89}" name="Column15610"/>
    <tableColumn id="15631" xr3:uid="{C1BD707A-60C1-ED45-B07A-331982AD3CD4}" name="Column15611"/>
    <tableColumn id="15632" xr3:uid="{797350D6-FEAB-604D-8BE7-12AA2AE1A779}" name="Column15612"/>
    <tableColumn id="15633" xr3:uid="{3B0525D2-81C5-E142-949E-9B66C240EB90}" name="Column15613"/>
    <tableColumn id="15634" xr3:uid="{48A18C28-BB27-EC47-A591-4169E26C03A9}" name="Column15614"/>
    <tableColumn id="15635" xr3:uid="{64D461AC-5839-174D-97B8-62AC42D1D53E}" name="Column15615"/>
    <tableColumn id="15636" xr3:uid="{9C559DDB-8F02-8D42-8A13-99D510BB0BC5}" name="Column15616"/>
    <tableColumn id="15637" xr3:uid="{56EFF00C-8558-8F4E-91E5-8EDB99D59E3C}" name="Column15617"/>
    <tableColumn id="15638" xr3:uid="{C27416B5-506C-C840-8950-CC9FEB908894}" name="Column15618"/>
    <tableColumn id="15639" xr3:uid="{98BCC00D-6556-8E42-A640-F1E9BEB3E1A8}" name="Column15619"/>
    <tableColumn id="15640" xr3:uid="{0A6616F9-0C2E-724E-99AD-788E83C94513}" name="Column15620"/>
    <tableColumn id="15641" xr3:uid="{22AB041E-FD00-E748-B2FC-16DADE0BDB61}" name="Column15621"/>
    <tableColumn id="15642" xr3:uid="{B25AA712-C51D-6641-BA56-674C69B98A41}" name="Column15622"/>
    <tableColumn id="15643" xr3:uid="{9CCBB5B5-CA31-704C-A75C-36AD2BAFF0D9}" name="Column15623"/>
    <tableColumn id="15644" xr3:uid="{137A6808-3D0B-C446-A558-41916B5BBF50}" name="Column15624"/>
    <tableColumn id="15645" xr3:uid="{14DBE533-6D7E-D84E-A43C-4C8F5ED24C77}" name="Column15625"/>
    <tableColumn id="15646" xr3:uid="{DCF83A6C-D81F-8442-A19B-BA5CF3351D36}" name="Column15626"/>
    <tableColumn id="15647" xr3:uid="{988F097F-20CA-B64A-889D-70EFC601066B}" name="Column15627"/>
    <tableColumn id="15648" xr3:uid="{5DA1CBF6-6B97-D84F-8A07-607E1B8D6DD8}" name="Column15628"/>
    <tableColumn id="15649" xr3:uid="{38229592-6791-834B-A354-B764040E5C83}" name="Column15629"/>
    <tableColumn id="15650" xr3:uid="{D38BA853-4398-F84F-894C-AF5E5426DD2E}" name="Column15630"/>
    <tableColumn id="15651" xr3:uid="{F432800F-C8C1-DD47-86EF-4E504DB1AC78}" name="Column15631"/>
    <tableColumn id="15652" xr3:uid="{B5CCE8DB-4D4C-2F4F-8497-4903DA236A94}" name="Column15632"/>
    <tableColumn id="15653" xr3:uid="{2E6FC6CA-78DF-3048-A45A-47785335A0BD}" name="Column15633"/>
    <tableColumn id="15654" xr3:uid="{767B9313-17FF-ED41-8C61-A3DB6666A73F}" name="Column15634"/>
    <tableColumn id="15655" xr3:uid="{BEF4A00F-E004-1042-949A-FD2FFA485F30}" name="Column15635"/>
    <tableColumn id="15656" xr3:uid="{C46FD035-40DE-3C40-A970-E953FBA40839}" name="Column15636"/>
    <tableColumn id="15657" xr3:uid="{DCD1E526-8C94-FA4F-BD13-D3B05DC0651C}" name="Column15637"/>
    <tableColumn id="15658" xr3:uid="{013274F0-91BF-A44E-B56F-17DB4FE9B5AC}" name="Column15638"/>
    <tableColumn id="15659" xr3:uid="{1188CCA1-3389-E848-A838-1E68B69767BB}" name="Column15639"/>
    <tableColumn id="15660" xr3:uid="{7A5F33DE-A832-924C-AB06-5CA13358565D}" name="Column15640"/>
    <tableColumn id="15661" xr3:uid="{B6085560-064E-344C-A63D-09F3E4126DA4}" name="Column15641"/>
    <tableColumn id="15662" xr3:uid="{CA868FA3-EAE5-FA4A-9306-6FEEC0D6D17A}" name="Column15642"/>
    <tableColumn id="15663" xr3:uid="{D8E12042-955E-834D-9743-31D7090B80A0}" name="Column15643"/>
    <tableColumn id="15664" xr3:uid="{7C76C841-47E6-9E40-8B2B-DEECD5A12A5E}" name="Column15644"/>
    <tableColumn id="15665" xr3:uid="{661E7125-BC0E-094F-B500-DCF62F6456A7}" name="Column15645"/>
    <tableColumn id="15666" xr3:uid="{27F0B632-4F26-104B-996B-352C864F5A00}" name="Column15646"/>
    <tableColumn id="15667" xr3:uid="{CC241EEC-5AAB-C742-8882-006A2208FA19}" name="Column15647"/>
    <tableColumn id="15668" xr3:uid="{2FE976B8-AD41-4B4C-A495-47814112C613}" name="Column15648"/>
    <tableColumn id="15669" xr3:uid="{2436C31C-8522-0B49-8333-7F49923701DA}" name="Column15649"/>
    <tableColumn id="15670" xr3:uid="{C2476628-4437-6241-97C3-1BD9349CE156}" name="Column15650"/>
    <tableColumn id="15671" xr3:uid="{71BA6C31-5402-0F4B-A1E8-553491F59CFB}" name="Column15651"/>
    <tableColumn id="15672" xr3:uid="{6965F48B-7B70-2C46-A723-77A223712A3B}" name="Column15652"/>
    <tableColumn id="15673" xr3:uid="{CA4CCB3B-703A-DD42-8E02-86CE5705813B}" name="Column15653"/>
    <tableColumn id="15674" xr3:uid="{675673C2-5A8B-F243-955B-D3F3DF0E6A80}" name="Column15654"/>
    <tableColumn id="15675" xr3:uid="{C00C9362-52D1-584C-880D-1B66893B9DA8}" name="Column15655"/>
    <tableColumn id="15676" xr3:uid="{5239E801-F086-8F4C-B86B-47C0F06D347E}" name="Column15656"/>
    <tableColumn id="15677" xr3:uid="{D162B476-0EC9-0948-8387-957399393FFB}" name="Column15657"/>
    <tableColumn id="15678" xr3:uid="{E7024D69-F3AB-EA43-927F-9BD0B4323A34}" name="Column15658"/>
    <tableColumn id="15679" xr3:uid="{02D04161-77FF-794E-BD81-67F9E7851F12}" name="Column15659"/>
    <tableColumn id="15680" xr3:uid="{7026D217-B131-674E-8CAC-66C79ABC1791}" name="Column15660"/>
    <tableColumn id="15681" xr3:uid="{2F754614-7E3A-004B-A0F0-CE2C26BB05A5}" name="Column15661"/>
    <tableColumn id="15682" xr3:uid="{2B4294FA-55B5-B640-9F23-6DDB16CE0F8C}" name="Column15662"/>
    <tableColumn id="15683" xr3:uid="{B599C4C8-D3AF-2C4D-A9C2-5430553380FE}" name="Column15663"/>
    <tableColumn id="15684" xr3:uid="{65D39DB0-4490-1645-B25E-0D1AC022A59A}" name="Column15664"/>
    <tableColumn id="15685" xr3:uid="{7112A5B2-5E02-7A40-A0BA-502451DBF72C}" name="Column15665"/>
    <tableColumn id="15686" xr3:uid="{4CFE19AC-3B71-034B-9F15-298A1D3336B8}" name="Column15666"/>
    <tableColumn id="15687" xr3:uid="{AB3A76DC-E7CB-0C41-9C0F-A43527B34156}" name="Column15667"/>
    <tableColumn id="15688" xr3:uid="{2E6B9C9E-4A0E-B04A-BE1C-9F7ADA0D5F27}" name="Column15668"/>
    <tableColumn id="15689" xr3:uid="{C3B6056D-F75D-F043-BED7-05E659C9FEC2}" name="Column15669"/>
    <tableColumn id="15690" xr3:uid="{FFC0B895-CC98-AC43-B511-2E1F0F9B8B80}" name="Column15670"/>
    <tableColumn id="15691" xr3:uid="{8B948C43-2E68-024A-9D31-CC450261AB25}" name="Column15671"/>
    <tableColumn id="15692" xr3:uid="{C2DE6C6F-53AE-BF41-ACFC-94D400090CE6}" name="Column15672"/>
    <tableColumn id="15693" xr3:uid="{FF6F027B-5076-2949-AE47-8793517EC9B3}" name="Column15673"/>
    <tableColumn id="15694" xr3:uid="{6FB8DB6F-3FAD-E847-888D-3646AAAFFD46}" name="Column15674"/>
    <tableColumn id="15695" xr3:uid="{A1AE9DB6-9BD9-D141-929C-7E6A1DE243B6}" name="Column15675"/>
    <tableColumn id="15696" xr3:uid="{85EA6A96-1BE0-1640-A3FC-773DE0CC72F7}" name="Column15676"/>
    <tableColumn id="15697" xr3:uid="{C8BB8C27-2F9A-9843-84E6-50FC136421CA}" name="Column15677"/>
    <tableColumn id="15698" xr3:uid="{1924BA82-95C3-D14D-9732-B9588F3B4A64}" name="Column15678"/>
    <tableColumn id="15699" xr3:uid="{B4BDC641-9B4D-884C-8B48-3C91381AB3AC}" name="Column15679"/>
    <tableColumn id="15700" xr3:uid="{9BD2866B-C580-9B47-A3B7-A3040A1F8C5B}" name="Column15680"/>
    <tableColumn id="15701" xr3:uid="{490815E4-1115-7D43-83E3-5A9601182FEB}" name="Column15681"/>
    <tableColumn id="15702" xr3:uid="{E36B7DEB-D440-1D4E-8E9F-32DD05E9ECD4}" name="Column15682"/>
    <tableColumn id="15703" xr3:uid="{CF789AD2-2126-6D40-A1DB-BD73C775A17D}" name="Column15683"/>
    <tableColumn id="15704" xr3:uid="{3CBB61D6-9349-F444-A8B8-1DDBC2A47B0B}" name="Column15684"/>
    <tableColumn id="15705" xr3:uid="{3BF2AE1D-4428-2149-B22D-BC8CFA57BA30}" name="Column15685"/>
    <tableColumn id="15706" xr3:uid="{0BEEBB76-B584-914E-9656-BA934B1FE4EF}" name="Column15686"/>
    <tableColumn id="15707" xr3:uid="{18D868D2-AB85-EC4C-B591-B761FFAE74C7}" name="Column15687"/>
    <tableColumn id="15708" xr3:uid="{DC725BB9-9D8D-154D-98B7-68515DD3CD86}" name="Column15688"/>
    <tableColumn id="15709" xr3:uid="{AAD56F63-7663-3347-AB29-4A0F43BA875B}" name="Column15689"/>
    <tableColumn id="15710" xr3:uid="{6202B199-C68C-584C-B1D4-C4D7AC0E5583}" name="Column15690"/>
    <tableColumn id="15711" xr3:uid="{FE1F052F-3FA2-204F-9E56-892E7F7B7874}" name="Column15691"/>
    <tableColumn id="15712" xr3:uid="{104B7AAD-F23D-8E4A-9DE0-95B7433A2B32}" name="Column15692"/>
    <tableColumn id="15713" xr3:uid="{B65D0105-4B9E-C748-8A34-29BB3E4B164B}" name="Column15693"/>
    <tableColumn id="15714" xr3:uid="{0AAA6DB6-31CA-FA4F-9F9B-2C00371AE6BD}" name="Column15694"/>
    <tableColumn id="15715" xr3:uid="{A4BDD098-D8D0-B441-B20A-046B7827CA4F}" name="Column15695"/>
    <tableColumn id="15716" xr3:uid="{95EE6982-77A9-6B47-9C3F-590BA9B8FBE6}" name="Column15696"/>
    <tableColumn id="15717" xr3:uid="{44A0E5C3-B856-9B4B-9CE5-262AFBBA3A41}" name="Column15697"/>
    <tableColumn id="15718" xr3:uid="{F9D01FE7-B1D9-3340-A074-B61A30F82D42}" name="Column15698"/>
    <tableColumn id="15719" xr3:uid="{F0564008-9434-5C46-8141-534B175F2C7E}" name="Column15699"/>
    <tableColumn id="15720" xr3:uid="{5D601304-3DC0-8E44-BDD2-FC6C291E95CF}" name="Column15700"/>
    <tableColumn id="15721" xr3:uid="{F7D0DFFA-9B35-DC43-96EC-70E68C38280F}" name="Column15701"/>
    <tableColumn id="15722" xr3:uid="{23F076C8-3028-D14D-A8A9-1C91A4D60A5E}" name="Column15702"/>
    <tableColumn id="15723" xr3:uid="{26C99BA6-FC0F-D046-AFD8-F055FCE68EA7}" name="Column15703"/>
    <tableColumn id="15724" xr3:uid="{E8969AB7-FC18-DA40-BF7F-75920FBBB122}" name="Column15704"/>
    <tableColumn id="15725" xr3:uid="{C01C72AC-5EDF-3344-BB16-0C6A42D40D83}" name="Column15705"/>
    <tableColumn id="15726" xr3:uid="{FB177999-CE27-F547-883B-7B30FE178677}" name="Column15706"/>
    <tableColumn id="15727" xr3:uid="{4DA1FE0C-7F47-E24E-A907-F16D195A8088}" name="Column15707"/>
    <tableColumn id="15728" xr3:uid="{BF3156DF-8D78-3B48-A1B2-007FB8F9B30F}" name="Column15708"/>
    <tableColumn id="15729" xr3:uid="{33E86477-233C-054A-80D0-4139F3C4091A}" name="Column15709"/>
    <tableColumn id="15730" xr3:uid="{ACC7C434-C4FD-3E4F-951F-46DCAB02B03A}" name="Column15710"/>
    <tableColumn id="15731" xr3:uid="{7E97D8A4-CEF7-B648-B767-899AC96E6DF2}" name="Column15711"/>
    <tableColumn id="15732" xr3:uid="{5F51F4A0-1500-884D-A204-4993767E1CC5}" name="Column15712"/>
    <tableColumn id="15733" xr3:uid="{1E33EC68-4B1E-324D-829A-4D6847923E83}" name="Column15713"/>
    <tableColumn id="15734" xr3:uid="{78EB4EE9-BC68-984E-B2B0-0556FF2C1CA5}" name="Column15714"/>
    <tableColumn id="15735" xr3:uid="{6248FAB4-7527-B440-A2B6-E8FDDEBECF6B}" name="Column15715"/>
    <tableColumn id="15736" xr3:uid="{E432980B-1FC6-9441-8B49-0C0BDB8E2D60}" name="Column15716"/>
    <tableColumn id="15737" xr3:uid="{302112FB-90DA-EA47-B760-0B995C89578F}" name="Column15717"/>
    <tableColumn id="15738" xr3:uid="{AC8642F8-8D74-8C4C-876D-2610149708F5}" name="Column15718"/>
    <tableColumn id="15739" xr3:uid="{DE6E7604-E742-5B4F-AAD0-481DF050E4D8}" name="Column15719"/>
    <tableColumn id="15740" xr3:uid="{F79F81C3-E7A9-7C4D-A2B6-C5BB469FB0D0}" name="Column15720"/>
    <tableColumn id="15741" xr3:uid="{2A683B4D-18AC-C84A-984C-CC4E8EB9D105}" name="Column15721"/>
    <tableColumn id="15742" xr3:uid="{AACB8DDB-1191-8F46-BCA4-16E2E136C103}" name="Column15722"/>
    <tableColumn id="15743" xr3:uid="{82F1AACA-0B67-C44F-9B05-91AC0003ACF7}" name="Column15723"/>
    <tableColumn id="15744" xr3:uid="{7DFD26B5-1F29-E346-8279-8067BA06B8BA}" name="Column15724"/>
    <tableColumn id="15745" xr3:uid="{E6385E87-5A5D-2441-9C8F-2DF87C1593AD}" name="Column15725"/>
    <tableColumn id="15746" xr3:uid="{EF1E8C13-9567-6844-BFBF-540009927897}" name="Column15726"/>
    <tableColumn id="15747" xr3:uid="{E6020475-8B14-6847-8416-B1CABB473AE3}" name="Column15727"/>
    <tableColumn id="15748" xr3:uid="{D4E7DE99-E869-6C4F-AFAD-468CFFE1C031}" name="Column15728"/>
    <tableColumn id="15749" xr3:uid="{CBC9851B-7979-A647-AFE3-6BC25344D696}" name="Column15729"/>
    <tableColumn id="15750" xr3:uid="{B8C462D4-9855-1842-B6FA-35FC98F10B34}" name="Column15730"/>
    <tableColumn id="15751" xr3:uid="{0917A0F4-DF69-5B4D-80D7-BCC6CB2EF7C2}" name="Column15731"/>
    <tableColumn id="15752" xr3:uid="{C082B8C5-0CB5-184E-80BB-2D630509A61A}" name="Column15732"/>
    <tableColumn id="15753" xr3:uid="{48559827-F17C-9D40-8908-7E89D17116F1}" name="Column15733"/>
    <tableColumn id="15754" xr3:uid="{CCD0945E-E3AB-AD43-AB96-951D4F6C8EBC}" name="Column15734"/>
    <tableColumn id="15755" xr3:uid="{F183238D-26B3-D94F-93A7-71A012374F59}" name="Column15735"/>
    <tableColumn id="15756" xr3:uid="{28C11861-A9E8-0D40-947F-DB55767DE6B8}" name="Column15736"/>
    <tableColumn id="15757" xr3:uid="{8CAE13DF-BECE-4B4C-864D-DABA7F2CFD95}" name="Column15737"/>
    <tableColumn id="15758" xr3:uid="{F394CE0A-A207-C54B-BED6-7A5ADCCE7EF8}" name="Column15738"/>
    <tableColumn id="15759" xr3:uid="{0BD855C5-12DA-D248-84BD-91163F6D7302}" name="Column15739"/>
    <tableColumn id="15760" xr3:uid="{356E395E-1D71-564C-8896-80E790660E9E}" name="Column15740"/>
    <tableColumn id="15761" xr3:uid="{8F3129BE-4D04-3E40-95B9-436E7A90F000}" name="Column15741"/>
    <tableColumn id="15762" xr3:uid="{8852A1CC-2891-B14B-9258-459EEEC60FF5}" name="Column15742"/>
    <tableColumn id="15763" xr3:uid="{ADCBB9D1-A596-0149-B4E3-5F81FC1E77D5}" name="Column15743"/>
    <tableColumn id="15764" xr3:uid="{527242E1-C731-D645-8FED-8E3858657AE7}" name="Column15744"/>
    <tableColumn id="15765" xr3:uid="{EC16BB08-8175-894B-9CC0-4537C1C185FF}" name="Column15745"/>
    <tableColumn id="15766" xr3:uid="{F6AF453B-A68C-5445-A8C7-DBE94D661F4A}" name="Column15746"/>
    <tableColumn id="15767" xr3:uid="{D0821F44-9418-C94E-9D58-5E78DFC6D6B6}" name="Column15747"/>
    <tableColumn id="15768" xr3:uid="{A9A6FD61-27C5-7441-A2B2-51BE7B84B362}" name="Column15748"/>
    <tableColumn id="15769" xr3:uid="{EFA65B09-4777-0F47-9B05-C35F82BAC3C3}" name="Column15749"/>
    <tableColumn id="15770" xr3:uid="{ED4112E5-72B1-3244-8219-BD0E4469CAD8}" name="Column15750"/>
    <tableColumn id="15771" xr3:uid="{B94E8C2F-1EEE-B142-9196-7C7B8BAA0EEE}" name="Column15751"/>
    <tableColumn id="15772" xr3:uid="{D5782F1F-6527-8747-8CB7-261150A3547D}" name="Column15752"/>
    <tableColumn id="15773" xr3:uid="{568D3839-83B4-724B-A724-697562B828AA}" name="Column15753"/>
    <tableColumn id="15774" xr3:uid="{11C3567A-E680-9241-9E8F-FCCA939ACC21}" name="Column15754"/>
    <tableColumn id="15775" xr3:uid="{A56DB16E-45CF-BE4E-AE3F-F34EBA52ADEC}" name="Column15755"/>
    <tableColumn id="15776" xr3:uid="{D7BA5226-97E5-A743-AFDF-475B6CF76C6A}" name="Column15756"/>
    <tableColumn id="15777" xr3:uid="{1BCFBB0D-95F1-C046-A61F-20C14A4B056F}" name="Column15757"/>
    <tableColumn id="15778" xr3:uid="{5A2779B8-08F8-F946-ADD2-C66E80100270}" name="Column15758"/>
    <tableColumn id="15779" xr3:uid="{9B51087E-769F-0E4D-AE84-374652DE1DCE}" name="Column15759"/>
    <tableColumn id="15780" xr3:uid="{6DEB329B-8924-604F-8E46-80F0D63BEDDF}" name="Column15760"/>
    <tableColumn id="15781" xr3:uid="{4EE7FB63-2AB2-AE40-8008-E12366CFDBA9}" name="Column15761"/>
    <tableColumn id="15782" xr3:uid="{1734614A-7665-1549-ACDD-FFEB4225AB53}" name="Column15762"/>
    <tableColumn id="15783" xr3:uid="{1A799032-3AB3-4F47-806C-70899E41B986}" name="Column15763"/>
    <tableColumn id="15784" xr3:uid="{1B59F23F-944D-DF43-9E03-620EBE2D590C}" name="Column15764"/>
    <tableColumn id="15785" xr3:uid="{223D1CAC-11A4-B141-8F03-78FF491144E5}" name="Column15765"/>
    <tableColumn id="15786" xr3:uid="{0915EEC6-4304-8C43-9CB4-6E45DB40D33E}" name="Column15766"/>
    <tableColumn id="15787" xr3:uid="{AE479B35-BD47-764A-907B-05CB5CA48EA6}" name="Column15767"/>
    <tableColumn id="15788" xr3:uid="{400E3885-1EF3-FF46-AE4C-653AE5DEF76E}" name="Column15768"/>
    <tableColumn id="15789" xr3:uid="{B95CB5D9-EA29-2442-B623-A56D6AEF3AE4}" name="Column15769"/>
    <tableColumn id="15790" xr3:uid="{E4C15E11-5DAB-8A4D-891E-178242E5FEBE}" name="Column15770"/>
    <tableColumn id="15791" xr3:uid="{35A26FBD-5DF1-5245-A105-7964B7ED08A7}" name="Column15771"/>
    <tableColumn id="15792" xr3:uid="{B933E0CA-B6A0-114A-B945-3722E77AD4A8}" name="Column15772"/>
    <tableColumn id="15793" xr3:uid="{683C86B3-7ED2-894A-A0F7-027E631DAA6B}" name="Column15773"/>
    <tableColumn id="15794" xr3:uid="{28E71BFD-C363-934F-B79A-372A1C1C55D8}" name="Column15774"/>
    <tableColumn id="15795" xr3:uid="{733A3994-EFF2-9545-9890-3B9D8B55F0E0}" name="Column15775"/>
    <tableColumn id="15796" xr3:uid="{1271D873-68C5-2840-B213-10BBEF9BB60C}" name="Column15776"/>
    <tableColumn id="15797" xr3:uid="{85DF0DED-1F6F-2F48-BD89-3CD00A4FD882}" name="Column15777"/>
    <tableColumn id="15798" xr3:uid="{8B6C8314-4749-4D4A-B7C2-1E1722C12472}" name="Column15778"/>
    <tableColumn id="15799" xr3:uid="{53CF5BAD-B51C-224C-936E-1AD539AB8A43}" name="Column15779"/>
    <tableColumn id="15800" xr3:uid="{F815CC0C-C800-2943-A86D-D12FDD32AC3A}" name="Column15780"/>
    <tableColumn id="15801" xr3:uid="{B4D60ABC-ED71-D54E-991E-65ABD572D133}" name="Column15781"/>
    <tableColumn id="15802" xr3:uid="{26A82A08-BE21-9445-9B48-584BA766894C}" name="Column15782"/>
    <tableColumn id="15803" xr3:uid="{00E1C94C-0F23-A24D-8ACB-694BC146F7F9}" name="Column15783"/>
    <tableColumn id="15804" xr3:uid="{7F18896B-BABE-5D40-86EB-D87169110A12}" name="Column15784"/>
    <tableColumn id="15805" xr3:uid="{E262EF17-1765-5A4D-9D87-CD46E10C2710}" name="Column15785"/>
    <tableColumn id="15806" xr3:uid="{F34F88DA-1226-704B-9CA8-9818F6BA47D2}" name="Column15786"/>
    <tableColumn id="15807" xr3:uid="{932D9D76-4197-1249-9A58-6A1C43175B4A}" name="Column15787"/>
    <tableColumn id="15808" xr3:uid="{5C5564D7-4F8E-564E-B0C9-8FA4D24FDDC0}" name="Column15788"/>
    <tableColumn id="15809" xr3:uid="{3AEFB386-95F6-124F-8E81-00437B169F7C}" name="Column15789"/>
    <tableColumn id="15810" xr3:uid="{55504602-44BB-8D46-BB29-63372C173908}" name="Column15790"/>
    <tableColumn id="15811" xr3:uid="{9BEE4CB5-A37E-F742-960F-38F94E7E6B63}" name="Column15791"/>
    <tableColumn id="15812" xr3:uid="{DB75CC54-AF6C-574C-BFA3-28DC3767E610}" name="Column15792"/>
    <tableColumn id="15813" xr3:uid="{0C500990-1EC8-E446-85AA-23B6245D990F}" name="Column15793"/>
    <tableColumn id="15814" xr3:uid="{9D4D1789-FF16-B74F-BAF8-74D75B431386}" name="Column15794"/>
    <tableColumn id="15815" xr3:uid="{BBE1990E-698E-4C43-8F4B-EFCD69055682}" name="Column15795"/>
    <tableColumn id="15816" xr3:uid="{819F9DAE-1ADC-804E-94A0-F3A5B0F5824A}" name="Column15796"/>
    <tableColumn id="15817" xr3:uid="{36FF33F1-B0DB-E447-838D-F121028A4796}" name="Column15797"/>
    <tableColumn id="15818" xr3:uid="{6699E084-839A-5B41-89E7-7ECCDED6B9E2}" name="Column15798"/>
    <tableColumn id="15819" xr3:uid="{C18CE5FE-615D-FB43-AB21-37C70677B599}" name="Column15799"/>
    <tableColumn id="15820" xr3:uid="{D50B1D37-5AE3-784C-917E-6B1203E6E978}" name="Column15800"/>
    <tableColumn id="15821" xr3:uid="{50B8BBD5-FB42-DC4C-B2D2-6400D4D32866}" name="Column15801"/>
    <tableColumn id="15822" xr3:uid="{86C7CE6C-D38C-9B46-A8A6-7A0B99A41EDB}" name="Column15802"/>
    <tableColumn id="15823" xr3:uid="{CF8115F2-1BCF-0C44-B175-2389F541B768}" name="Column15803"/>
    <tableColumn id="15824" xr3:uid="{04D24D09-A511-D54A-B87D-643B315C8AE2}" name="Column15804"/>
    <tableColumn id="15825" xr3:uid="{80659D29-5D11-D246-87A4-233C72B0B3EF}" name="Column15805"/>
    <tableColumn id="15826" xr3:uid="{C68CDE4F-E2B6-394D-AB7E-D30A34F64312}" name="Column15806"/>
    <tableColumn id="15827" xr3:uid="{5B3D1AA2-2100-1746-AB5C-9F4F827FB6B7}" name="Column15807"/>
    <tableColumn id="15828" xr3:uid="{C07D7620-566B-4342-BD64-6C8FD96D4C66}" name="Column15808"/>
    <tableColumn id="15829" xr3:uid="{3CA2FDB5-FB47-3B43-8FB6-E68DAF2B9DA3}" name="Column15809"/>
    <tableColumn id="15830" xr3:uid="{205F3292-30B8-5640-BDC2-4D1BC5B4222A}" name="Column15810"/>
    <tableColumn id="15831" xr3:uid="{B132115F-AEB6-2C4B-8FCF-BCF2F1B3505B}" name="Column15811"/>
    <tableColumn id="15832" xr3:uid="{D70FA14B-B51A-0540-8507-A00FEE5FB3C6}" name="Column15812"/>
    <tableColumn id="15833" xr3:uid="{95E97F2B-F4C3-6A43-9B0F-C8F7C412230D}" name="Column15813"/>
    <tableColumn id="15834" xr3:uid="{AADC3A26-A71A-6F46-BAB0-26A016DD8895}" name="Column15814"/>
    <tableColumn id="15835" xr3:uid="{F2D00293-37F9-3C46-983D-E4F710D18C8F}" name="Column15815"/>
    <tableColumn id="15836" xr3:uid="{C02E8DFE-0CAF-1742-BBFB-05A9FA60F647}" name="Column15816"/>
    <tableColumn id="15837" xr3:uid="{C215FF79-AB5C-ED44-BBED-6CC1D1D7C9DB}" name="Column15817"/>
    <tableColumn id="15838" xr3:uid="{28356847-53C1-0847-BD9B-E9D9874EC1DE}" name="Column15818"/>
    <tableColumn id="15839" xr3:uid="{86029E1D-28E6-334A-AB42-2AA5A2019BAC}" name="Column15819"/>
    <tableColumn id="15840" xr3:uid="{67596482-5CE4-7942-8066-53EA6FCB24D0}" name="Column15820"/>
    <tableColumn id="15841" xr3:uid="{52E90F45-D4EF-7A44-A6D9-27873938C5A3}" name="Column15821"/>
    <tableColumn id="15842" xr3:uid="{C50C931D-BA72-E249-A26B-CA73C16E67EF}" name="Column15822"/>
    <tableColumn id="15843" xr3:uid="{D7F52F2E-F28D-964D-A390-0D38D89F6A76}" name="Column15823"/>
    <tableColumn id="15844" xr3:uid="{F6ED8558-C6E7-F74E-89ED-BE52DCEF98AD}" name="Column15824"/>
    <tableColumn id="15845" xr3:uid="{2F02B59A-499E-F24E-B3AC-F913E50B7372}" name="Column15825"/>
    <tableColumn id="15846" xr3:uid="{E0E463BD-F18E-6D42-8C74-BF1B12BDA0D9}" name="Column15826"/>
    <tableColumn id="15847" xr3:uid="{C1975F5E-7DF7-6A4C-82DE-19CF3D408558}" name="Column15827"/>
    <tableColumn id="15848" xr3:uid="{754E5DC5-4F6C-4844-BE85-54381EF0333B}" name="Column15828"/>
    <tableColumn id="15849" xr3:uid="{AD0BF3E9-08A5-CA45-B92A-C97B3F1044EF}" name="Column15829"/>
    <tableColumn id="15850" xr3:uid="{7A226E25-7F6E-B749-820F-141C085CB463}" name="Column15830"/>
    <tableColumn id="15851" xr3:uid="{6D369604-2748-F24C-B97A-52C7925BF950}" name="Column15831"/>
    <tableColumn id="15852" xr3:uid="{82794A67-9142-6042-8AFF-43ED9B9FC3FA}" name="Column15832"/>
    <tableColumn id="15853" xr3:uid="{79FBAA32-A257-9347-9FD0-91E00A28A8EA}" name="Column15833"/>
    <tableColumn id="15854" xr3:uid="{F4923667-2FB5-FB49-9836-D4E7045E8493}" name="Column15834"/>
    <tableColumn id="15855" xr3:uid="{89394D25-A97B-9642-AA70-C01E5CE0119E}" name="Column15835"/>
    <tableColumn id="15856" xr3:uid="{CC3083FB-3DC7-CD4D-B9C5-C947F73BCDD0}" name="Column15836"/>
    <tableColumn id="15857" xr3:uid="{1CC4A9F9-5266-674C-B723-E19CA24BD069}" name="Column15837"/>
    <tableColumn id="15858" xr3:uid="{74A8751F-6692-5142-93CE-E41AC474270C}" name="Column15838"/>
    <tableColumn id="15859" xr3:uid="{53C51989-8FA3-4242-BC37-F0ED7C5ED039}" name="Column15839"/>
    <tableColumn id="15860" xr3:uid="{D26E5C7E-7B5D-394F-9962-76025F0B7862}" name="Column15840"/>
    <tableColumn id="15861" xr3:uid="{F068E243-F8D8-0A46-A19D-DF6480274B98}" name="Column15841"/>
    <tableColumn id="15862" xr3:uid="{477A2F3E-B80F-1E49-A675-8317D839A050}" name="Column15842"/>
    <tableColumn id="15863" xr3:uid="{CB0BA60A-7E94-CC40-A3A4-A3B7A68BEAC0}" name="Column15843"/>
    <tableColumn id="15864" xr3:uid="{B961EE29-B7C1-4448-BFAE-369B1E8C5229}" name="Column15844"/>
    <tableColumn id="15865" xr3:uid="{51788EE9-EE5A-BE42-85AC-05A8F1078024}" name="Column15845"/>
    <tableColumn id="15866" xr3:uid="{51DB233E-629F-074E-9620-A639AB20F39B}" name="Column15846"/>
    <tableColumn id="15867" xr3:uid="{81C22B5A-EF59-A34D-B105-8C0EBAB36E63}" name="Column15847"/>
    <tableColumn id="15868" xr3:uid="{81AF6CD4-32E2-B845-B4D5-07CCE239E719}" name="Column15848"/>
    <tableColumn id="15869" xr3:uid="{5EC1EBD9-C929-6E44-BA49-07C0FAEC78A5}" name="Column15849"/>
    <tableColumn id="15870" xr3:uid="{A49A2C42-4578-EF45-B0CF-789C2A5953B8}" name="Column15850"/>
    <tableColumn id="15871" xr3:uid="{C0BC27C3-84D4-FD48-9C20-E9A985A2CA57}" name="Column15851"/>
    <tableColumn id="15872" xr3:uid="{63E84E6E-A404-444C-A2E4-E4609F19407B}" name="Column15852"/>
    <tableColumn id="15873" xr3:uid="{6D80B27B-FCF8-474E-8613-A52DD49A195A}" name="Column15853"/>
    <tableColumn id="15874" xr3:uid="{5ED4B173-5920-0147-9466-14EE38FDAB72}" name="Column15854"/>
    <tableColumn id="15875" xr3:uid="{8B2D623E-4FF2-D349-BA91-DC976095CBF5}" name="Column15855"/>
    <tableColumn id="15876" xr3:uid="{6568A63A-4D2B-E744-BDC3-205483018805}" name="Column15856"/>
    <tableColumn id="15877" xr3:uid="{EAA28E2C-CF28-C34D-BB36-D40E854F417E}" name="Column15857"/>
    <tableColumn id="15878" xr3:uid="{1742543B-BF8A-954B-967E-23BA2A3B6A36}" name="Column15858"/>
    <tableColumn id="15879" xr3:uid="{5BEE1DE6-800C-3E47-8EB0-651830B90504}" name="Column15859"/>
    <tableColumn id="15880" xr3:uid="{9B701934-3954-BF4C-BBC2-E4F6C9A3C9CD}" name="Column15860"/>
    <tableColumn id="15881" xr3:uid="{38BD5E5E-5600-B84F-B917-98E5B6398B0B}" name="Column15861"/>
    <tableColumn id="15882" xr3:uid="{379FF69D-843D-B840-8C54-768CE4F46034}" name="Column15862"/>
    <tableColumn id="15883" xr3:uid="{A6537CE3-7644-1047-98AE-7C3D17AB0176}" name="Column15863"/>
    <tableColumn id="15884" xr3:uid="{09ED0E2C-82E2-E64E-B660-94746B09B199}" name="Column15864"/>
    <tableColumn id="15885" xr3:uid="{15283983-1726-0A4A-8059-C27720F3255E}" name="Column15865"/>
    <tableColumn id="15886" xr3:uid="{9D8DDF85-E7C9-0048-80B5-358E9B09B3FE}" name="Column15866"/>
    <tableColumn id="15887" xr3:uid="{43968C63-C7A9-6C43-8BD6-BF5F72835496}" name="Column15867"/>
    <tableColumn id="15888" xr3:uid="{15333BB6-F640-BA41-9C13-1B3535D8BA6E}" name="Column15868"/>
    <tableColumn id="15889" xr3:uid="{9B7C7D2B-2ECE-EB40-9019-C7DFDE3A92BC}" name="Column15869"/>
    <tableColumn id="15890" xr3:uid="{56E5638D-A9F4-6D48-B82F-8A79562A003C}" name="Column15870"/>
    <tableColumn id="15891" xr3:uid="{2E46337B-AA0F-1642-A566-FF677A743F01}" name="Column15871"/>
    <tableColumn id="15892" xr3:uid="{F66EF2B6-8E9A-1D48-A0AA-27897007654C}" name="Column15872"/>
    <tableColumn id="15893" xr3:uid="{E44F2D22-139F-BC48-B057-5AD50BC6C9CB}" name="Column15873"/>
    <tableColumn id="15894" xr3:uid="{FE70F1D4-7DFB-3344-9B03-6FFA44E102CB}" name="Column15874"/>
    <tableColumn id="15895" xr3:uid="{06BA60A1-CA4F-E641-9536-4A35B7E579AA}" name="Column15875"/>
    <tableColumn id="15896" xr3:uid="{F1D8B3E4-3B70-224D-84B9-D54DDB8ADC24}" name="Column15876"/>
    <tableColumn id="15897" xr3:uid="{B613A990-C928-BF48-93CC-93F406A44925}" name="Column15877"/>
    <tableColumn id="15898" xr3:uid="{824B96CA-7DCC-C247-8960-582C7CD37371}" name="Column15878"/>
    <tableColumn id="15899" xr3:uid="{66213EDD-7E14-8143-B77B-F2114C1E03AE}" name="Column15879"/>
    <tableColumn id="15900" xr3:uid="{F0398459-3276-E640-8ACD-67C0660C0D93}" name="Column15880"/>
    <tableColumn id="15901" xr3:uid="{945BC59C-16D8-D544-AD47-55179A66C308}" name="Column15881"/>
    <tableColumn id="15902" xr3:uid="{EFD51A97-5A11-1A45-AD0A-F599B3BD302D}" name="Column15882"/>
    <tableColumn id="15903" xr3:uid="{BBFF09AC-C571-B548-8EAF-C77E24414EF0}" name="Column15883"/>
    <tableColumn id="15904" xr3:uid="{4CE5F4DC-4053-2941-BFC9-40BA2CE10BB5}" name="Column15884"/>
    <tableColumn id="15905" xr3:uid="{A601F16C-90CE-1442-9F0A-6B8CAA601A84}" name="Column15885"/>
    <tableColumn id="15906" xr3:uid="{9348A854-E8DD-7B4B-98EC-414B827A73C8}" name="Column15886"/>
    <tableColumn id="15907" xr3:uid="{AA8354A8-0695-AD48-B4F0-28A3A6D51E26}" name="Column15887"/>
    <tableColumn id="15908" xr3:uid="{93E0F907-30A6-694F-B729-69A688449019}" name="Column15888"/>
    <tableColumn id="15909" xr3:uid="{7BD40CF9-4736-4746-9E0E-E6E99A721471}" name="Column15889"/>
    <tableColumn id="15910" xr3:uid="{2D336178-B371-BD45-A4B8-9696454850C6}" name="Column15890"/>
    <tableColumn id="15911" xr3:uid="{17BCDB8A-8A28-EB4F-9EA1-1D6BC4FD4FFC}" name="Column15891"/>
    <tableColumn id="15912" xr3:uid="{617E3F39-C856-5C44-91D2-D86EE46BB291}" name="Column15892"/>
    <tableColumn id="15913" xr3:uid="{346339ED-BDD7-9A4F-919F-F5AF0CC6E874}" name="Column15893"/>
    <tableColumn id="15914" xr3:uid="{5F306E4F-A763-4640-A436-AF25F391726E}" name="Column15894"/>
    <tableColumn id="15915" xr3:uid="{71F80C7E-2024-584F-BCB7-71AAC9898D11}" name="Column15895"/>
    <tableColumn id="15916" xr3:uid="{BF4CDCD4-B73A-764A-AD21-9F4F34281269}" name="Column15896"/>
    <tableColumn id="15917" xr3:uid="{1DD35BDD-4990-4145-B726-53FEB8D8D5C9}" name="Column15897"/>
    <tableColumn id="15918" xr3:uid="{D86BCF15-D730-724F-8C15-08BA257B07DC}" name="Column15898"/>
    <tableColumn id="15919" xr3:uid="{40B310CF-329E-D34C-B254-A9C4E5E2FC7F}" name="Column15899"/>
    <tableColumn id="15920" xr3:uid="{5A0F23DE-4158-8A4A-8659-606857294AE9}" name="Column15900"/>
    <tableColumn id="15921" xr3:uid="{1D9D7648-08BE-2649-9929-0E7C3A827282}" name="Column15901"/>
    <tableColumn id="15922" xr3:uid="{70BD7BC8-0B36-B74B-A208-5EC5D9C64063}" name="Column15902"/>
    <tableColumn id="15923" xr3:uid="{49312C60-4825-5048-9AFC-A6FBA06E91D1}" name="Column15903"/>
    <tableColumn id="15924" xr3:uid="{55450E62-E734-1241-AE4B-C362A2D37FBC}" name="Column15904"/>
    <tableColumn id="15925" xr3:uid="{0F62E75F-0C9E-EF4B-983E-774E68C29DDE}" name="Column15905"/>
    <tableColumn id="15926" xr3:uid="{2A44484B-D6AC-5B43-B91D-7B3513E40E5A}" name="Column15906"/>
    <tableColumn id="15927" xr3:uid="{70264E92-EBF2-4A49-8D3A-A62B49A57B5B}" name="Column15907"/>
    <tableColumn id="15928" xr3:uid="{8C2C4954-E793-3942-8259-77A7A2CAE3EA}" name="Column15908"/>
    <tableColumn id="15929" xr3:uid="{A02DEFEA-1B61-2148-91A5-EDC581D8D04F}" name="Column15909"/>
    <tableColumn id="15930" xr3:uid="{91173D12-3EEC-F245-A582-6A4E24D800BF}" name="Column15910"/>
    <tableColumn id="15931" xr3:uid="{4B39628C-6111-FA47-85FD-E766976D0CE2}" name="Column15911"/>
    <tableColumn id="15932" xr3:uid="{0586DEDC-44E1-5D45-8EC5-3330676201BD}" name="Column15912"/>
    <tableColumn id="15933" xr3:uid="{771FA524-80CC-CD47-98EB-7DA771C140BA}" name="Column15913"/>
    <tableColumn id="15934" xr3:uid="{7B614D6F-6193-824F-A4C1-351044527FC2}" name="Column15914"/>
    <tableColumn id="15935" xr3:uid="{3774D283-80CD-8140-93D5-E99B7F62766E}" name="Column15915"/>
    <tableColumn id="15936" xr3:uid="{F83FCE8A-56CB-8E4D-A7A6-70CBAAF2A9B0}" name="Column15916"/>
    <tableColumn id="15937" xr3:uid="{12E81923-CF41-834D-9BBA-5060266073C4}" name="Column15917"/>
    <tableColumn id="15938" xr3:uid="{1BDD5DAE-9363-DA4E-8B7B-7A4590CE2BD6}" name="Column15918"/>
    <tableColumn id="15939" xr3:uid="{51F97489-4F7D-394A-88B8-7BEEEE408F6D}" name="Column15919"/>
    <tableColumn id="15940" xr3:uid="{739D0074-02D2-034D-9CCC-DA8635F04EBA}" name="Column15920"/>
    <tableColumn id="15941" xr3:uid="{4430F8DA-0FFF-A64F-A64C-0EFE5965F3D0}" name="Column15921"/>
    <tableColumn id="15942" xr3:uid="{80933666-0A38-084E-9FFA-35A6E0209554}" name="Column15922"/>
    <tableColumn id="15943" xr3:uid="{2C53E8F9-A1B8-8441-8868-E4B61B0BADFC}" name="Column15923"/>
    <tableColumn id="15944" xr3:uid="{31139C09-AE59-8143-BE44-23D08D0EB385}" name="Column15924"/>
    <tableColumn id="15945" xr3:uid="{6CAE8526-E9F9-9F45-9F93-1865A38EEB98}" name="Column15925"/>
    <tableColumn id="15946" xr3:uid="{15AB4278-537F-C24D-92CC-DADBDA349F03}" name="Column15926"/>
    <tableColumn id="15947" xr3:uid="{A2EDD5D2-499A-124A-81E4-72B624393529}" name="Column15927"/>
    <tableColumn id="15948" xr3:uid="{F014FE37-DB9E-814C-B071-EB0A9A13F50C}" name="Column15928"/>
    <tableColumn id="15949" xr3:uid="{7FB07F88-A67A-2844-8901-ADAD63B12C3F}" name="Column15929"/>
    <tableColumn id="15950" xr3:uid="{5953F99C-577E-6246-878D-CBAA80727106}" name="Column15930"/>
    <tableColumn id="15951" xr3:uid="{8AC08174-A3BE-3F4C-852E-037858B7C5CA}" name="Column15931"/>
    <tableColumn id="15952" xr3:uid="{38023E97-4E67-E34C-8DA9-3039DC128B58}" name="Column15932"/>
    <tableColumn id="15953" xr3:uid="{EC9B67C5-665E-3D40-9A8C-AD18C51B1686}" name="Column15933"/>
    <tableColumn id="15954" xr3:uid="{E80489C9-D9EB-4149-B500-4DE5679971E3}" name="Column15934"/>
    <tableColumn id="15955" xr3:uid="{97EA1990-1439-C946-AF07-6108FB9311B0}" name="Column15935"/>
    <tableColumn id="15956" xr3:uid="{BC4E2205-9F50-7F4D-A8C1-6B82E3C280D0}" name="Column15936"/>
    <tableColumn id="15957" xr3:uid="{DFA6DF2A-AD1C-A444-B49F-DC7E13589727}" name="Column15937"/>
    <tableColumn id="15958" xr3:uid="{4FD86865-6C50-DE43-BFC2-F85DCEDAD7C7}" name="Column15938"/>
    <tableColumn id="15959" xr3:uid="{ED447166-A846-3746-9597-7A59C97BBBFD}" name="Column15939"/>
    <tableColumn id="15960" xr3:uid="{934B9981-7510-794D-8CF2-2A0C604FCEB1}" name="Column15940"/>
    <tableColumn id="15961" xr3:uid="{D1BFD4D6-13E1-EA49-8BCA-43F890FC37A7}" name="Column15941"/>
    <tableColumn id="15962" xr3:uid="{EECD3A3B-AFB1-3346-8EC5-F6B3DA4632EB}" name="Column15942"/>
    <tableColumn id="15963" xr3:uid="{9AB7120F-B5AE-FE45-938A-E0A24D1956D7}" name="Column15943"/>
    <tableColumn id="15964" xr3:uid="{170EECCC-D3BE-174E-B99D-A54F1625782C}" name="Column15944"/>
    <tableColumn id="15965" xr3:uid="{00D7F943-EAB6-C943-A69C-41E36889F0A9}" name="Column15945"/>
    <tableColumn id="15966" xr3:uid="{606DC0F0-A1F0-D948-98A1-10D0455086CE}" name="Column15946"/>
    <tableColumn id="15967" xr3:uid="{80B9769E-4A09-E849-8344-05777FF12078}" name="Column15947"/>
    <tableColumn id="15968" xr3:uid="{A5377A88-B09F-0F44-A653-5BE1ABB0804A}" name="Column15948"/>
    <tableColumn id="15969" xr3:uid="{53E060C8-5770-8C43-B8A1-548A544322B0}" name="Column15949"/>
    <tableColumn id="15970" xr3:uid="{C7CFF356-2D40-6743-8842-E49056FA326C}" name="Column15950"/>
    <tableColumn id="15971" xr3:uid="{2F755565-9526-6147-B1FF-F7685AEA3027}" name="Column15951"/>
    <tableColumn id="15972" xr3:uid="{767BCA81-FB00-9644-9787-40375CFBA4A0}" name="Column15952"/>
    <tableColumn id="15973" xr3:uid="{D88E92A5-8F3A-FD46-9CA8-E89878DE966F}" name="Column15953"/>
    <tableColumn id="15974" xr3:uid="{F762D445-8B12-C04A-B51F-0C72C0B9AEDF}" name="Column15954"/>
    <tableColumn id="15975" xr3:uid="{00E6F885-4517-7846-80F1-6D55030122FD}" name="Column15955"/>
    <tableColumn id="15976" xr3:uid="{FC169338-8019-1548-B1E9-E2E0B81D7544}" name="Column15956"/>
    <tableColumn id="15977" xr3:uid="{16730473-2DEC-2644-B060-2A0FF3881A45}" name="Column15957"/>
    <tableColumn id="15978" xr3:uid="{7DA85997-A58E-9B4D-8EFE-82BAC59A28B9}" name="Column15958"/>
    <tableColumn id="15979" xr3:uid="{279625CF-5D03-0249-B291-1E9A8CCCE081}" name="Column15959"/>
    <tableColumn id="15980" xr3:uid="{83AA395A-0AB5-3944-8ADA-874536F061C3}" name="Column15960"/>
    <tableColumn id="15981" xr3:uid="{391B9EF1-BA13-E547-B344-D7522FFFBE69}" name="Column15961"/>
    <tableColumn id="15982" xr3:uid="{36BFE9F7-156F-1042-9A45-33D7F8179EC0}" name="Column15962"/>
    <tableColumn id="15983" xr3:uid="{EC07161A-4126-C445-A091-B463CEE39BC5}" name="Column15963"/>
    <tableColumn id="15984" xr3:uid="{DA43DDC9-3CE0-7344-91FD-2A0976B3F2DD}" name="Column15964"/>
    <tableColumn id="15985" xr3:uid="{D6D1772E-C6CD-764B-A252-D2575EB74134}" name="Column15965"/>
    <tableColumn id="15986" xr3:uid="{B40F91EE-01A5-E64C-A8BE-CCECB2F7CC49}" name="Column15966"/>
    <tableColumn id="15987" xr3:uid="{08EB8DE1-3C23-0040-AC6F-0AD91956B24E}" name="Column15967"/>
    <tableColumn id="15988" xr3:uid="{7E9BBBF8-B35C-304F-8E32-1C87AAEAD90A}" name="Column15968"/>
    <tableColumn id="15989" xr3:uid="{6F141136-EDE3-B64B-95AF-9DAFA6F0EE3F}" name="Column15969"/>
    <tableColumn id="15990" xr3:uid="{2B28FBC0-261F-FC46-AD5D-8FE2A252B3E9}" name="Column15970"/>
    <tableColumn id="15991" xr3:uid="{316EC81A-BE2C-C641-8741-CA02395101A5}" name="Column15971"/>
    <tableColumn id="15992" xr3:uid="{F04D71CF-DD9E-B248-8231-6C5C244EA747}" name="Column15972"/>
    <tableColumn id="15993" xr3:uid="{64AF4948-FE99-EB41-A414-9542E9636F32}" name="Column15973"/>
    <tableColumn id="15994" xr3:uid="{0ED3C280-693A-4540-94B6-1EB11CE66FF5}" name="Column15974"/>
    <tableColumn id="15995" xr3:uid="{2EFF7BEA-E39C-154E-BC9D-614A76DCF6E4}" name="Column15975"/>
    <tableColumn id="15996" xr3:uid="{64F9AA34-98F9-C247-89A3-88620E44EA74}" name="Column15976"/>
    <tableColumn id="15997" xr3:uid="{6B36AAC5-9493-FB4A-93EE-4A86CFA7BAA7}" name="Column15977"/>
    <tableColumn id="15998" xr3:uid="{7712455C-F274-AF4A-8B37-D0E6F5C506BB}" name="Column15978"/>
    <tableColumn id="15999" xr3:uid="{2037796F-C018-404C-8704-BEB4C3F8AAE7}" name="Column15979"/>
    <tableColumn id="16000" xr3:uid="{81C0EDD5-23B3-CA42-A761-2F3F0DB6C774}" name="Column15980"/>
    <tableColumn id="16001" xr3:uid="{369E3FBC-8260-024C-93B9-97B9E484DBE9}" name="Column15981"/>
    <tableColumn id="16002" xr3:uid="{E67503EB-D6A1-0942-A8D9-B8F69381F0C1}" name="Column15982"/>
    <tableColumn id="16003" xr3:uid="{8AB1A570-27AE-A446-B50B-18E15360F6AD}" name="Column15983"/>
    <tableColumn id="16004" xr3:uid="{254B4D59-06C3-FB4D-BD01-837354A657B4}" name="Column15984"/>
    <tableColumn id="16005" xr3:uid="{40AB12F3-49B7-8849-B91C-3513D25D7C68}" name="Column15985"/>
    <tableColumn id="16006" xr3:uid="{F67E5901-5FAD-2C42-96D1-8A90D87ED533}" name="Column15986"/>
    <tableColumn id="16007" xr3:uid="{FE47E984-8608-0140-A04D-637C7DBE02CC}" name="Column15987"/>
    <tableColumn id="16008" xr3:uid="{AB349B9B-6A48-0649-80C2-AC386A541D83}" name="Column15988"/>
    <tableColumn id="16009" xr3:uid="{78F3AD40-8384-844D-8346-32F2D55340BD}" name="Column15989"/>
    <tableColumn id="16010" xr3:uid="{89A477B3-CDC6-F34F-AA85-5C7F815F8CD3}" name="Column15990"/>
    <tableColumn id="16011" xr3:uid="{89F4D804-EB3F-3D4A-B431-CFE7C2EAAF25}" name="Column15991"/>
    <tableColumn id="16012" xr3:uid="{2263448B-AE5B-C447-9B03-3FA317E60879}" name="Column15992"/>
    <tableColumn id="16013" xr3:uid="{CA68F51F-A38B-434D-B37C-B1B1F1AA71B7}" name="Column15993"/>
    <tableColumn id="16014" xr3:uid="{8A330953-BA71-314B-9209-E764650B9DDC}" name="Column15994"/>
    <tableColumn id="16015" xr3:uid="{E0A7E894-30B8-F240-972C-60CD4D6933F8}" name="Column15995"/>
    <tableColumn id="16016" xr3:uid="{E4B18ECA-95A1-BA4F-8621-D684199BA957}" name="Column15996"/>
    <tableColumn id="16017" xr3:uid="{A70C276B-80C4-194A-97BC-6AA6EE5B3F9D}" name="Column15997"/>
    <tableColumn id="16018" xr3:uid="{C761B2C9-D764-4C40-B14A-ED9279848C91}" name="Column15998"/>
    <tableColumn id="16019" xr3:uid="{B5CC2ECD-4913-9D4D-A539-68ED76DFB7A8}" name="Column15999"/>
    <tableColumn id="16020" xr3:uid="{53207544-A25D-4B48-BE00-17D49C069133}" name="Column16000"/>
    <tableColumn id="16021" xr3:uid="{C260D5B4-5961-F54D-B0E7-A5EC552AA11A}" name="Column16001"/>
    <tableColumn id="16022" xr3:uid="{13A7BB50-0496-144D-93C0-EA9F9C1CCA7E}" name="Column16002"/>
    <tableColumn id="16023" xr3:uid="{C6E73B2C-5CF8-4445-9618-0D2946E6014D}" name="Column16003"/>
    <tableColumn id="16024" xr3:uid="{BB83EA01-F513-7E4C-8C51-26EEB0729620}" name="Column16004"/>
    <tableColumn id="16025" xr3:uid="{B8A6FADF-3521-B646-A2D1-5466E297617A}" name="Column16005"/>
    <tableColumn id="16026" xr3:uid="{B1725729-CB94-5440-AFBA-7B032C2B4448}" name="Column16006"/>
    <tableColumn id="16027" xr3:uid="{D8AF3B10-C2BB-184F-B64B-35047638EE75}" name="Column16007"/>
    <tableColumn id="16028" xr3:uid="{E87DEDB4-4B75-9145-99FB-7FC24CDFE921}" name="Column16008"/>
    <tableColumn id="16029" xr3:uid="{1892AED3-F172-2948-A411-B36E66354234}" name="Column16009"/>
    <tableColumn id="16030" xr3:uid="{D129148E-AE4F-2C46-B89B-2B43460BF24D}" name="Column16010"/>
    <tableColumn id="16031" xr3:uid="{27703878-A735-D94A-AD56-85EAA62AB9E8}" name="Column16011"/>
    <tableColumn id="16032" xr3:uid="{F0E67E78-9A2D-0E42-8EF2-AF6479BBBFCD}" name="Column16012"/>
    <tableColumn id="16033" xr3:uid="{3AE12842-6EE1-5D47-91AC-A59E01B19D65}" name="Column16013"/>
    <tableColumn id="16034" xr3:uid="{65DDE426-E62C-974F-B414-15241267373F}" name="Column16014"/>
    <tableColumn id="16035" xr3:uid="{1F03524D-4135-7E41-AAC6-3730FC38BCB6}" name="Column16015"/>
    <tableColumn id="16036" xr3:uid="{EF03FD9C-F458-E14D-BB78-96E9832A12D2}" name="Column16016"/>
    <tableColumn id="16037" xr3:uid="{23BBF894-D1A4-2949-8C72-E3B228068188}" name="Column16017"/>
    <tableColumn id="16038" xr3:uid="{760162FC-1BBC-7443-8EF8-F79239AD5B9C}" name="Column16018"/>
    <tableColumn id="16039" xr3:uid="{BED9F4DC-0448-CB41-9818-FBD1DA2DB780}" name="Column16019"/>
    <tableColumn id="16040" xr3:uid="{279C9F29-373A-EF44-85A5-A233BBE2F67F}" name="Column16020"/>
    <tableColumn id="16041" xr3:uid="{24B62CE8-3772-5E47-86E5-971231DF25B0}" name="Column16021"/>
    <tableColumn id="16042" xr3:uid="{8A827DAE-4898-C445-975B-EFC1FD14575A}" name="Column16022"/>
    <tableColumn id="16043" xr3:uid="{2E38FACE-4604-4E44-8029-F44DA31A0455}" name="Column16023"/>
    <tableColumn id="16044" xr3:uid="{695E3202-DBA8-9A4C-A656-D688D9767806}" name="Column16024"/>
    <tableColumn id="16045" xr3:uid="{1D40F03D-A20C-9048-9FD9-232D8CFF49AC}" name="Column16025"/>
    <tableColumn id="16046" xr3:uid="{70E7ADA2-0373-4B46-88EF-96E7DB01075B}" name="Column16026"/>
    <tableColumn id="16047" xr3:uid="{C360B736-A70A-6046-8755-51D584B4A300}" name="Column16027"/>
    <tableColumn id="16048" xr3:uid="{F3D3C243-59B6-D944-B83A-8CF26ECF16EC}" name="Column16028"/>
    <tableColumn id="16049" xr3:uid="{37BF7348-AE5E-EB40-A32A-0800635931C2}" name="Column16029"/>
    <tableColumn id="16050" xr3:uid="{90073086-337F-5D4A-9F05-F70231EB4E4C}" name="Column16030"/>
    <tableColumn id="16051" xr3:uid="{782DCAFE-0E77-D344-A13F-F726A2105A8F}" name="Column16031"/>
    <tableColumn id="16052" xr3:uid="{26C311A5-4AF8-144D-A262-98B6104222B2}" name="Column16032"/>
    <tableColumn id="16053" xr3:uid="{E009D1D9-4B96-8B4E-8144-24DAD844187E}" name="Column16033"/>
    <tableColumn id="16054" xr3:uid="{D4897B2B-9CDE-3947-BDF3-6D0DBF2E9737}" name="Column16034"/>
    <tableColumn id="16055" xr3:uid="{A40BE477-4E08-714C-B853-ED7B2277E550}" name="Column16035"/>
    <tableColumn id="16056" xr3:uid="{5093396A-9BC4-8046-98CB-23165ED432DE}" name="Column16036"/>
    <tableColumn id="16057" xr3:uid="{D4B803A5-9E9D-D141-A475-724E0B788D2E}" name="Column16037"/>
    <tableColumn id="16058" xr3:uid="{DD0ADACF-8069-294E-BE25-7FA7A396CD63}" name="Column16038"/>
    <tableColumn id="16059" xr3:uid="{39FCFFB0-6BF3-3E4F-87FA-0F76E795F392}" name="Column16039"/>
    <tableColumn id="16060" xr3:uid="{0A54BD5B-858E-4140-A939-4F1C03D3111B}" name="Column16040"/>
    <tableColumn id="16061" xr3:uid="{D4F29537-F5B5-874A-B8F9-AA9B562D09D1}" name="Column16041"/>
    <tableColumn id="16062" xr3:uid="{45559128-4254-234E-8D0D-DDC8A27926A5}" name="Column16042"/>
    <tableColumn id="16063" xr3:uid="{59E922AD-0298-CB45-A534-1C1E0C25C9CE}" name="Column16043"/>
    <tableColumn id="16064" xr3:uid="{7DF4E05D-C781-EC48-96C1-711FCE86A96A}" name="Column16044"/>
    <tableColumn id="16065" xr3:uid="{9CFD6FAE-05FB-3C40-AE63-362B59175A0A}" name="Column16045"/>
    <tableColumn id="16066" xr3:uid="{74389EE2-EFFF-864B-8C87-5F0A4E47D0DA}" name="Column16046"/>
    <tableColumn id="16067" xr3:uid="{E8D3DCFB-2A36-6149-A2A3-505D828B7B8F}" name="Column16047"/>
    <tableColumn id="16068" xr3:uid="{6C553BD5-3AF2-2F4D-AD07-40739DECD435}" name="Column16048"/>
    <tableColumn id="16069" xr3:uid="{634EDDBC-E878-484F-B69F-FA45817C8B83}" name="Column16049"/>
    <tableColumn id="16070" xr3:uid="{907242D2-FF99-3248-BC96-12772FC22550}" name="Column16050"/>
    <tableColumn id="16071" xr3:uid="{6D5E81A7-B91C-7942-9DFD-639B64FEFA5C}" name="Column16051"/>
    <tableColumn id="16072" xr3:uid="{7BD50092-4354-3B47-BC85-5806D382C098}" name="Column16052"/>
    <tableColumn id="16073" xr3:uid="{46726229-22EA-CB45-BA7D-5227DED17960}" name="Column16053"/>
    <tableColumn id="16074" xr3:uid="{465B7369-9CA0-784D-BD40-27D44C2E1B6E}" name="Column16054"/>
    <tableColumn id="16075" xr3:uid="{1B23CCC4-9A7B-E64D-B07E-0713B64D4390}" name="Column16055"/>
    <tableColumn id="16076" xr3:uid="{50573BF8-750E-3143-BBC3-B6D7974F0B72}" name="Column16056"/>
    <tableColumn id="16077" xr3:uid="{1F3AADCE-BD80-8B46-9E1E-1F03CE24C44A}" name="Column16057"/>
    <tableColumn id="16078" xr3:uid="{D939729E-C7CB-1D44-8667-2EDB951B75E1}" name="Column16058"/>
    <tableColumn id="16079" xr3:uid="{A8995B16-9A45-CF47-BAFC-FC9651B2237B}" name="Column16059"/>
    <tableColumn id="16080" xr3:uid="{862AE44B-2CA8-5249-9B0C-99E88F0BD507}" name="Column16060"/>
    <tableColumn id="16081" xr3:uid="{976A8ADE-3395-2240-9A00-8FCF413E7692}" name="Column16061"/>
    <tableColumn id="16082" xr3:uid="{E95F7757-BBD6-AB44-846C-825EC9C4379A}" name="Column16062"/>
    <tableColumn id="16083" xr3:uid="{CE2E1E6D-6419-1C41-92B4-101F5EEBC540}" name="Column16063"/>
    <tableColumn id="16084" xr3:uid="{2C3E78F1-03BE-FF47-8F2A-65F466A9A34E}" name="Column16064"/>
    <tableColumn id="16085" xr3:uid="{B18BDFD7-474B-C846-A7C7-57BC08873172}" name="Column16065"/>
    <tableColumn id="16086" xr3:uid="{EA8F7A6E-0CFF-A84D-A949-80DB4FD310DA}" name="Column16066"/>
    <tableColumn id="16087" xr3:uid="{85816BB4-018C-DC4E-ABAC-23254B1EA4E7}" name="Column16067"/>
    <tableColumn id="16088" xr3:uid="{F526718B-F12E-054E-83EA-CC9A07DF075F}" name="Column16068"/>
    <tableColumn id="16089" xr3:uid="{2D9B0BBB-E6A2-2A4B-809D-807BF6061147}" name="Column16069"/>
    <tableColumn id="16090" xr3:uid="{5C10A5EB-F735-884B-9791-35D3E91318C7}" name="Column16070"/>
    <tableColumn id="16091" xr3:uid="{3160FDD7-975C-6449-8FC3-AEE266B479F4}" name="Column16071"/>
    <tableColumn id="16092" xr3:uid="{7A4257A8-855E-A448-89FB-B8C89766715A}" name="Column16072"/>
    <tableColumn id="16093" xr3:uid="{40E0AE00-C06A-5546-AE24-120A8A0EEE95}" name="Column16073"/>
    <tableColumn id="16094" xr3:uid="{4F0BEE3A-BC06-7E40-9D97-ACF1B6BBA187}" name="Column16074"/>
    <tableColumn id="16095" xr3:uid="{BCE820EB-B48A-FF4D-9DEA-0A353D93DE75}" name="Column16075"/>
    <tableColumn id="16096" xr3:uid="{64B8FB3A-9114-0C4E-B9ED-EB3FF92D4767}" name="Column16076"/>
    <tableColumn id="16097" xr3:uid="{0D69E00D-176F-1E44-A3EE-CE156C946C1C}" name="Column16077"/>
    <tableColumn id="16098" xr3:uid="{6B6B47AB-7625-C749-AA56-FA85C33B8933}" name="Column16078"/>
    <tableColumn id="16099" xr3:uid="{624D7156-9AF7-EA4E-9814-C96A732BE029}" name="Column16079"/>
    <tableColumn id="16100" xr3:uid="{F8725234-22AE-734F-857D-368FB20C239F}" name="Column16080"/>
    <tableColumn id="16101" xr3:uid="{E2C6AB43-C62F-254D-B97E-D2AF23644C63}" name="Column16081"/>
    <tableColumn id="16102" xr3:uid="{BA6C791D-A801-E64D-AC6B-08D01C4EE13D}" name="Column16082"/>
    <tableColumn id="16103" xr3:uid="{965B7612-ECC3-5A40-97B5-8D2D58C83A39}" name="Column16083"/>
    <tableColumn id="16104" xr3:uid="{98984B58-9096-6A4C-A841-72C331A03501}" name="Column16084"/>
    <tableColumn id="16105" xr3:uid="{E1D2126D-ED46-1743-9B5D-4D6A57A70A40}" name="Column16085"/>
    <tableColumn id="16106" xr3:uid="{297CB578-4CB4-5546-B15D-2C7D384C98D7}" name="Column16086"/>
    <tableColumn id="16107" xr3:uid="{3C0B68D9-6D21-FC4F-B04E-2C95DBE60CAF}" name="Column16087"/>
    <tableColumn id="16108" xr3:uid="{B859C2E3-6BC0-914D-BD4A-96AC06470F5A}" name="Column16088"/>
    <tableColumn id="16109" xr3:uid="{57FC9358-B8F2-AC4B-8BAD-9D431532BF24}" name="Column16089"/>
    <tableColumn id="16110" xr3:uid="{B269BD25-800A-8E4D-9B15-0E3CD3E6430D}" name="Column16090"/>
    <tableColumn id="16111" xr3:uid="{AECA95E0-5844-5A44-8BEA-F107C0B08FBF}" name="Column16091"/>
    <tableColumn id="16112" xr3:uid="{2A84C7B4-9373-794C-A51C-28472D7B77F9}" name="Column16092"/>
    <tableColumn id="16113" xr3:uid="{525BC95A-3338-0940-91DF-6859B048F6C2}" name="Column16093"/>
    <tableColumn id="16114" xr3:uid="{0E000CCE-EA82-4B4D-ADD9-8A1C6028FC1E}" name="Column16094"/>
    <tableColumn id="16115" xr3:uid="{B5B9DE8E-D754-8044-BDFD-249338C99F42}" name="Column16095"/>
    <tableColumn id="16116" xr3:uid="{65EC2F8E-F88F-A644-9D48-43F8072AAB20}" name="Column16096"/>
    <tableColumn id="16117" xr3:uid="{947E11E0-BF48-694E-AABF-B90D07CF7B37}" name="Column16097"/>
    <tableColumn id="16118" xr3:uid="{CF5AF1E0-FEF1-F540-9E99-42072B4B189F}" name="Column16098"/>
    <tableColumn id="16119" xr3:uid="{0DE5D89A-9950-3446-A7E1-B4CE33F1FD34}" name="Column16099"/>
    <tableColumn id="16120" xr3:uid="{87706652-9D28-6944-B81F-7EB1506E3A34}" name="Column16100"/>
    <tableColumn id="16121" xr3:uid="{D064E18A-6098-9E43-8166-E0FBC2EC6553}" name="Column16101"/>
    <tableColumn id="16122" xr3:uid="{F9D6CC43-BBA4-6E45-A31F-2EC922F96EE4}" name="Column16102"/>
    <tableColumn id="16123" xr3:uid="{3E48DD7C-104D-0E48-9413-B8EFD7CDB7A3}" name="Column16103"/>
    <tableColumn id="16124" xr3:uid="{D264F04F-4D79-C442-881D-EFDD0E114905}" name="Column16104"/>
    <tableColumn id="16125" xr3:uid="{5FE1572F-0C17-284D-90DA-BFFAD0C2D0D1}" name="Column16105"/>
    <tableColumn id="16126" xr3:uid="{97B7FBD4-193D-C946-BA57-9714FC3977E4}" name="Column16106"/>
    <tableColumn id="16127" xr3:uid="{23093898-DB22-8943-B204-EE474070C71E}" name="Column16107"/>
    <tableColumn id="16128" xr3:uid="{481DAF89-1C5B-CB49-9954-2E3A206A4DA4}" name="Column16108"/>
    <tableColumn id="16129" xr3:uid="{50A673AC-594D-6A4F-9203-31B74F47DEAB}" name="Column16109"/>
    <tableColumn id="16130" xr3:uid="{A121BDDF-27C8-5846-B582-66DACCD70EB4}" name="Column16110"/>
    <tableColumn id="16131" xr3:uid="{5B5E554D-1526-B145-A6B0-B591205D771E}" name="Column16111"/>
    <tableColumn id="16132" xr3:uid="{25BAC17D-5F17-AB40-B6C9-91AE68F63B3B}" name="Column16112"/>
    <tableColumn id="16133" xr3:uid="{AE3C66E2-F139-9945-A092-DD587F4B1B16}" name="Column16113"/>
    <tableColumn id="16134" xr3:uid="{1662E057-1DE0-2542-84D2-3296E1863A30}" name="Column16114"/>
    <tableColumn id="16135" xr3:uid="{949D72AD-4FCD-8648-A953-C75C4CFF9A71}" name="Column16115"/>
    <tableColumn id="16136" xr3:uid="{2F1E9AAA-28DC-5042-801E-FC7FC788173B}" name="Column16116"/>
    <tableColumn id="16137" xr3:uid="{A6F6458A-5C1F-AA4A-9AAF-ACBC95F2C335}" name="Column16117"/>
    <tableColumn id="16138" xr3:uid="{ABDF8A94-F882-8845-80B7-EEAED5476994}" name="Column16118"/>
    <tableColumn id="16139" xr3:uid="{ACB4791B-F148-9849-BF46-CBD531D34693}" name="Column16119"/>
    <tableColumn id="16140" xr3:uid="{DD430281-81F8-4C4B-A745-43B3F071E0A5}" name="Column16120"/>
    <tableColumn id="16141" xr3:uid="{D66953AC-2B20-5046-B6EE-FA4C1A8DA4C6}" name="Column16121"/>
    <tableColumn id="16142" xr3:uid="{BA1CAF7C-1C11-8C46-8A85-837C1618C1DF}" name="Column16122"/>
    <tableColumn id="16143" xr3:uid="{A6AEFFDF-5E07-C84E-8609-B6EC84A24DE6}" name="Column16123"/>
    <tableColumn id="16144" xr3:uid="{E4ECF515-E1C6-D245-982C-4187842CBA7B}" name="Column16124"/>
    <tableColumn id="16145" xr3:uid="{D259E677-123F-5E45-8CF3-C3A6154B85FA}" name="Column16125"/>
    <tableColumn id="16146" xr3:uid="{4364B672-2E00-064D-B7A4-093CA78CFE48}" name="Column16126"/>
    <tableColumn id="16147" xr3:uid="{8880DC38-55D4-DE41-BDEF-E04E80B880FF}" name="Column16127"/>
    <tableColumn id="16148" xr3:uid="{A342C6CE-4F3F-3B46-A5CD-03B017248D2C}" name="Column16128"/>
    <tableColumn id="16149" xr3:uid="{09ACD933-6FF4-7E48-AA4D-05A699720F08}" name="Column16129"/>
    <tableColumn id="16150" xr3:uid="{73B96A67-7EF0-094D-82AB-883E0BD5AB9B}" name="Column16130"/>
    <tableColumn id="16151" xr3:uid="{D745E66C-8A84-D44F-9C1D-AD6A6D02BF54}" name="Column16131"/>
    <tableColumn id="16152" xr3:uid="{7B9542B4-F4AA-514E-A0DC-805FB83D8EC8}" name="Column16132"/>
    <tableColumn id="16153" xr3:uid="{6A7EBC49-3118-BF4A-9B90-AE361745A0F9}" name="Column16133"/>
    <tableColumn id="16154" xr3:uid="{41D86B63-E9BF-0F4B-9CAF-719BCD9E91D6}" name="Column16134"/>
    <tableColumn id="16155" xr3:uid="{47FF6C42-539B-A547-8CF8-07FFD4EF397E}" name="Column16135"/>
    <tableColumn id="16156" xr3:uid="{A0CD6BDB-21D9-E242-A6A1-70069BF5F99C}" name="Column16136"/>
    <tableColumn id="16157" xr3:uid="{08C4727C-294F-5C43-9FD7-8BB9ED1E1C01}" name="Column16137"/>
    <tableColumn id="16158" xr3:uid="{12B27B16-FCF9-4746-BE6F-53D5A69C7269}" name="Column16138"/>
    <tableColumn id="16159" xr3:uid="{0ADD6E7C-57D9-094F-811F-F1B687CA1CC4}" name="Column16139"/>
    <tableColumn id="16160" xr3:uid="{A689DE8D-F81C-E142-A033-C94BE8913E75}" name="Column16140"/>
    <tableColumn id="16161" xr3:uid="{2BF90660-890C-0443-9A4A-C018C5522E0F}" name="Column16141"/>
    <tableColumn id="16162" xr3:uid="{F744E23F-34A3-0C49-9DC3-70A4E05D179F}" name="Column16142"/>
    <tableColumn id="16163" xr3:uid="{AD2D18BB-7147-5B41-8539-48C6C8D7C9A0}" name="Column16143"/>
    <tableColumn id="16164" xr3:uid="{C18DF73E-1924-EF41-9D14-E8EF4C6356AE}" name="Column16144"/>
    <tableColumn id="16165" xr3:uid="{E1C370BF-17C4-6C4E-AC6F-607BD69EFE6B}" name="Column16145"/>
    <tableColumn id="16166" xr3:uid="{E0D1D765-62F0-FE48-8AAE-DF9EDB66E7A7}" name="Column16146"/>
    <tableColumn id="16167" xr3:uid="{A61164D9-DE63-EB4B-BA20-45E34D6CED7C}" name="Column16147"/>
    <tableColumn id="16168" xr3:uid="{3695F02E-4F0E-984C-8423-F25BF909C066}" name="Column16148"/>
    <tableColumn id="16169" xr3:uid="{05ADA405-C46A-C148-8D00-AC98EE244586}" name="Column16149"/>
    <tableColumn id="16170" xr3:uid="{28B20938-768F-3D40-A668-782FCC368EE3}" name="Column16150"/>
    <tableColumn id="16171" xr3:uid="{FCC12359-A122-5F47-BCAE-B629A50CFE5E}" name="Column16151"/>
    <tableColumn id="16172" xr3:uid="{4403705D-EB15-424E-AD85-6E548B7322BF}" name="Column16152"/>
    <tableColumn id="16173" xr3:uid="{9475059B-1573-D54F-996A-5E611813C70C}" name="Column16153"/>
    <tableColumn id="16174" xr3:uid="{78976992-D9D8-4242-9568-1D335D641BE3}" name="Column16154"/>
    <tableColumn id="16175" xr3:uid="{B6E344A9-7468-B340-ACDB-A80EB2703219}" name="Column16155"/>
    <tableColumn id="16176" xr3:uid="{67E1D42A-65BB-3E47-BD7B-C0898853032B}" name="Column16156"/>
    <tableColumn id="16177" xr3:uid="{82103F52-159F-AF4D-AD88-8896BD05F5C4}" name="Column16157"/>
    <tableColumn id="16178" xr3:uid="{2B436F8B-04FE-AF45-B8D0-02B50AF80D3E}" name="Column16158"/>
    <tableColumn id="16179" xr3:uid="{2CBDEAC3-1DDD-0F4B-B5D0-7FC6F77B2451}" name="Column16159"/>
    <tableColumn id="16180" xr3:uid="{CE029EBD-B53B-3746-AA50-1D914F68F6BA}" name="Column16160"/>
    <tableColumn id="16181" xr3:uid="{CA9AEE32-61B8-AF4F-A55C-B353E20414F8}" name="Column16161"/>
    <tableColumn id="16182" xr3:uid="{41E8D8C3-02D6-B94A-84A3-00C8C6DE5B52}" name="Column16162"/>
    <tableColumn id="16183" xr3:uid="{F8AAEBB5-2236-644C-A244-B5BA6B3A45EE}" name="Column16163"/>
    <tableColumn id="16184" xr3:uid="{A62568D5-5121-704D-B1CF-CB141DD5C25C}" name="Column16164"/>
    <tableColumn id="16185" xr3:uid="{561A1301-915D-2D4E-BB58-EC0CD7F0289E}" name="Column16165"/>
    <tableColumn id="16186" xr3:uid="{4A5E6D36-8AAA-DA4E-834A-BA2B4C543207}" name="Column16166"/>
    <tableColumn id="16187" xr3:uid="{27D3B50E-23C8-8E47-B91B-E68D156B7EEC}" name="Column16167"/>
    <tableColumn id="16188" xr3:uid="{AAAFCF9A-0E61-8644-8FAF-634392C1D6CC}" name="Column16168"/>
    <tableColumn id="16189" xr3:uid="{FC18CEAC-73FA-4D41-AE04-32A583D54F21}" name="Column16169"/>
    <tableColumn id="16190" xr3:uid="{5910A673-9F65-3F48-8415-417351902F33}" name="Column16170"/>
    <tableColumn id="16191" xr3:uid="{E2D56099-3E7B-EC4F-99DE-936BE68E069C}" name="Column16171"/>
    <tableColumn id="16192" xr3:uid="{EFED07DB-4154-4B4C-8287-DE2F5801E780}" name="Column16172"/>
    <tableColumn id="16193" xr3:uid="{3993B686-A9B0-814A-A63E-411C3494CE97}" name="Column16173"/>
    <tableColumn id="16194" xr3:uid="{7FD0107C-484C-D642-9D85-BA4ADB0CDDF7}" name="Column16174"/>
    <tableColumn id="16195" xr3:uid="{D17E378F-26AD-014F-8852-453A20273DAA}" name="Column16175"/>
    <tableColumn id="16196" xr3:uid="{F177BD4B-AE4F-8F45-A2BA-07073CD88079}" name="Column16176"/>
    <tableColumn id="16197" xr3:uid="{79DC050A-9C16-914A-932F-9A2010C4CE98}" name="Column16177"/>
    <tableColumn id="16198" xr3:uid="{90F3A5ED-27D6-D94E-AF39-9E9BB345C1A4}" name="Column16178"/>
    <tableColumn id="16199" xr3:uid="{52786F2B-238A-8141-9F20-650980505A34}" name="Column16179"/>
    <tableColumn id="16200" xr3:uid="{1E66DC15-B457-6E49-BDF8-296CAB1F630D}" name="Column16180"/>
    <tableColumn id="16201" xr3:uid="{67B8EDA7-306F-DC49-AA18-1FB55D3E333B}" name="Column16181"/>
    <tableColumn id="16202" xr3:uid="{5755FDD7-1233-C747-96E7-573AC29BD297}" name="Column16182"/>
    <tableColumn id="16203" xr3:uid="{EB89CE49-33A9-CB49-ADD1-7F32B8A766F2}" name="Column16183"/>
    <tableColumn id="16204" xr3:uid="{F89E9306-AA31-734F-B8AA-2940EBC61565}" name="Column16184"/>
    <tableColumn id="16205" xr3:uid="{8FAB7C61-9CBF-3F4A-B4FB-2964965674F1}" name="Column16185"/>
    <tableColumn id="16206" xr3:uid="{EDB25C9F-329C-0F4C-840E-52ACE9423943}" name="Column16186"/>
    <tableColumn id="16207" xr3:uid="{DE9D310D-28AE-2742-9473-609DB5DC01C7}" name="Column16187"/>
    <tableColumn id="16208" xr3:uid="{3C2A8E88-572B-BD43-A7C8-0363595FD37A}" name="Column16188"/>
    <tableColumn id="16209" xr3:uid="{5F1EA2F4-3F7F-544F-8345-973194A4E5D1}" name="Column16189"/>
    <tableColumn id="16210" xr3:uid="{778F96D3-E73E-3B4D-AEBE-9EEC426F6DC8}" name="Column16190"/>
    <tableColumn id="16211" xr3:uid="{6101749E-5DC2-EF41-B1C3-51CA400A57E9}" name="Column16191"/>
    <tableColumn id="16212" xr3:uid="{1AA2CE71-16D7-0146-AF43-218C0B1D7EB9}" name="Column16192"/>
    <tableColumn id="16213" xr3:uid="{01220DEB-5053-F643-AE79-64A7EB846C7F}" name="Column16193"/>
    <tableColumn id="16214" xr3:uid="{E7B963EB-BC27-1A4C-905B-1CAA5909209E}" name="Column16194"/>
    <tableColumn id="16215" xr3:uid="{CD2AF093-740E-A340-A177-76703CCFCADC}" name="Column16195"/>
    <tableColumn id="16216" xr3:uid="{A5DC5576-D4A1-0547-AFF2-8ACE6EC87112}" name="Column16196"/>
    <tableColumn id="16217" xr3:uid="{143E8038-247D-4B45-8379-927CE43A5BF5}" name="Column16197"/>
    <tableColumn id="16218" xr3:uid="{1D7A34CD-FA16-1A4F-BF53-9793B9E57A10}" name="Column16198"/>
    <tableColumn id="16219" xr3:uid="{C825E2DD-F042-544B-AF1A-1B842EE18D7D}" name="Column16199"/>
    <tableColumn id="16220" xr3:uid="{F3BD3C07-F949-2B4F-8CAB-6483E67462A1}" name="Column16200"/>
    <tableColumn id="16221" xr3:uid="{7283AD7B-6B9B-5C44-9E0B-030AC441868C}" name="Column16201"/>
    <tableColumn id="16222" xr3:uid="{DAD51A4E-019A-E241-A6C4-8DE26ABA0114}" name="Column16202"/>
    <tableColumn id="16223" xr3:uid="{F4DFF651-D868-C845-B6E7-A9233960F383}" name="Column16203"/>
    <tableColumn id="16224" xr3:uid="{42911FDD-BB36-7145-95D2-A5B9DA22B452}" name="Column16204"/>
    <tableColumn id="16225" xr3:uid="{50C99B3C-3E4B-6F47-8304-904C72E0D3B3}" name="Column16205"/>
    <tableColumn id="16226" xr3:uid="{60E5FBD8-0D9B-1A46-B384-165FB08FDC63}" name="Column16206"/>
    <tableColumn id="16227" xr3:uid="{A5AB17D5-1572-854C-9084-B9A00770B834}" name="Column16207"/>
    <tableColumn id="16228" xr3:uid="{E0DD5D83-6D77-B140-B8B5-2B51D1C884E1}" name="Column16208"/>
    <tableColumn id="16229" xr3:uid="{157F09F5-D9C1-344A-9C6E-459741381339}" name="Column16209"/>
    <tableColumn id="16230" xr3:uid="{9C8D8DAB-50F0-CC4F-ACF9-F8EB41F6A8F7}" name="Column16210"/>
    <tableColumn id="16231" xr3:uid="{01B74B26-DC1F-344B-88D6-D001E7723863}" name="Column16211"/>
    <tableColumn id="16232" xr3:uid="{018553A8-EC29-F440-96FF-BC7189FA7DD4}" name="Column16212"/>
    <tableColumn id="16233" xr3:uid="{D75FA93B-4B1A-944A-8B02-59DAC4C01ED3}" name="Column16213"/>
    <tableColumn id="16234" xr3:uid="{553BE6F8-B11F-8745-8DC1-4A68BA40E8CC}" name="Column16214"/>
    <tableColumn id="16235" xr3:uid="{D4FEBC62-E2F1-D74F-A52D-BEC023FF9673}" name="Column16215"/>
    <tableColumn id="16236" xr3:uid="{914C1E55-75C2-5146-976D-7F32ADBB53D0}" name="Column16216"/>
    <tableColumn id="16237" xr3:uid="{9F250020-C270-234C-9565-D8FB08443F51}" name="Column16217"/>
    <tableColumn id="16238" xr3:uid="{4E5A0E7B-7377-284B-9A4D-A7F55C109266}" name="Column16218"/>
    <tableColumn id="16239" xr3:uid="{91052A02-A713-2143-BE12-CCDDF5626C67}" name="Column16219"/>
    <tableColumn id="16240" xr3:uid="{26A898CC-7F12-8044-A75B-521BDCA61F2C}" name="Column16220"/>
    <tableColumn id="16241" xr3:uid="{903D9631-2A67-2346-AB12-33CB58143B3E}" name="Column16221"/>
    <tableColumn id="16242" xr3:uid="{73147F60-A730-8549-BFAE-7AD553EE76ED}" name="Column16222"/>
    <tableColumn id="16243" xr3:uid="{2ACECB8F-6E28-DA46-B2BB-104AE400BF2A}" name="Column16223"/>
    <tableColumn id="16244" xr3:uid="{FA50D473-3338-304C-844D-6B9369850946}" name="Column16224"/>
    <tableColumn id="16245" xr3:uid="{DC56E096-5B8A-ED41-A0DC-394AEEF2179B}" name="Column16225"/>
    <tableColumn id="16246" xr3:uid="{E8875A6F-687C-5544-88E0-C529836E23D0}" name="Column16226"/>
    <tableColumn id="16247" xr3:uid="{1BAFB602-6283-614C-AD9F-4DF27EBECE57}" name="Column16227"/>
    <tableColumn id="16248" xr3:uid="{46B4DB05-FD38-5C46-9281-671436EE9CCE}" name="Column16228"/>
    <tableColumn id="16249" xr3:uid="{085AD6FB-240E-B24A-8B91-4AEBEE185DF6}" name="Column16229"/>
    <tableColumn id="16250" xr3:uid="{CA45C60A-FAE6-5049-8BB9-8E3BC89BF478}" name="Column16230"/>
    <tableColumn id="16251" xr3:uid="{B4A4A6E6-0F0C-8645-A608-F734147BC820}" name="Column16231"/>
    <tableColumn id="16252" xr3:uid="{55B0B3D3-5FFC-374D-8854-713DEBA06C2E}" name="Column16232"/>
    <tableColumn id="16253" xr3:uid="{39DFFD68-7B19-7B48-BDD6-A0C8195E7F51}" name="Column16233"/>
    <tableColumn id="16254" xr3:uid="{CA4AF083-77B5-9D4F-94C4-DCC2C4693461}" name="Column16234"/>
    <tableColumn id="16255" xr3:uid="{4776068C-E399-FB44-80CB-B9BD6B18C6C9}" name="Column16235"/>
    <tableColumn id="16256" xr3:uid="{21622615-9882-DA4D-B2A4-B6682D50A851}" name="Column16236"/>
    <tableColumn id="16257" xr3:uid="{9C064EE3-D8AD-9D42-AF91-B4E80FB251D5}" name="Column16237"/>
    <tableColumn id="16258" xr3:uid="{D440CB24-05ED-FC45-B959-E63087AAFB5A}" name="Column16238"/>
    <tableColumn id="16259" xr3:uid="{C595FCFD-10B1-0C4A-AA97-9E368A68FCE6}" name="Column16239"/>
    <tableColumn id="16260" xr3:uid="{D806EA89-7ECC-2249-9E80-0632A9240835}" name="Column16240"/>
    <tableColumn id="16261" xr3:uid="{C6ACBD33-2A1D-524E-98F9-2EA40D5DD450}" name="Column16241"/>
    <tableColumn id="16262" xr3:uid="{C00DC056-BFCF-DE46-87D1-28B0ACF63AAF}" name="Column16242"/>
    <tableColumn id="16263" xr3:uid="{94D9A117-16CF-CA4E-B7ED-BB59CF60EABF}" name="Column16243"/>
    <tableColumn id="16264" xr3:uid="{2651EAEF-E4B9-7A4A-A676-7A7115137005}" name="Column16244"/>
    <tableColumn id="16265" xr3:uid="{6D9B110D-C680-9B48-B1DF-FA0E3816ECBE}" name="Column16245"/>
    <tableColumn id="16266" xr3:uid="{3B97E77A-466B-0947-B39A-4D20FC034339}" name="Column16246"/>
    <tableColumn id="16267" xr3:uid="{9C555699-770E-4443-B855-0AAB028E3A76}" name="Column16247"/>
    <tableColumn id="16268" xr3:uid="{13CFE4BB-8F9B-6549-97B4-89A36C1323C2}" name="Column16248"/>
    <tableColumn id="16269" xr3:uid="{B55890EB-B951-F945-A252-F836E4F39794}" name="Column16249"/>
    <tableColumn id="16270" xr3:uid="{9EE71523-9205-0A4F-B2E8-83E271062027}" name="Column16250"/>
    <tableColumn id="16271" xr3:uid="{999747D5-3E35-844F-997A-DDB1C54C64DF}" name="Column16251"/>
    <tableColumn id="16272" xr3:uid="{5AD59FAB-9098-8441-B424-A23AFF861F59}" name="Column16252"/>
    <tableColumn id="16273" xr3:uid="{31B9FDA9-3E07-F340-A5E5-117D7728CC36}" name="Column16253"/>
    <tableColumn id="16274" xr3:uid="{2A2FB052-0AC3-5148-8BB8-08BB103BDC40}" name="Column16254"/>
    <tableColumn id="16275" xr3:uid="{3BE5E4DA-BECF-B146-BEF1-08CD8E70E3AF}" name="Column16255"/>
    <tableColumn id="16276" xr3:uid="{74390526-4F9F-8047-A059-FD553F29C612}" name="Column16256"/>
    <tableColumn id="16277" xr3:uid="{3468DA48-C021-DE45-9D9F-E315B7328DE8}" name="Column16257"/>
    <tableColumn id="16278" xr3:uid="{D1E6A79E-BDBA-D84E-945A-421128083E63}" name="Column16258"/>
    <tableColumn id="16279" xr3:uid="{ED071A3B-F685-8A4B-A7F6-BDC9AF60F37F}" name="Column16259"/>
    <tableColumn id="16280" xr3:uid="{57867322-9719-4044-8357-659F03499670}" name="Column16260"/>
    <tableColumn id="16281" xr3:uid="{2AD7A164-031B-E641-B6DB-EFF4CD81FC0F}" name="Column16261"/>
    <tableColumn id="16282" xr3:uid="{F28E40D8-7B7C-6044-9D20-EC302CD856D2}" name="Column16262"/>
    <tableColumn id="16283" xr3:uid="{E81A075D-44B0-194C-A913-FB0FA11D9480}" name="Column16263"/>
    <tableColumn id="16284" xr3:uid="{7FC770A4-1BE5-FE43-B138-711E95DC17AD}" name="Column16264"/>
    <tableColumn id="16285" xr3:uid="{17FA246A-13F4-F348-9E2B-2F002087D357}" name="Column16265"/>
    <tableColumn id="16286" xr3:uid="{7DC5827E-510A-C842-BB5D-C9CCD12996D5}" name="Column16266"/>
    <tableColumn id="16287" xr3:uid="{5635D5FE-BB23-1C4C-B50A-8AD92C2E664C}" name="Column16267"/>
    <tableColumn id="16288" xr3:uid="{0FFEAFB5-06CB-A94C-B9BD-67B8698553B6}" name="Column16268"/>
    <tableColumn id="16289" xr3:uid="{8FE29823-674F-D64A-A7D7-E2FD313A1156}" name="Column16269"/>
    <tableColumn id="16290" xr3:uid="{47214D15-B893-684A-85A0-9C1CB9421E0B}" name="Column16270"/>
    <tableColumn id="16291" xr3:uid="{DE6CE483-0BE0-674C-A261-C7BF21D6515C}" name="Column16271"/>
    <tableColumn id="16292" xr3:uid="{EF93D9EB-9BA2-334B-A7D9-35781BBA8F39}" name="Column16272"/>
    <tableColumn id="16293" xr3:uid="{B9E58EC5-99EE-5E46-8427-D000CFE1BA88}" name="Column16273"/>
    <tableColumn id="16294" xr3:uid="{49CCE6FE-3C45-6E41-87D1-CB70D2FBC1F0}" name="Column16274"/>
    <tableColumn id="16295" xr3:uid="{3E5C8938-695E-D344-A08F-943D8EF58681}" name="Column16275"/>
    <tableColumn id="16296" xr3:uid="{752C35C7-D5F5-1244-BFCF-C7746C20E349}" name="Column16276"/>
    <tableColumn id="16297" xr3:uid="{9F3BBA6D-0AFC-C147-8E59-75DC60A66CFF}" name="Column16277"/>
    <tableColumn id="16298" xr3:uid="{F5ACDC3B-186E-FE47-A40D-8A93AD908E41}" name="Column16278"/>
    <tableColumn id="16299" xr3:uid="{50729DA8-410D-8D4A-A58A-B017B86787AA}" name="Column16279"/>
    <tableColumn id="16300" xr3:uid="{564CD7CF-D22E-6845-9BB1-AD7644FEA142}" name="Column16280"/>
    <tableColumn id="16301" xr3:uid="{99CDC360-2F53-2045-A7F9-688DFE4E45A0}" name="Column16281"/>
    <tableColumn id="16302" xr3:uid="{AF26F839-096D-9C42-AFF7-361DDDEEBC76}" name="Column16282"/>
    <tableColumn id="16303" xr3:uid="{F2D2DE0C-AE3B-4E47-816C-F49455464829}" name="Column16283"/>
    <tableColumn id="16304" xr3:uid="{9F0F796F-652D-1447-9826-14A385E4FBF9}" name="Column16284"/>
    <tableColumn id="16305" xr3:uid="{20C7F8A6-0D24-1842-AFA2-26F7661596D2}" name="Column16285"/>
    <tableColumn id="16306" xr3:uid="{EE32A115-342E-874F-B487-C7F9E60936D7}" name="Column16286"/>
    <tableColumn id="16307" xr3:uid="{BAF5C370-7A61-EA44-B4EC-BFE16DAF7419}" name="Column16287"/>
    <tableColumn id="16308" xr3:uid="{A0538F45-5660-9849-B5D6-03C1B2DB8BD5}" name="Column16288"/>
    <tableColumn id="16309" xr3:uid="{1B4BEDF7-DD9F-1743-BB18-C7C78A0A7ED1}" name="Column16289"/>
    <tableColumn id="16310" xr3:uid="{D773F715-B890-784F-AB2A-BB6910B4F19A}" name="Column16290"/>
    <tableColumn id="16311" xr3:uid="{54382BAF-F3A5-024E-A6FA-32A538F63ED8}" name="Column16291"/>
    <tableColumn id="16312" xr3:uid="{EECFC076-0B9C-3643-98F6-F74203FCE1DA}" name="Column16292"/>
    <tableColumn id="16313" xr3:uid="{734058BA-AFC3-ED43-BACA-FB2C3D9B1575}" name="Column16293"/>
    <tableColumn id="16314" xr3:uid="{6CCE87CC-2FB5-9D4A-A612-3925D78C18E1}" name="Column16294"/>
    <tableColumn id="16315" xr3:uid="{D6C6959F-B08A-9B43-915B-DC9695E4B33E}" name="Column16295"/>
    <tableColumn id="16316" xr3:uid="{4E9FB6F8-3DDA-4E4E-8DD2-4D24D6D0DC74}" name="Column16296"/>
    <tableColumn id="16317" xr3:uid="{A1B0E37E-6E2A-3147-BD35-719C22698B72}" name="Column16297"/>
    <tableColumn id="16318" xr3:uid="{C1CFCA26-1C56-6543-AD4F-8E3B6CD81C18}" name="Column16298"/>
    <tableColumn id="16319" xr3:uid="{611600CC-D319-FA48-B2C4-A6F70FD9F651}" name="Column16299"/>
    <tableColumn id="16320" xr3:uid="{309AB2A4-4B3A-D441-8C57-6253D1B17104}" name="Column16300"/>
    <tableColumn id="16321" xr3:uid="{C7625F45-A49C-B14D-8A9D-E1C7093FC99B}" name="Column16301"/>
    <tableColumn id="16322" xr3:uid="{E59FF4A7-E067-C944-BF8C-11BE3C9994A2}" name="Column16302"/>
    <tableColumn id="16323" xr3:uid="{687BB84B-B776-4742-B35F-D2F1E93A89E3}" name="Column16303"/>
    <tableColumn id="16324" xr3:uid="{06698BB0-E413-7D47-8809-18877E113004}" name="Column16304"/>
    <tableColumn id="16325" xr3:uid="{11ECE13A-6190-9C4F-BF56-E83D913EF707}" name="Column16305"/>
    <tableColumn id="16326" xr3:uid="{4643C2E4-CF5B-084E-BAE0-FE9267A1A74F}" name="Column16306"/>
    <tableColumn id="16327" xr3:uid="{7787C5B2-019C-A941-B517-5E2127B61AA9}" name="Column16307"/>
    <tableColumn id="16328" xr3:uid="{4510FAF9-7C98-9948-9FE7-482829180F0D}" name="Column16308"/>
    <tableColumn id="16329" xr3:uid="{0B963615-DF1C-E94F-A526-35AE01F33B9B}" name="Column16309"/>
    <tableColumn id="16330" xr3:uid="{E59FE1D6-1697-0D43-AB20-9210B50EF736}" name="Column16310"/>
    <tableColumn id="16331" xr3:uid="{EE1FD926-4C3B-6C45-9D6A-9B369DE7E825}" name="Column16311"/>
    <tableColumn id="16332" xr3:uid="{A672B6C7-C683-0B46-B1DD-B920EDCEEA0F}" name="Column16312"/>
    <tableColumn id="16333" xr3:uid="{2BEA6605-C486-014F-8CF5-A8E425BD5CF3}" name="Column16313"/>
    <tableColumn id="16334" xr3:uid="{013C3B3C-6DCC-934E-8D0B-542055A56BA3}" name="Column16314"/>
    <tableColumn id="16335" xr3:uid="{055744B0-0072-A448-B896-B3C189056191}" name="Column16315"/>
    <tableColumn id="16336" xr3:uid="{149F0F71-6268-0944-9D3C-073F34A45FAA}" name="Column16316"/>
    <tableColumn id="16337" xr3:uid="{928D1FF8-AF3D-054D-B43B-74755BDD6010}" name="Column16317"/>
    <tableColumn id="16338" xr3:uid="{233D4283-72DE-BD4B-BC94-F153D692B6FC}" name="Column16318"/>
    <tableColumn id="16339" xr3:uid="{3E625AD9-C542-CD43-986F-3938E6FCF07C}" name="Column16319"/>
    <tableColumn id="16340" xr3:uid="{5BC8241D-77DD-B64C-B54D-F4E57A419403}" name="Column16320"/>
    <tableColumn id="16341" xr3:uid="{E9449257-9355-B844-AA40-3DBBD4B6B346}" name="Column16321"/>
    <tableColumn id="16342" xr3:uid="{DC4E1A7A-B05E-4542-B362-C03D5A552D62}" name="Column16322"/>
    <tableColumn id="16343" xr3:uid="{8C5F5856-0609-5C4C-B0F9-4AC9D4323C2B}" name="Column16323"/>
    <tableColumn id="16344" xr3:uid="{E5E9DF67-1021-3F40-B804-E46E8E0BD302}" name="Column16324"/>
    <tableColumn id="16345" xr3:uid="{06A21B51-523F-E84B-A25A-1C91CAABFDEB}" name="Column16325"/>
    <tableColumn id="16346" xr3:uid="{09548B61-6D5B-5D4E-B212-BA41E9BAC0ED}" name="Column16326"/>
    <tableColumn id="16347" xr3:uid="{2CAE8F82-1C9C-BE42-B542-24F446F53C2C}" name="Column16327"/>
    <tableColumn id="16348" xr3:uid="{8C1ED0E5-2084-3C46-BF69-B988BDF44486}" name="Column16328"/>
    <tableColumn id="16349" xr3:uid="{C0B24801-AE34-244F-87F0-6158DA74E4BF}" name="Column16329"/>
    <tableColumn id="16350" xr3:uid="{C0E51CB0-C152-A942-BCCD-B5CB0E29E6C6}" name="Column16330"/>
    <tableColumn id="16351" xr3:uid="{F3475C74-0E87-3F4A-8A95-AE8AEA4B198A}" name="Column16331"/>
    <tableColumn id="16352" xr3:uid="{04764E43-FF53-B347-99D6-1DC8F7DCD9E9}" name="Column16332"/>
    <tableColumn id="16353" xr3:uid="{4270361E-BC0B-7848-ABDA-E6A535881EE5}" name="Column16333"/>
    <tableColumn id="16354" xr3:uid="{68C67C47-7FD4-C944-A2E9-522E37584E2D}" name="Column16334"/>
    <tableColumn id="16355" xr3:uid="{0B8D58BB-B562-2846-82E1-CF1B9D2BF888}" name="Column16335"/>
    <tableColumn id="16356" xr3:uid="{6C0CEC2C-6856-9842-9773-5B072A5C4814}" name="Column16336"/>
    <tableColumn id="16357" xr3:uid="{78E52533-EA0D-504E-A140-239BA627C990}" name="Column16337"/>
    <tableColumn id="16358" xr3:uid="{B32A3CFF-CC02-E343-9BE1-37B3CE74B07B}" name="Column16338"/>
    <tableColumn id="16359" xr3:uid="{AADD84F3-AD0E-0742-AC6F-2C822246D27E}" name="Column16339"/>
    <tableColumn id="16360" xr3:uid="{37F39D7E-E307-C741-AE84-33F9ABBE1C60}" name="Column16340"/>
    <tableColumn id="16361" xr3:uid="{9CA84C64-2FC5-6944-88DD-6CB7912D0785}" name="Column16341"/>
    <tableColumn id="16362" xr3:uid="{8159CDF8-752C-0647-B00C-88074EC16EFB}" name="Column16342"/>
    <tableColumn id="16363" xr3:uid="{8C2E5A28-8D1C-D84C-8BF4-C9FD728BE1B5}" name="Column16343"/>
    <tableColumn id="16364" xr3:uid="{A5A2FC00-FC5E-664D-92FD-6831526BEAD9}" name="Column16344"/>
    <tableColumn id="16365" xr3:uid="{AE5E8503-1740-ED4C-820A-AA435E16AB5A}" name="Column16345"/>
    <tableColumn id="16366" xr3:uid="{F26E88C2-4904-8241-AE24-F749C288C9D1}" name="Column16346"/>
    <tableColumn id="16367" xr3:uid="{C8D558D0-3517-7348-818D-4CDE003CB928}" name="Column16347"/>
    <tableColumn id="16368" xr3:uid="{B91D8483-DC9B-AF4A-81D7-BEA3D1118B91}" name="Column16348"/>
    <tableColumn id="16369" xr3:uid="{75F9F441-B7F6-4540-A20D-72104C1F91A1}" name="Column16349"/>
    <tableColumn id="16370" xr3:uid="{A09FB1FB-F921-524E-8B1F-ACCDBDBFDC1B}" name="Column16350"/>
    <tableColumn id="16371" xr3:uid="{F2DCBF52-D3B8-1143-A5E3-F11603D478C8}" name="Column16351"/>
    <tableColumn id="16372" xr3:uid="{CB55DA46-BF1C-AA41-B75A-EB4E175EC8ED}" name="Column16352"/>
    <tableColumn id="16373" xr3:uid="{96A020CA-1ED7-1D44-84CA-17C642E1C54D}" name="Column16353"/>
    <tableColumn id="16374" xr3:uid="{4F0747E5-CFD1-9B41-8453-4DF9381BC581}" name="Column16354"/>
    <tableColumn id="16375" xr3:uid="{FB8B8F15-A46E-9448-95FE-2C2A23F493B8}" name="Column16355"/>
    <tableColumn id="16376" xr3:uid="{98692BFF-81F7-EF4E-830F-97E56351FF43}" name="Column16356"/>
    <tableColumn id="16377" xr3:uid="{C8DAB304-A431-6849-83AA-31A0D9928A27}" name="Column16357"/>
    <tableColumn id="16378" xr3:uid="{4149A929-5C1E-0541-9ADA-8EB53CDCF917}" name="Column16358"/>
    <tableColumn id="16379" xr3:uid="{645591C1-F70E-E643-A74D-22805AF22AD2}" name="Column16359"/>
    <tableColumn id="16380" xr3:uid="{BEC15FA2-43E1-364F-BCB0-F4F2969BD9A9}" name="Column16360"/>
    <tableColumn id="16381" xr3:uid="{95D94190-ADA3-6949-94FF-71DC9DF40FEB}" name="Column16361"/>
    <tableColumn id="16382" xr3:uid="{A188ABF0-0960-7D45-8208-18492A1AA99F}" name="Column16362"/>
    <tableColumn id="16383" xr3:uid="{5880F6D1-B848-CD47-8E50-CB9CFC53EB75}" name="Column16363"/>
    <tableColumn id="16384" xr3:uid="{D2E43A2A-6E21-4747-B0DC-5CD069AA5173}" name="Column1636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5A9470-6B71-2C4F-9261-E78C52DC2CCF}" name="Table2" displayName="Table2" ref="A1:XFD1048576" totalsRowShown="0" headerRowDxfId="22">
  <autoFilter ref="A1:XFD1048576" xr:uid="{845A9470-6B71-2C4F-9261-E78C52DC2CCF}"/>
  <tableColumns count="16384">
    <tableColumn id="1" xr3:uid="{364EC457-B91E-DB4C-BD2F-1A4EEAA44BE0}" name="goal"/>
    <tableColumn id="2" xr3:uid="{E3709D59-8B8D-DC40-A2DD-9BFE00779E4A}" name="number successful"/>
    <tableColumn id="3" xr3:uid="{EFAB476C-03CF-B143-8164-AA724932689A}" name="number failed"/>
    <tableColumn id="4" xr3:uid="{5FF4CF0A-845B-2B42-BF90-09751CC643A8}" name="number canceled"/>
    <tableColumn id="5" xr3:uid="{8A127CE0-4B74-D541-A3B3-A6093E56B848}" name="total projects"/>
    <tableColumn id="6" xr3:uid="{2C7DCB26-4DEB-DB49-A39C-69EB3BEDF35D}" name="percentage successful"/>
    <tableColumn id="7" xr3:uid="{9A8DAAD7-CA0F-6944-85B7-3112489F75E6}" name="percentage failed"/>
    <tableColumn id="8" xr3:uid="{E4266F85-6E31-3344-B48B-5206A6D10033}" name="percentage canceled"/>
    <tableColumn id="9" xr3:uid="{755869C9-C97D-5D43-B85F-C424909FF173}" name="Column1"/>
    <tableColumn id="10" xr3:uid="{FFBF06FD-C92D-8046-9400-326177E65B43}" name="Column2"/>
    <tableColumn id="11" xr3:uid="{1DD474CA-92FE-3C45-997D-D9CF8D197790}" name="Column3"/>
    <tableColumn id="12" xr3:uid="{D7542F46-AE97-7B47-AAD3-DFCCD4DBDB2A}" name="Column4"/>
    <tableColumn id="13" xr3:uid="{96CF1B27-5458-184A-95C8-274043C1CDB7}" name="Column5"/>
    <tableColumn id="14" xr3:uid="{2AB21F3C-3EE9-B34A-8466-F38977F7DAAC}" name="Column6"/>
    <tableColumn id="15" xr3:uid="{C3A0749B-8570-144C-B423-60A2D9486646}" name="Column7"/>
    <tableColumn id="16" xr3:uid="{3BEFF5A7-B8D3-714F-969C-CA960D1E5631}" name="Column8"/>
    <tableColumn id="17" xr3:uid="{E585AADD-6BD5-0C4C-9F99-FF5A29055BF3}" name="Column9"/>
    <tableColumn id="18" xr3:uid="{B5A40B4A-0E5B-B94A-BDB5-A923313D6EFF}" name="Column10"/>
    <tableColumn id="19" xr3:uid="{AD8673FB-FE4C-FC43-A8C7-93697BC5ACD6}" name="Column11"/>
    <tableColumn id="20" xr3:uid="{D3714EFD-6B29-E045-AD80-42A210821EC0}" name="Column12"/>
    <tableColumn id="21" xr3:uid="{0DA226E8-77AF-5B42-AADD-6851414611BE}" name="Column13"/>
    <tableColumn id="22" xr3:uid="{695975BA-903A-F540-BF75-4771AE7496DB}" name="Column14"/>
    <tableColumn id="23" xr3:uid="{FBAE976B-7377-4348-A707-3D9A960672A2}" name="Column15"/>
    <tableColumn id="24" xr3:uid="{284E3414-7B28-2840-8DE3-A0FC38693FEC}" name="Column16"/>
    <tableColumn id="25" xr3:uid="{83B296E7-C237-3F4F-900C-31E670868AD7}" name="Column17"/>
    <tableColumn id="26" xr3:uid="{975A8206-3743-A64C-89DB-46C231ED52B9}" name="Column18"/>
    <tableColumn id="27" xr3:uid="{35B02AB1-FEA2-6A4E-98AE-804025F150C5}" name="Column19"/>
    <tableColumn id="28" xr3:uid="{5752AFCF-2211-5A4E-93EB-282232A533AA}" name="Column20"/>
    <tableColumn id="29" xr3:uid="{5DF2152F-1B4A-874C-BBDA-3BF6E97BEDBB}" name="Column21"/>
    <tableColumn id="30" xr3:uid="{0661A76D-AA61-974C-B28E-6AD4B16E1754}" name="Column22"/>
    <tableColumn id="31" xr3:uid="{9A3C7B69-C95C-F34B-8C8F-B62B60B6686F}" name="Column23"/>
    <tableColumn id="32" xr3:uid="{275B9B91-399F-AA4F-8CCD-AA2D3AB61FD1}" name="Column24"/>
    <tableColumn id="33" xr3:uid="{F1A11850-3BB9-0946-8ABC-B6A44BC4AA78}" name="Column25"/>
    <tableColumn id="34" xr3:uid="{96ACF8E8-5634-C440-BD58-3671B7300DE3}" name="Column26"/>
    <tableColumn id="35" xr3:uid="{6463FE8B-5D5C-AF43-BA4D-0B29B8C0446D}" name="Column27"/>
    <tableColumn id="36" xr3:uid="{18EB36FE-CBDB-D844-8DC4-5975BC22841C}" name="Column28"/>
    <tableColumn id="37" xr3:uid="{E4A532E9-F71D-CC49-B56F-53A06ECE1468}" name="Column29"/>
    <tableColumn id="38" xr3:uid="{3DE31B64-0CDD-C341-B673-520BEE0F8C83}" name="Column30"/>
    <tableColumn id="39" xr3:uid="{BEDB7D67-95AD-1043-BBEA-61F765075E76}" name="Column31"/>
    <tableColumn id="40" xr3:uid="{E90447B2-1414-654F-BEDC-86F773C138E3}" name="Column32"/>
    <tableColumn id="41" xr3:uid="{0C761C55-4A80-5A49-8805-730825051E32}" name="Column33"/>
    <tableColumn id="42" xr3:uid="{7ED66CE4-B923-A645-8ECF-D27C5C7B504C}" name="Column34"/>
    <tableColumn id="43" xr3:uid="{7F27F561-62F0-EA4A-817E-C4ED31F2AFAA}" name="Column35"/>
    <tableColumn id="44" xr3:uid="{4ADB05F1-2A0A-4141-82F5-7708D38C5908}" name="Column36"/>
    <tableColumn id="45" xr3:uid="{02C96BC3-8431-F542-9D99-8F435D1442B6}" name="Column37"/>
    <tableColumn id="46" xr3:uid="{E6419C72-0D23-5745-BF76-5AE45F95A6E0}" name="Column38"/>
    <tableColumn id="47" xr3:uid="{FED0DBA7-8E0E-A14D-A845-28777635A9FE}" name="Column39"/>
    <tableColumn id="48" xr3:uid="{ABE6FF15-4369-3A4B-9BE5-EE87F261CF98}" name="Column40"/>
    <tableColumn id="49" xr3:uid="{1537C3BF-5C60-2541-8659-754F89ADD677}" name="Column41"/>
    <tableColumn id="50" xr3:uid="{CAB9E647-744D-9A48-9B9D-800C529FA379}" name="Column42"/>
    <tableColumn id="51" xr3:uid="{4FBB1D41-3A5A-704B-9554-6765CE4351E5}" name="Column43"/>
    <tableColumn id="52" xr3:uid="{95D756CD-1ED4-EC44-8F08-DD7F4FAF8921}" name="Column44"/>
    <tableColumn id="53" xr3:uid="{9F60CF14-B334-4E49-80B2-9F9E6800C7FF}" name="Column45"/>
    <tableColumn id="54" xr3:uid="{2031C3C4-4086-E041-B03C-ADE13D9402CD}" name="Column46"/>
    <tableColumn id="55" xr3:uid="{C48D9C12-CB89-8441-9D37-BD39C1CDC383}" name="Column47"/>
    <tableColumn id="56" xr3:uid="{F2823E66-5639-C140-94FD-23A4F61CFC93}" name="Column48"/>
    <tableColumn id="57" xr3:uid="{042B28D8-D822-5C4D-8949-B82341E53B21}" name="Column49"/>
    <tableColumn id="58" xr3:uid="{411D55F3-191D-E542-B36F-B063DD2C142E}" name="Column50"/>
    <tableColumn id="59" xr3:uid="{7A18875F-B86C-FC45-9D0D-C3BEBE472E73}" name="Column51"/>
    <tableColumn id="60" xr3:uid="{B8CF4F18-6F05-9342-BCDA-DB0F95836446}" name="Column52"/>
    <tableColumn id="61" xr3:uid="{ED9FB20A-25AC-5E45-9294-B35B168B9ECE}" name="Column53"/>
    <tableColumn id="62" xr3:uid="{9D974458-F6E1-E145-8E06-9866503756FD}" name="Column54"/>
    <tableColumn id="63" xr3:uid="{F423CCC0-BB1E-B342-BB6D-A64E699AEAFA}" name="Column55"/>
    <tableColumn id="64" xr3:uid="{C52E3B68-EE69-BB41-8E7A-AFE833491919}" name="Column56"/>
    <tableColumn id="65" xr3:uid="{7CED7A2C-33BE-B143-A500-6E44E8DC80A0}" name="Column57"/>
    <tableColumn id="66" xr3:uid="{60AC6B5B-E485-3141-8701-8B8F0F6F7A81}" name="Column58"/>
    <tableColumn id="67" xr3:uid="{823A7D50-A34E-4847-9AAB-E0A4CEDBEF99}" name="Column59"/>
    <tableColumn id="68" xr3:uid="{7EA87B6B-0AE6-C243-9C88-1B5A1FACC867}" name="Column60"/>
    <tableColumn id="69" xr3:uid="{3B2A4461-26E0-D94F-8C66-204CF43116EF}" name="Column61"/>
    <tableColumn id="70" xr3:uid="{A6B602A4-4833-2E4B-8963-F91FCF1DE347}" name="Column62"/>
    <tableColumn id="71" xr3:uid="{B0A00A0F-2873-5349-9CAC-4827E6D50D54}" name="Column63"/>
    <tableColumn id="72" xr3:uid="{9344E554-5BC4-5F42-B894-E599C5AFE00B}" name="Column64"/>
    <tableColumn id="73" xr3:uid="{04BDCC85-576B-074C-B3E2-4E5B27EC4172}" name="Column65"/>
    <tableColumn id="74" xr3:uid="{18EDD6EB-0923-5542-A489-BAE5A14B7E62}" name="Column66"/>
    <tableColumn id="75" xr3:uid="{84A81DF6-0693-AC4E-8505-C804EAB2A7F7}" name="Column67"/>
    <tableColumn id="76" xr3:uid="{A504B379-D970-E646-9399-241C4AC96A51}" name="Column68"/>
    <tableColumn id="77" xr3:uid="{E0C0B1B3-53A6-594E-BA33-9A29BE12CF77}" name="Column69"/>
    <tableColumn id="78" xr3:uid="{2AC4D18A-6161-8F40-80BD-D54EA97E3B50}" name="Column70"/>
    <tableColumn id="79" xr3:uid="{575F4BB7-9C5D-AD47-AEB5-86B54CBD130D}" name="Column71"/>
    <tableColumn id="80" xr3:uid="{20111A07-2A57-7C4E-AF6E-CD00C44A105D}" name="Column72"/>
    <tableColumn id="81" xr3:uid="{7522C0A5-80CF-7B4E-A68B-BF8858D31E31}" name="Column73"/>
    <tableColumn id="82" xr3:uid="{09529EA6-A585-EF41-9818-B7470468F00A}" name="Column74"/>
    <tableColumn id="83" xr3:uid="{D70A356F-2885-244F-8AFC-C69135121DAB}" name="Column75"/>
    <tableColumn id="84" xr3:uid="{44D828D6-53C5-F04B-AA49-1E591F3F9CF3}" name="Column76"/>
    <tableColumn id="85" xr3:uid="{E8F1B69B-45A4-F846-B3A8-7BC25E6E9173}" name="Column77"/>
    <tableColumn id="86" xr3:uid="{DA551DAC-A4CE-F64C-AF97-39AFB63D411D}" name="Column78"/>
    <tableColumn id="87" xr3:uid="{98CA59F2-9567-9E4C-A655-4FC72A371FB9}" name="Column79"/>
    <tableColumn id="88" xr3:uid="{6D4757CA-80A5-FC4D-83C6-C3817EEDE768}" name="Column80"/>
    <tableColumn id="89" xr3:uid="{23A18A46-679C-4F49-A24D-7869121BAA16}" name="Column81"/>
    <tableColumn id="90" xr3:uid="{447C9F41-E15B-0547-B85A-5AD03AB8FA1B}" name="Column82"/>
    <tableColumn id="91" xr3:uid="{3CA66AE5-EAD9-124E-914F-51E89653ABF9}" name="Column83"/>
    <tableColumn id="92" xr3:uid="{E4DC9E52-FC6D-4245-8E25-70A4F9766A0A}" name="Column84"/>
    <tableColumn id="93" xr3:uid="{0C01F409-6AD6-C44A-87DF-7A6C1C2F30F1}" name="Column85"/>
    <tableColumn id="94" xr3:uid="{EC4495C7-19B5-DC44-B152-9AB545310BF7}" name="Column86"/>
    <tableColumn id="95" xr3:uid="{988BFD44-12A2-9943-8438-3851F9AE9C2E}" name="Column87"/>
    <tableColumn id="96" xr3:uid="{51ABE375-F116-0640-A503-774F83A797A3}" name="Column88"/>
    <tableColumn id="97" xr3:uid="{E4BDF8BE-FA43-FC41-A9DF-1C985412E986}" name="Column89"/>
    <tableColumn id="98" xr3:uid="{15D6C2DD-5959-D940-B4C7-F6CF47494567}" name="Column90"/>
    <tableColumn id="99" xr3:uid="{B2D96871-0B61-944F-ADF1-F636A1CEB7AA}" name="Column91"/>
    <tableColumn id="100" xr3:uid="{4A28E2CB-8186-AA47-A768-B7CD9AAB896A}" name="Column92"/>
    <tableColumn id="101" xr3:uid="{3B03A96B-EF30-8D44-A75E-45AE0CA59C73}" name="Column93"/>
    <tableColumn id="102" xr3:uid="{3B0C5944-9D66-DA4D-ABE2-6DDB4B9CB6D6}" name="Column94"/>
    <tableColumn id="103" xr3:uid="{4B3B5C54-509C-234E-9872-1D80596C2383}" name="Column95"/>
    <tableColumn id="104" xr3:uid="{FFE1F4C1-C913-D146-A656-9B9C96136803}" name="Column96"/>
    <tableColumn id="105" xr3:uid="{069CF4A3-7AED-BA48-9A3B-FF3A6C95151E}" name="Column97"/>
    <tableColumn id="106" xr3:uid="{C800BEB3-815A-0D46-993E-FBCF16AF47E9}" name="Column98"/>
    <tableColumn id="107" xr3:uid="{2354AFF6-AC9D-6947-870B-AE65B027592B}" name="Column99"/>
    <tableColumn id="108" xr3:uid="{67F1122E-AF6B-C641-881C-56FDEE73323A}" name="Column100"/>
    <tableColumn id="109" xr3:uid="{DDFFCBFD-A511-BA40-84FC-08F3BCA631D6}" name="Column101"/>
    <tableColumn id="110" xr3:uid="{6A939968-94F5-C447-B161-8805914AB760}" name="Column102"/>
    <tableColumn id="111" xr3:uid="{E1516BF3-23BA-AA40-B3B8-CA1CBA533AFE}" name="Column103"/>
    <tableColumn id="112" xr3:uid="{25CEF012-F568-4B4E-A3AB-95E4FC7F2CDB}" name="Column104"/>
    <tableColumn id="113" xr3:uid="{BA928022-3A39-7846-B811-9F26C5349DB4}" name="Column105"/>
    <tableColumn id="114" xr3:uid="{98288412-C78F-9440-BA50-A900B0CD87D5}" name="Column106"/>
    <tableColumn id="115" xr3:uid="{073618B5-DCBF-6744-B01D-5C30C205D914}" name="Column107"/>
    <tableColumn id="116" xr3:uid="{7C5F2C96-AA1C-BF42-995D-9858C11B7961}" name="Column108"/>
    <tableColumn id="117" xr3:uid="{87938815-C649-9745-B07F-F3693490A722}" name="Column109"/>
    <tableColumn id="118" xr3:uid="{9FDC69ED-21ED-D94D-94A5-EC2D772EB809}" name="Column110"/>
    <tableColumn id="119" xr3:uid="{947139C4-7096-2B43-82F9-4EE9F21F56BC}" name="Column111"/>
    <tableColumn id="120" xr3:uid="{F1665D77-1E70-7B4D-9FB6-E8451CB80954}" name="Column112"/>
    <tableColumn id="121" xr3:uid="{9A8AB455-65C2-E14D-9B70-F709DF056AB7}" name="Column113"/>
    <tableColumn id="122" xr3:uid="{BAD1042F-B797-194A-8A65-6DD0B570C696}" name="Column114"/>
    <tableColumn id="123" xr3:uid="{F4E6B22C-2BA5-154F-BCB5-888FA2314801}" name="Column115"/>
    <tableColumn id="124" xr3:uid="{2672272C-B2E1-5447-BA6B-E6F38D3C62DC}" name="Column116"/>
    <tableColumn id="125" xr3:uid="{A6690410-10AB-BE48-85DE-19FF36AA3E1C}" name="Column117"/>
    <tableColumn id="126" xr3:uid="{70169A7B-7EE1-FC43-A50B-16B054399009}" name="Column118"/>
    <tableColumn id="127" xr3:uid="{2DF19417-3FB5-1C4F-965F-B8E454DE6B55}" name="Column119"/>
    <tableColumn id="128" xr3:uid="{C513F41D-5CE8-E542-A80A-F87454F083DA}" name="Column120"/>
    <tableColumn id="129" xr3:uid="{922206C4-4F1B-1141-9599-C0B118C36541}" name="Column121"/>
    <tableColumn id="130" xr3:uid="{9E376211-1BFF-9142-84D6-798CE5588F54}" name="Column122"/>
    <tableColumn id="131" xr3:uid="{AC3FE8CB-4327-7F4A-9B36-F839A50AAF3D}" name="Column123"/>
    <tableColumn id="132" xr3:uid="{863E251A-E791-A34B-938F-AE9E3D74DCD2}" name="Column124"/>
    <tableColumn id="133" xr3:uid="{597A7B93-9D7D-9440-81AC-6D91F1AC31F2}" name="Column125"/>
    <tableColumn id="134" xr3:uid="{DB531410-5053-DA49-9DC9-F153C2E4BA55}" name="Column126"/>
    <tableColumn id="135" xr3:uid="{164E3823-3CC8-E44F-AC1F-B1515FED6710}" name="Column127"/>
    <tableColumn id="136" xr3:uid="{2B455FEF-802D-EA4B-A141-E80A1119D2FE}" name="Column128"/>
    <tableColumn id="137" xr3:uid="{98D5AD8F-E43C-8548-941E-89D27CB2C22C}" name="Column129"/>
    <tableColumn id="138" xr3:uid="{B12E1EA2-7255-EB4F-9493-DA02EC790DEE}" name="Column130"/>
    <tableColumn id="139" xr3:uid="{B6BE6579-74B0-BA41-A698-22FB96962BA4}" name="Column131"/>
    <tableColumn id="140" xr3:uid="{EED1B4A0-0080-D544-902F-7142BC8547C6}" name="Column132"/>
    <tableColumn id="141" xr3:uid="{478EEEDF-8EC6-7A48-BC8B-FF484A6EA215}" name="Column133"/>
    <tableColumn id="142" xr3:uid="{E2C11939-D42F-CD4D-BD24-6E144A101E75}" name="Column134"/>
    <tableColumn id="143" xr3:uid="{53390A68-7DE0-E74C-9E85-0ECD4ECCCB46}" name="Column135"/>
    <tableColumn id="144" xr3:uid="{AE2B691A-6299-AC47-9240-68183FD2A767}" name="Column136"/>
    <tableColumn id="145" xr3:uid="{910134C1-87B7-3E48-8AAC-ED5EF2E5F771}" name="Column137"/>
    <tableColumn id="146" xr3:uid="{A5226F8B-CA3A-1047-9DF6-930C29EF5E9D}" name="Column138"/>
    <tableColumn id="147" xr3:uid="{6CEC5A70-1BAC-4B4E-86C2-569AF03949D3}" name="Column139"/>
    <tableColumn id="148" xr3:uid="{4BB97044-04E5-8C45-A73E-3DCB5027143F}" name="Column140"/>
    <tableColumn id="149" xr3:uid="{17C971D7-3D19-114A-A214-0F104753809C}" name="Column141"/>
    <tableColumn id="150" xr3:uid="{CDAA55D9-CE00-F84D-9606-178721A60D1B}" name="Column142"/>
    <tableColumn id="151" xr3:uid="{63EDAEDC-B75F-5F49-8A28-7DF484BBE5BF}" name="Column143"/>
    <tableColumn id="152" xr3:uid="{69399810-DE3D-584F-B511-342E65787E34}" name="Column144"/>
    <tableColumn id="153" xr3:uid="{DD5CC76C-32AB-3D43-AA22-C6DBCAD4EB71}" name="Column145"/>
    <tableColumn id="154" xr3:uid="{49404F2A-056A-7548-9E1A-A96FDA3610DC}" name="Column146"/>
    <tableColumn id="155" xr3:uid="{E5FBA6D0-C2A1-7145-8828-CF9ACC16EEA1}" name="Column147"/>
    <tableColumn id="156" xr3:uid="{55C46F88-A953-E847-89AF-D33D88D7C67E}" name="Column148"/>
    <tableColumn id="157" xr3:uid="{F0FD1801-2708-3E46-AE8D-612F529DBFD2}" name="Column149"/>
    <tableColumn id="158" xr3:uid="{073A2E05-1410-BE4E-9842-7B97CDE317F0}" name="Column150"/>
    <tableColumn id="159" xr3:uid="{CD12B168-5E3F-BC48-9DE5-BF356F0D94D2}" name="Column151"/>
    <tableColumn id="160" xr3:uid="{4CAA3891-CD47-4642-9FE6-CD22AC9304C7}" name="Column152"/>
    <tableColumn id="161" xr3:uid="{EBF27A29-A066-394C-B10B-9F84199576BD}" name="Column153"/>
    <tableColumn id="162" xr3:uid="{9CD7648F-559F-D64E-8434-5ED86DB51907}" name="Column154"/>
    <tableColumn id="163" xr3:uid="{8ACD7E3B-BAC7-6445-BEDD-B2FA36E9F5C0}" name="Column155"/>
    <tableColumn id="164" xr3:uid="{0F3D44FD-3E11-5143-8D48-9FB1D614B94E}" name="Column156"/>
    <tableColumn id="165" xr3:uid="{C6077F3B-6B72-6A4F-B117-1039E62084DF}" name="Column157"/>
    <tableColumn id="166" xr3:uid="{9D820955-8984-D44D-97FB-BF6D281CE1D9}" name="Column158"/>
    <tableColumn id="167" xr3:uid="{BA850063-0D60-1840-AB27-4B2C2EAECE4F}" name="Column159"/>
    <tableColumn id="168" xr3:uid="{D57A1FCF-76E6-DA42-9DDC-891823A72C7A}" name="Column160"/>
    <tableColumn id="169" xr3:uid="{B014E6D1-6AC7-FF42-880E-15E907025659}" name="Column161"/>
    <tableColumn id="170" xr3:uid="{F089846A-4D1E-9748-841D-E82136BEFBF1}" name="Column162"/>
    <tableColumn id="171" xr3:uid="{75628065-A834-9B41-8512-3600CBCCCD85}" name="Column163"/>
    <tableColumn id="172" xr3:uid="{EBBCD747-19C1-5044-874A-584FB825C0F3}" name="Column164"/>
    <tableColumn id="173" xr3:uid="{859D7B3D-4732-8D48-9884-CC4FE5DCB218}" name="Column165"/>
    <tableColumn id="174" xr3:uid="{016E3414-0F29-324A-8676-B8268C6D31B4}" name="Column166"/>
    <tableColumn id="175" xr3:uid="{77ABB278-17BB-264F-8DB5-99B21B311855}" name="Column167"/>
    <tableColumn id="176" xr3:uid="{037D8696-0FF2-F640-A374-6930583C6763}" name="Column168"/>
    <tableColumn id="177" xr3:uid="{0D24AD63-8AB7-E84A-8EE8-C2EE481934F0}" name="Column169"/>
    <tableColumn id="178" xr3:uid="{37B42A5D-D845-FC4E-B710-178BF4CC8C30}" name="Column170"/>
    <tableColumn id="179" xr3:uid="{FD4FEDCC-497E-CE42-B4E3-B86E1960E374}" name="Column171"/>
    <tableColumn id="180" xr3:uid="{DFE65163-B665-0E44-92B9-851859F78E15}" name="Column172"/>
    <tableColumn id="181" xr3:uid="{ED6618C3-48B7-0649-AB49-E4D082DC7366}" name="Column173"/>
    <tableColumn id="182" xr3:uid="{9A8BD06B-54DE-004C-A217-C9DB084D7F3F}" name="Column174"/>
    <tableColumn id="183" xr3:uid="{29EF8739-C589-7446-8808-A80CA0EB73C1}" name="Column175"/>
    <tableColumn id="184" xr3:uid="{5FB513E6-B165-0F44-BE98-14AA2ECC886B}" name="Column176"/>
    <tableColumn id="185" xr3:uid="{93DB6D9B-2DFF-9D4F-8843-7C3691C681EF}" name="Column177"/>
    <tableColumn id="186" xr3:uid="{D478DA5B-B4B4-B14B-A182-97C322EFE360}" name="Column178"/>
    <tableColumn id="187" xr3:uid="{80C9EBF6-618F-564A-B8B5-898E2AFFF211}" name="Column179"/>
    <tableColumn id="188" xr3:uid="{957ED2EA-F70E-0445-B749-C5989DCD40EB}" name="Column180"/>
    <tableColumn id="189" xr3:uid="{432E3F62-9AB4-BF44-BF49-D2C6DFD94833}" name="Column181"/>
    <tableColumn id="190" xr3:uid="{DB557952-A25A-984B-88C8-7CED7DD7ED34}" name="Column182"/>
    <tableColumn id="191" xr3:uid="{1E54DDA7-8391-3D4D-B6B7-6C45E1351886}" name="Column183"/>
    <tableColumn id="192" xr3:uid="{A51032CD-6A4E-7B43-8BD6-3B9532C7BE2C}" name="Column184"/>
    <tableColumn id="193" xr3:uid="{4815C5FD-9DB5-D04D-8D25-6F1332699571}" name="Column185"/>
    <tableColumn id="194" xr3:uid="{484DE246-7A18-8A48-B89A-5AA35DD46FB8}" name="Column186"/>
    <tableColumn id="195" xr3:uid="{8D6F7E9D-6369-E14B-B44A-16A0D7FA1566}" name="Column187"/>
    <tableColumn id="196" xr3:uid="{6EDBC059-479E-AA47-9694-BAB106F5D99C}" name="Column188"/>
    <tableColumn id="197" xr3:uid="{353945A8-5F10-6B4F-82C1-C5214A60F0D8}" name="Column189"/>
    <tableColumn id="198" xr3:uid="{7977D642-BD7B-6540-AE0B-002DE7E74149}" name="Column190"/>
    <tableColumn id="199" xr3:uid="{B5015998-7AC9-954A-8A46-6541D27C91DC}" name="Column191"/>
    <tableColumn id="200" xr3:uid="{BFE0B059-2F81-4542-AE87-96D25F218C5C}" name="Column192"/>
    <tableColumn id="201" xr3:uid="{2E3FC6C9-476A-6C4A-B755-F0E1E49552CF}" name="Column193"/>
    <tableColumn id="202" xr3:uid="{BF806F9A-F79D-2442-B306-0AC0C8E963A9}" name="Column194"/>
    <tableColumn id="203" xr3:uid="{70514117-C67B-E844-9346-F5ECE4312225}" name="Column195"/>
    <tableColumn id="204" xr3:uid="{5AB8F17A-4C62-EC43-BD82-B7E489105F58}" name="Column196"/>
    <tableColumn id="205" xr3:uid="{BE7DD9E2-13C4-2A4C-9032-711699F44684}" name="Column197"/>
    <tableColumn id="206" xr3:uid="{FF818F39-E10C-D849-A714-7C578F0F9A29}" name="Column198"/>
    <tableColumn id="207" xr3:uid="{0EAD1F33-6968-7049-AF9F-06C75AAEC052}" name="Column199"/>
    <tableColumn id="208" xr3:uid="{58678280-E65F-E04D-9F3B-B0D310AC9789}" name="Column200"/>
    <tableColumn id="209" xr3:uid="{74B2B3C2-3D4D-9441-85DB-7733D6E9C9CA}" name="Column201"/>
    <tableColumn id="210" xr3:uid="{BA217280-700C-114F-8F4B-F32C9F197D37}" name="Column202"/>
    <tableColumn id="211" xr3:uid="{FC83FFBD-7779-964B-B9A6-9924A4066ADD}" name="Column203"/>
    <tableColumn id="212" xr3:uid="{7EBB6FD3-167D-3943-B764-860C14F81062}" name="Column204"/>
    <tableColumn id="213" xr3:uid="{3BF5F3B6-B328-C24C-8989-7A5EB4DF6AE4}" name="Column205"/>
    <tableColumn id="214" xr3:uid="{949E95B5-CEF8-084F-816D-81DE4515B8CC}" name="Column206"/>
    <tableColumn id="215" xr3:uid="{0BA34677-2D4E-1F4D-9195-4E30838A8A1F}" name="Column207"/>
    <tableColumn id="216" xr3:uid="{DD7D8685-CAA5-AE45-A528-5F1364EB4B54}" name="Column208"/>
    <tableColumn id="217" xr3:uid="{F2CA7240-0AAF-DF42-891E-4EB35A3F05F9}" name="Column209"/>
    <tableColumn id="218" xr3:uid="{5246A09C-D28C-F948-A76D-F4271FFF08CF}" name="Column210"/>
    <tableColumn id="219" xr3:uid="{49457B6D-5ADE-D24A-943B-D9246EE94064}" name="Column211"/>
    <tableColumn id="220" xr3:uid="{89BD03C2-380A-A844-BA90-06F761333A3D}" name="Column212"/>
    <tableColumn id="221" xr3:uid="{C6F7A370-924F-0D49-AE83-11F7F67B80E1}" name="Column213"/>
    <tableColumn id="222" xr3:uid="{826073C2-ADF1-5949-981F-6415BA4944A5}" name="Column214"/>
    <tableColumn id="223" xr3:uid="{B03CFF59-DF1E-7948-BA5A-877E70024E4B}" name="Column215"/>
    <tableColumn id="224" xr3:uid="{C16187BE-F303-A04F-9680-4E00FB984BE4}" name="Column216"/>
    <tableColumn id="225" xr3:uid="{41D4F0E4-4C57-7A48-AFB6-41E810CE43E6}" name="Column217"/>
    <tableColumn id="226" xr3:uid="{E29D1199-247A-1D41-940F-1F15331C7540}" name="Column218"/>
    <tableColumn id="227" xr3:uid="{3BDD3D55-597C-C049-B32F-FE566BA5DD39}" name="Column219"/>
    <tableColumn id="228" xr3:uid="{BC0613BF-4BB6-8544-BB0C-9A45A4D9F777}" name="Column220"/>
    <tableColumn id="229" xr3:uid="{E0A278A4-BD4C-E648-B825-BF8E7D370532}" name="Column221"/>
    <tableColumn id="230" xr3:uid="{07DFDFF8-8D94-1B4D-8B57-4DB8CE4A81E2}" name="Column222"/>
    <tableColumn id="231" xr3:uid="{BE291F8A-8996-AA4E-8D0E-A424572D4162}" name="Column223"/>
    <tableColumn id="232" xr3:uid="{B47CB04A-9B70-3445-8FBA-D9198BE8D003}" name="Column224"/>
    <tableColumn id="233" xr3:uid="{4D338A6A-4026-B740-B7D0-0F812A14E2BF}" name="Column225"/>
    <tableColumn id="234" xr3:uid="{9113B505-E7E3-604F-B599-122ABE1FDE1E}" name="Column226"/>
    <tableColumn id="235" xr3:uid="{9B34847A-7599-3649-B8E2-C87B10F4B370}" name="Column227"/>
    <tableColumn id="236" xr3:uid="{74E15C6C-371B-C74A-A8A9-3F7F746B0EC5}" name="Column228"/>
    <tableColumn id="237" xr3:uid="{D1347F39-80C1-0243-B6EF-1F266E4FDFFE}" name="Column229"/>
    <tableColumn id="238" xr3:uid="{9B62BA08-8ECA-6940-95C3-841EB1A82DC6}" name="Column230"/>
    <tableColumn id="239" xr3:uid="{FF9E0055-B6CA-144F-8675-EF64315FF22F}" name="Column231"/>
    <tableColumn id="240" xr3:uid="{F716A1BF-6F66-C942-9A20-C9230B5A6D12}" name="Column232"/>
    <tableColumn id="241" xr3:uid="{4C9A017B-3494-8049-9DCA-76FC5C5F9BD7}" name="Column233"/>
    <tableColumn id="242" xr3:uid="{432731CB-1306-264F-9F10-DADF577E5C42}" name="Column234"/>
    <tableColumn id="243" xr3:uid="{B3C94E8A-B578-764B-9E05-C1DF4A65AA9A}" name="Column235"/>
    <tableColumn id="244" xr3:uid="{6E68D925-DD29-5344-8187-D08C952A606B}" name="Column236"/>
    <tableColumn id="245" xr3:uid="{72D40DF0-7033-394F-A986-60BABF4D5844}" name="Column237"/>
    <tableColumn id="246" xr3:uid="{4FC49C30-8FF0-A643-A462-9E63F0D2231A}" name="Column238"/>
    <tableColumn id="247" xr3:uid="{7C8AEA11-E33E-784B-B44E-5CBA0F545DCE}" name="Column239"/>
    <tableColumn id="248" xr3:uid="{417CC239-1886-C84B-9BC1-ABA5242D0708}" name="Column240"/>
    <tableColumn id="249" xr3:uid="{F0593B2A-2D7B-6A43-9711-2F3B658BEFAB}" name="Column241"/>
    <tableColumn id="250" xr3:uid="{52AC5420-C328-D943-8E67-7EDF8610DBB2}" name="Column242"/>
    <tableColumn id="251" xr3:uid="{B5B50690-4163-C54F-A297-CF0A295BF5D1}" name="Column243"/>
    <tableColumn id="252" xr3:uid="{69FC0AA5-F6C8-1C49-B775-EC3EEA1B772D}" name="Column244"/>
    <tableColumn id="253" xr3:uid="{44B93AB9-0E44-F040-A40D-C266745C32DA}" name="Column245"/>
    <tableColumn id="254" xr3:uid="{F9E75179-DE2F-784D-BFC2-69F729A01789}" name="Column246"/>
    <tableColumn id="255" xr3:uid="{3F0C0CBA-8C4B-0F40-8756-1DF740C74DF7}" name="Column247"/>
    <tableColumn id="256" xr3:uid="{68EC3A08-CBE9-8542-AD4C-A050D5724F55}" name="Column248"/>
    <tableColumn id="257" xr3:uid="{AAA7EE65-8472-864C-AE39-6984FE3EE454}" name="Column249"/>
    <tableColumn id="258" xr3:uid="{8349D9BD-7B0F-CB45-B0BD-36BBDDD64BEE}" name="Column250"/>
    <tableColumn id="259" xr3:uid="{BE6EB12E-D528-CA49-8C81-BC20B8AF97B8}" name="Column251"/>
    <tableColumn id="260" xr3:uid="{01FE35C6-7E57-FC49-8CC7-5C6235F6844F}" name="Column252"/>
    <tableColumn id="261" xr3:uid="{0AF6FE6F-7A96-FE4F-832D-7FC8AC11900B}" name="Column253"/>
    <tableColumn id="262" xr3:uid="{9B5AF155-FB1F-5F44-898F-42552398BC86}" name="Column254"/>
    <tableColumn id="263" xr3:uid="{7AC71A66-14FC-A240-BB04-CF81E001B6F9}" name="Column255"/>
    <tableColumn id="264" xr3:uid="{F849BEFD-8E8C-8B49-9018-D5BD6DDE303B}" name="Column256"/>
    <tableColumn id="265" xr3:uid="{A5522382-72AA-9F41-B28A-8A8DF79A008F}" name="Column257"/>
    <tableColumn id="266" xr3:uid="{35D66028-C049-7F45-9DBA-1CDD99D572B6}" name="Column258"/>
    <tableColumn id="267" xr3:uid="{A61965D9-2259-444A-A2EA-41F041DA9E36}" name="Column259"/>
    <tableColumn id="268" xr3:uid="{E90184BC-25B5-594D-8D6D-83E0FC98C903}" name="Column260"/>
    <tableColumn id="269" xr3:uid="{E00FABFA-41CB-2246-98EB-D7F656E8F4E6}" name="Column261"/>
    <tableColumn id="270" xr3:uid="{F325D285-6186-834D-B7B7-D5634C55ACCA}" name="Column262"/>
    <tableColumn id="271" xr3:uid="{8413E7A8-6F44-5343-930D-7A7453AEBB48}" name="Column263"/>
    <tableColumn id="272" xr3:uid="{00E144BC-8E67-C34D-840A-A2F147E150C4}" name="Column264"/>
    <tableColumn id="273" xr3:uid="{55AB2169-382D-6947-85A4-C6817D3015B4}" name="Column265"/>
    <tableColumn id="274" xr3:uid="{EAEA51E3-27B3-7043-8E7C-1E6F8892376A}" name="Column266"/>
    <tableColumn id="275" xr3:uid="{77AB7468-E11D-654E-A465-020CD431C111}" name="Column267"/>
    <tableColumn id="276" xr3:uid="{D398A42F-0821-1242-A4E2-E44CF8BDEAF0}" name="Column268"/>
    <tableColumn id="277" xr3:uid="{EBA005DF-ACA5-0546-AC00-8B4036A4F582}" name="Column269"/>
    <tableColumn id="278" xr3:uid="{25D9C568-A8EE-BE44-B2C6-2D7AB75CF2A3}" name="Column270"/>
    <tableColumn id="279" xr3:uid="{1333C88B-5ADF-E149-B847-86E09113A4FE}" name="Column271"/>
    <tableColumn id="280" xr3:uid="{A4D40CAC-1DB6-314F-8611-7F69613A11EC}" name="Column272"/>
    <tableColumn id="281" xr3:uid="{9AD51F65-B51D-D040-A817-A0861E8B73F9}" name="Column273"/>
    <tableColumn id="282" xr3:uid="{4487624C-535E-BA40-B20B-46DC9D703BC7}" name="Column274"/>
    <tableColumn id="283" xr3:uid="{E5B8075B-87DD-6349-BA9D-2A58E3D6758E}" name="Column275"/>
    <tableColumn id="284" xr3:uid="{D6948BE9-AA8C-0043-9104-E7AAC33A463F}" name="Column276"/>
    <tableColumn id="285" xr3:uid="{4BDE8F42-EAC2-DB43-A99F-FC87EA916DED}" name="Column277"/>
    <tableColumn id="286" xr3:uid="{D1340E10-084B-EB4D-8384-59798D14177A}" name="Column278"/>
    <tableColumn id="287" xr3:uid="{4857E550-4151-714B-AAE0-CBB2B0EB88AF}" name="Column279"/>
    <tableColumn id="288" xr3:uid="{BF1ED617-A44B-C34A-9194-7533D8F66452}" name="Column280"/>
    <tableColumn id="289" xr3:uid="{1272ADD8-FFF1-4540-BE3D-EF3E99100806}" name="Column281"/>
    <tableColumn id="290" xr3:uid="{A198745C-B9C2-1944-A3E7-85FB3EE56752}" name="Column282"/>
    <tableColumn id="291" xr3:uid="{C56ED215-E9AA-2D4F-836B-F5F4728B48FF}" name="Column283"/>
    <tableColumn id="292" xr3:uid="{3AA09320-41E8-8342-AA6E-B73BBBCFCCC6}" name="Column284"/>
    <tableColumn id="293" xr3:uid="{357FB05F-68DC-564F-AF27-36AA644547E0}" name="Column285"/>
    <tableColumn id="294" xr3:uid="{CC195C4A-DAC7-9849-B5EF-E870CBB25A26}" name="Column286"/>
    <tableColumn id="295" xr3:uid="{B1D3068B-09E5-3C46-977B-2167D7286275}" name="Column287"/>
    <tableColumn id="296" xr3:uid="{A7877BAD-C6AA-7844-AF07-A51CC6BE6FD1}" name="Column288"/>
    <tableColumn id="297" xr3:uid="{DF3FCA48-7CFD-3B4A-B5C4-D75AE15A7114}" name="Column289"/>
    <tableColumn id="298" xr3:uid="{28991FE8-9A21-0845-9E50-35380D5A7302}" name="Column290"/>
    <tableColumn id="299" xr3:uid="{8F27C444-8AEE-464C-87A4-94820F7F3A4B}" name="Column291"/>
    <tableColumn id="300" xr3:uid="{CC575B20-0DE0-F747-B927-BAA90D63636E}" name="Column292"/>
    <tableColumn id="301" xr3:uid="{C61AA8F8-D59D-264E-B434-E2E15B7EFBAF}" name="Column293"/>
    <tableColumn id="302" xr3:uid="{48FC9F18-23DE-1A4A-A366-AB43BCC5CC1F}" name="Column294"/>
    <tableColumn id="303" xr3:uid="{24FB4057-1F10-684A-A2F4-E1406BA649A6}" name="Column295"/>
    <tableColumn id="304" xr3:uid="{D604972B-B32D-8C49-B9CD-83A3BFE96888}" name="Column296"/>
    <tableColumn id="305" xr3:uid="{DD5096C8-821C-AB47-BFA5-68C8A458476B}" name="Column297"/>
    <tableColumn id="306" xr3:uid="{B9BAFA37-C5D1-7C43-8D25-6402386E2305}" name="Column298"/>
    <tableColumn id="307" xr3:uid="{6E9B4AC5-83FC-AC4B-971A-F5AE88036382}" name="Column299"/>
    <tableColumn id="308" xr3:uid="{E98B2AB6-DBC0-D84E-B3E4-A6F2DEAC0983}" name="Column300"/>
    <tableColumn id="309" xr3:uid="{7CD7C9C4-B969-324C-B05F-5AA86FBF9573}" name="Column301"/>
    <tableColumn id="310" xr3:uid="{FBFF1F92-C960-4842-91CD-2DC52151D56D}" name="Column302"/>
    <tableColumn id="311" xr3:uid="{59E1FA6F-5410-7F41-A22D-0940F7D01AAD}" name="Column303"/>
    <tableColumn id="312" xr3:uid="{E84AD3D9-3BA8-AB42-8F99-506F171B1D7A}" name="Column304"/>
    <tableColumn id="313" xr3:uid="{D5FD6B62-9087-2245-9C37-271ABC5F3666}" name="Column305"/>
    <tableColumn id="314" xr3:uid="{A8747201-617D-5E4F-B750-C6243DA7C989}" name="Column306"/>
    <tableColumn id="315" xr3:uid="{15E7449F-146C-1B44-8133-F809F4091A07}" name="Column307"/>
    <tableColumn id="316" xr3:uid="{68677070-0AC0-3443-BD18-69A794C9BB8F}" name="Column308"/>
    <tableColumn id="317" xr3:uid="{F0B4E620-D9B3-4E42-9EE1-CB1E6699C389}" name="Column309"/>
    <tableColumn id="318" xr3:uid="{F6CCB628-FEFA-8D45-895F-D6CE41987BDC}" name="Column310"/>
    <tableColumn id="319" xr3:uid="{27CF2E34-80A9-744F-8B37-A7A9542D5957}" name="Column311"/>
    <tableColumn id="320" xr3:uid="{6B712FD6-076A-8B4C-AFFB-994FEE697AA7}" name="Column312"/>
    <tableColumn id="321" xr3:uid="{2ECA02F1-6AC9-A241-AFC6-9469A53F169F}" name="Column313"/>
    <tableColumn id="322" xr3:uid="{8586359B-5166-AE45-8EBF-7DBCC2BB4C82}" name="Column314"/>
    <tableColumn id="323" xr3:uid="{68C5BEE5-4035-DC4B-84AA-5B84DB0C33FF}" name="Column315"/>
    <tableColumn id="324" xr3:uid="{6F83367F-4C20-A546-8DE6-025FCC39855C}" name="Column316"/>
    <tableColumn id="325" xr3:uid="{5E61E357-7C05-2044-B8CF-6E147F5CD42B}" name="Column317"/>
    <tableColumn id="326" xr3:uid="{BDD49675-7F4D-CA42-B777-EB4FDA8928C6}" name="Column318"/>
    <tableColumn id="327" xr3:uid="{DA6953DE-3906-3D4C-A636-DBD9F893AD93}" name="Column319"/>
    <tableColumn id="328" xr3:uid="{50A5ED7B-47EA-9840-AC4C-8C34D55CDB07}" name="Column320"/>
    <tableColumn id="329" xr3:uid="{8FDC82A1-3BCC-5F46-86EB-E35BA2E79C01}" name="Column321"/>
    <tableColumn id="330" xr3:uid="{03AF8303-2331-BC44-B681-0BDAC8CECB41}" name="Column322"/>
    <tableColumn id="331" xr3:uid="{3DCFC95B-60C3-3C43-BFFC-D649C3A961A2}" name="Column323"/>
    <tableColumn id="332" xr3:uid="{52646409-2877-764B-807B-666BD42DE62B}" name="Column324"/>
    <tableColumn id="333" xr3:uid="{78C33266-ED70-B949-9D23-6EA0494FEFBB}" name="Column325"/>
    <tableColumn id="334" xr3:uid="{3E061DCF-143C-DF4E-9314-610B91A5A666}" name="Column326"/>
    <tableColumn id="335" xr3:uid="{EBB267EE-7AB1-924D-BE97-4AB73274D7A9}" name="Column327"/>
    <tableColumn id="336" xr3:uid="{56B6DA37-D2FF-654D-8A19-084C7521FF4E}" name="Column328"/>
    <tableColumn id="337" xr3:uid="{5D9D8F4B-6B99-DB4F-931F-37DD0C2B2A1D}" name="Column329"/>
    <tableColumn id="338" xr3:uid="{DB495173-BBEC-7A4E-B444-67F745FDB082}" name="Column330"/>
    <tableColumn id="339" xr3:uid="{6DD4CF4B-4197-3541-B901-E1C1727B907B}" name="Column331"/>
    <tableColumn id="340" xr3:uid="{C435A660-D436-734B-A655-A2BE7DE9E391}" name="Column332"/>
    <tableColumn id="341" xr3:uid="{3B630CAA-6B3C-654A-8B94-6F8FC5B8D53C}" name="Column333"/>
    <tableColumn id="342" xr3:uid="{593D44A8-DD5A-D34D-875C-9523E76DF6F3}" name="Column334"/>
    <tableColumn id="343" xr3:uid="{2F839E5B-7835-3644-B0D1-A0BFBB66C83A}" name="Column335"/>
    <tableColumn id="344" xr3:uid="{39C486B6-8412-BC47-898F-36F9D89A67AC}" name="Column336"/>
    <tableColumn id="345" xr3:uid="{11BEC07F-F3F2-854A-BA04-119775E92C07}" name="Column337"/>
    <tableColumn id="346" xr3:uid="{849D3DDE-194D-404F-9471-96153D89FBC1}" name="Column338"/>
    <tableColumn id="347" xr3:uid="{75B19202-A35B-8349-97F9-C1A0138615C8}" name="Column339"/>
    <tableColumn id="348" xr3:uid="{BBB218F9-C6FA-2643-9353-DA00A23069FF}" name="Column340"/>
    <tableColumn id="349" xr3:uid="{173B71CC-CDBE-2246-AB03-C2144DD4E659}" name="Column341"/>
    <tableColumn id="350" xr3:uid="{BE272129-3D68-8740-A9C2-597F7678B0CD}" name="Column342"/>
    <tableColumn id="351" xr3:uid="{A922D4C8-3A48-7744-8658-4EB302A5A2D2}" name="Column343"/>
    <tableColumn id="352" xr3:uid="{BBF3D131-49A9-F74B-A9E6-2466FE9C3550}" name="Column344"/>
    <tableColumn id="353" xr3:uid="{9B2A8A60-37D1-584F-A3CB-0DD502D8FE21}" name="Column345"/>
    <tableColumn id="354" xr3:uid="{42A5C270-7DF9-E142-86D3-5AE8A6EFD1D3}" name="Column346"/>
    <tableColumn id="355" xr3:uid="{93B9976D-5B1A-9E45-9ED2-1399C8F504AD}" name="Column347"/>
    <tableColumn id="356" xr3:uid="{8978EE1B-7CF3-7C46-91E4-F62661316304}" name="Column348"/>
    <tableColumn id="357" xr3:uid="{AABA4E12-B348-4844-BA10-11EAC18C59F2}" name="Column349"/>
    <tableColumn id="358" xr3:uid="{96DA8332-5CC1-8F40-B0C3-DBA967D7C744}" name="Column350"/>
    <tableColumn id="359" xr3:uid="{FF694A2F-ABC5-5142-A9DF-C5AE700B5A3B}" name="Column351"/>
    <tableColumn id="360" xr3:uid="{AF620A47-4EEF-3C40-A02E-1882BB216510}" name="Column352"/>
    <tableColumn id="361" xr3:uid="{789DDD19-8AFA-F640-BA85-D1684525C609}" name="Column353"/>
    <tableColumn id="362" xr3:uid="{89ACC142-E941-024A-B1C8-FF55E18E56FE}" name="Column354"/>
    <tableColumn id="363" xr3:uid="{8D3DE9A3-B1B8-FB41-9644-DF505840E198}" name="Column355"/>
    <tableColumn id="364" xr3:uid="{42BA0951-109F-EE49-91CC-E364C7E504D0}" name="Column356"/>
    <tableColumn id="365" xr3:uid="{5159F02B-AE97-774F-8AA7-944AA758C6B3}" name="Column357"/>
    <tableColumn id="366" xr3:uid="{CDEE6FA5-9043-7046-A17F-59C7B8B69A88}" name="Column358"/>
    <tableColumn id="367" xr3:uid="{E6A28BE5-C29D-3A42-A1E1-506A5BCF733D}" name="Column359"/>
    <tableColumn id="368" xr3:uid="{DF4CB37F-C270-2741-B6C7-6A99AF852CF8}" name="Column360"/>
    <tableColumn id="369" xr3:uid="{7A0E57B3-2D32-6D41-B3E6-AB2E07904C89}" name="Column361"/>
    <tableColumn id="370" xr3:uid="{889A1C06-A1C3-A84C-B515-18486F09BDAD}" name="Column362"/>
    <tableColumn id="371" xr3:uid="{A4B79DCA-0741-714C-815D-173FB12DB62D}" name="Column363"/>
    <tableColumn id="372" xr3:uid="{682E5314-2A29-AA4A-A9C9-70F4B7BB7984}" name="Column364"/>
    <tableColumn id="373" xr3:uid="{F4123D6E-8DED-154A-8A29-E256F3DBE139}" name="Column365"/>
    <tableColumn id="374" xr3:uid="{B6BFBF15-0799-6047-AB29-DCB5C4E82E82}" name="Column366"/>
    <tableColumn id="375" xr3:uid="{D2CAB547-CB19-5D4B-9D7C-4CDB4809A4A3}" name="Column367"/>
    <tableColumn id="376" xr3:uid="{9064B1A9-470B-F647-9792-BC86889EA8FC}" name="Column368"/>
    <tableColumn id="377" xr3:uid="{48BABAEF-EA5C-E446-A3B4-133B87CF0A0B}" name="Column369"/>
    <tableColumn id="378" xr3:uid="{853A31A8-B6C0-BD41-8A4B-F0429737C634}" name="Column370"/>
    <tableColumn id="379" xr3:uid="{E133F959-3316-AD47-B155-24A297ECB1CD}" name="Column371"/>
    <tableColumn id="380" xr3:uid="{7F49E73A-F34E-0047-AC61-013C13BA773C}" name="Column372"/>
    <tableColumn id="381" xr3:uid="{934AAF10-F27A-4644-AD76-88401E9AC1A4}" name="Column373"/>
    <tableColumn id="382" xr3:uid="{CF173CD3-FF6D-7848-B587-49C2AFE6BFC1}" name="Column374"/>
    <tableColumn id="383" xr3:uid="{3BBBAF66-1B45-6646-A660-A78934F81B0F}" name="Column375"/>
    <tableColumn id="384" xr3:uid="{A400B53C-6613-874D-A84E-ECAE4D6855A8}" name="Column376"/>
    <tableColumn id="385" xr3:uid="{7B6CBCA9-62C9-054B-B5EF-D4A8F7B2413C}" name="Column377"/>
    <tableColumn id="386" xr3:uid="{95DC2419-137D-3646-9F88-0B4F1E095C30}" name="Column378"/>
    <tableColumn id="387" xr3:uid="{7B3406D9-9FF0-6647-9772-C7FC79AC2AD2}" name="Column379"/>
    <tableColumn id="388" xr3:uid="{E34B6833-8FD8-4E41-8470-91DFF70048EE}" name="Column380"/>
    <tableColumn id="389" xr3:uid="{AAE16D76-E0CF-B944-9C8E-96E893DC71A4}" name="Column381"/>
    <tableColumn id="390" xr3:uid="{9B9006D4-3904-BF4A-96DE-1417406C3A39}" name="Column382"/>
    <tableColumn id="391" xr3:uid="{667D8605-F693-D541-B855-B1E621D082D6}" name="Column383"/>
    <tableColumn id="392" xr3:uid="{964656AE-C8FB-254C-B5EA-2A48A84F3F4B}" name="Column384"/>
    <tableColumn id="393" xr3:uid="{73619EE2-A81F-C947-B47F-BBB4A4B6D032}" name="Column385"/>
    <tableColumn id="394" xr3:uid="{C4B74E3F-BD77-E04A-8738-93B128B0311A}" name="Column386"/>
    <tableColumn id="395" xr3:uid="{CD7A27E3-CB7D-0342-8F9D-545932AE7264}" name="Column387"/>
    <tableColumn id="396" xr3:uid="{D2B2D0F0-183E-8B4F-B106-6FDB450282C2}" name="Column388"/>
    <tableColumn id="397" xr3:uid="{93F87856-57BB-F74C-B78E-21C902AA842A}" name="Column389"/>
    <tableColumn id="398" xr3:uid="{8FAA2B94-C5F0-1248-8D14-DC9F82CE5D2C}" name="Column390"/>
    <tableColumn id="399" xr3:uid="{B26186DF-F169-BE40-9636-8F4146833E7E}" name="Column391"/>
    <tableColumn id="400" xr3:uid="{0B99CF85-A2F9-9B44-AC61-E35733387FFD}" name="Column392"/>
    <tableColumn id="401" xr3:uid="{31D15221-A3FB-8842-A69A-1D14634DAA9C}" name="Column393"/>
    <tableColumn id="402" xr3:uid="{09D3447A-C186-2740-8ED3-32476B42808A}" name="Column394"/>
    <tableColumn id="403" xr3:uid="{6A3AA9E8-2CAE-F542-9AC7-2B9CB9E586D1}" name="Column395"/>
    <tableColumn id="404" xr3:uid="{00893D5C-AFE9-8F4C-B3B5-9194B34B63CF}" name="Column396"/>
    <tableColumn id="405" xr3:uid="{CC9DBC68-5CFF-C24E-8761-481390C33C32}" name="Column397"/>
    <tableColumn id="406" xr3:uid="{0AD4AB56-BFF4-CF45-AA3A-7099E80F7922}" name="Column398"/>
    <tableColumn id="407" xr3:uid="{42E5E920-FA86-DF4A-81D5-2847F33FBE4E}" name="Column399"/>
    <tableColumn id="408" xr3:uid="{166688C5-C562-1F45-83F3-204ECDC0C2A7}" name="Column400"/>
    <tableColumn id="409" xr3:uid="{BAD90F04-881C-5C41-B560-D9C2931DF0A5}" name="Column401"/>
    <tableColumn id="410" xr3:uid="{0023EFFC-FB50-084C-B4BD-3C875F9F4AAE}" name="Column402"/>
    <tableColumn id="411" xr3:uid="{26D52E4A-05B7-CE43-B239-9C998DC5F6BB}" name="Column403"/>
    <tableColumn id="412" xr3:uid="{CA9EC079-A940-6549-8406-91478AA6E148}" name="Column404"/>
    <tableColumn id="413" xr3:uid="{8FC1F732-1EFC-324D-9B11-2BCB787BA2FD}" name="Column405"/>
    <tableColumn id="414" xr3:uid="{6F6E32DE-9100-764D-85B6-F571F288903E}" name="Column406"/>
    <tableColumn id="415" xr3:uid="{02F895B3-C413-204A-B6BC-AE2D31EBEEF0}" name="Column407"/>
    <tableColumn id="416" xr3:uid="{BDA2ED31-24CB-CF4B-A3A6-C3B564B57C1B}" name="Column408"/>
    <tableColumn id="417" xr3:uid="{37F33B86-3F72-CE4B-B252-61A1E2D7CD75}" name="Column409"/>
    <tableColumn id="418" xr3:uid="{CD4C6E30-9325-C548-BCEA-FD64E4F1C2C8}" name="Column410"/>
    <tableColumn id="419" xr3:uid="{2F6A65EF-AF14-5745-BBD8-6D0BAAAEBDED}" name="Column411"/>
    <tableColumn id="420" xr3:uid="{00D3EFED-376B-CE49-8391-F20151F7764A}" name="Column412"/>
    <tableColumn id="421" xr3:uid="{40237E92-BDE1-7342-AEC2-94C1DB76729C}" name="Column413"/>
    <tableColumn id="422" xr3:uid="{8B0834A3-720C-E146-B6D7-41834F0DF54D}" name="Column414"/>
    <tableColumn id="423" xr3:uid="{A108111F-6F95-7A46-8C85-1573144448F2}" name="Column415"/>
    <tableColumn id="424" xr3:uid="{E91480B1-BD94-0C4C-BC35-67105DF60755}" name="Column416"/>
    <tableColumn id="425" xr3:uid="{73716372-9DD9-5849-BBD5-7770E95547A2}" name="Column417"/>
    <tableColumn id="426" xr3:uid="{AEB2B386-62AB-DE46-9B1E-6209F671613F}" name="Column418"/>
    <tableColumn id="427" xr3:uid="{20CD2D1D-F2DF-3A42-B51F-29E4D6B322EE}" name="Column419"/>
    <tableColumn id="428" xr3:uid="{5CC4AEC8-C4A9-044F-8B54-05387ED0FFC8}" name="Column420"/>
    <tableColumn id="429" xr3:uid="{AD25F7E8-DDC6-9B4D-A36A-B593BF926749}" name="Column421"/>
    <tableColumn id="430" xr3:uid="{2C489887-5FAC-7743-814F-7827F3838C84}" name="Column422"/>
    <tableColumn id="431" xr3:uid="{72843D52-415F-9240-BB7C-092B162D71A6}" name="Column423"/>
    <tableColumn id="432" xr3:uid="{4B6AD652-9616-4C42-96FB-10880721C61C}" name="Column424"/>
    <tableColumn id="433" xr3:uid="{302E0F45-D267-9640-8B47-F08A1E07A399}" name="Column425"/>
    <tableColumn id="434" xr3:uid="{3955DA42-A89D-F648-AC43-9E6C5151DAF8}" name="Column426"/>
    <tableColumn id="435" xr3:uid="{6836D97E-1433-F54C-B74B-026BEA12923D}" name="Column427"/>
    <tableColumn id="436" xr3:uid="{D8233498-6386-9943-AE21-77AB15695330}" name="Column428"/>
    <tableColumn id="437" xr3:uid="{01FA7CD8-7357-B84E-AE08-BC3D6A769436}" name="Column429"/>
    <tableColumn id="438" xr3:uid="{779A25D8-0F60-A746-A9DC-020D585A0AF8}" name="Column430"/>
    <tableColumn id="439" xr3:uid="{310956BB-3255-8642-8234-D7CF75DD34B0}" name="Column431"/>
    <tableColumn id="440" xr3:uid="{7630CD20-6777-2E4F-A4E6-66003119AA8E}" name="Column432"/>
    <tableColumn id="441" xr3:uid="{99FDF41E-044E-B043-9662-058825942863}" name="Column433"/>
    <tableColumn id="442" xr3:uid="{427913D7-EBA3-9C47-906A-947B30B0AE94}" name="Column434"/>
    <tableColumn id="443" xr3:uid="{EE714617-0FB7-4C4B-961F-84DB040B3F88}" name="Column435"/>
    <tableColumn id="444" xr3:uid="{BC53D9EA-4F3C-E44B-B0B6-C9F81F78C3AE}" name="Column436"/>
    <tableColumn id="445" xr3:uid="{3BE31A5F-14D4-BA49-AEEE-142C037D140A}" name="Column437"/>
    <tableColumn id="446" xr3:uid="{26FB4A07-EBBD-5644-BD6A-B4D4284892FD}" name="Column438"/>
    <tableColumn id="447" xr3:uid="{0E969275-B0F4-D148-88CC-883F98A32616}" name="Column439"/>
    <tableColumn id="448" xr3:uid="{67087252-C8DC-F148-9FC8-39898B994157}" name="Column440"/>
    <tableColumn id="449" xr3:uid="{F00EE455-B9CA-C442-A4A9-4C5046976F0C}" name="Column441"/>
    <tableColumn id="450" xr3:uid="{79F8EB57-BDD7-AC4D-95FD-B8DC8E9095C8}" name="Column442"/>
    <tableColumn id="451" xr3:uid="{F66001FC-46A3-5E46-9725-DD1ED7426874}" name="Column443"/>
    <tableColumn id="452" xr3:uid="{0F533C7B-4C18-0844-817A-B5992D253836}" name="Column444"/>
    <tableColumn id="453" xr3:uid="{0148B5E6-98D4-AE44-A55E-A216EAF07D63}" name="Column445"/>
    <tableColumn id="454" xr3:uid="{495921D1-1337-FC43-97D1-E4E427D9D6D3}" name="Column446"/>
    <tableColumn id="455" xr3:uid="{F6616D35-27E9-1240-A853-C3D193F895CE}" name="Column447"/>
    <tableColumn id="456" xr3:uid="{BF3FC63E-5AF8-3545-AA00-4096B2A318EF}" name="Column448"/>
    <tableColumn id="457" xr3:uid="{061471EC-4486-8B4D-8AA7-797EB08C33C4}" name="Column449"/>
    <tableColumn id="458" xr3:uid="{677BF204-CCDE-B54F-B49D-3815F6BEC78C}" name="Column450"/>
    <tableColumn id="459" xr3:uid="{1EAADFA6-BBAA-734C-B6A2-9AEE6D8F6828}" name="Column451"/>
    <tableColumn id="460" xr3:uid="{C4F04A91-31B2-EB43-BC3B-A9F3CBAE44A8}" name="Column452"/>
    <tableColumn id="461" xr3:uid="{C251C0F3-DC7B-F149-BF29-6E74B1BD2F14}" name="Column453"/>
    <tableColumn id="462" xr3:uid="{B8817436-BB77-3040-AEEA-08B0C02CDA6D}" name="Column454"/>
    <tableColumn id="463" xr3:uid="{E4E9B0EA-1E84-4D42-BF0C-836C4ED9D4C9}" name="Column455"/>
    <tableColumn id="464" xr3:uid="{D2E8218F-A6D4-6443-9042-7F6DEF8FCBAB}" name="Column456"/>
    <tableColumn id="465" xr3:uid="{F0D52AE9-0767-B441-BE72-B859A8BA2761}" name="Column457"/>
    <tableColumn id="466" xr3:uid="{84776813-E5F1-7B4E-89D5-6ED3CCF44BA7}" name="Column458"/>
    <tableColumn id="467" xr3:uid="{817966F7-60F8-7446-A6A0-2D4F77E4FB20}" name="Column459"/>
    <tableColumn id="468" xr3:uid="{54416925-A290-8E48-9F87-C9E3F8761067}" name="Column460"/>
    <tableColumn id="469" xr3:uid="{43150241-7295-AB4B-B386-780A77451CEA}" name="Column461"/>
    <tableColumn id="470" xr3:uid="{6338CE94-C6BC-6F4D-AF45-8AF69A33AED1}" name="Column462"/>
    <tableColumn id="471" xr3:uid="{98F56637-9665-E349-A3BE-309B35B3A121}" name="Column463"/>
    <tableColumn id="472" xr3:uid="{36D37C63-73CC-5747-95F7-41C135386A9E}" name="Column464"/>
    <tableColumn id="473" xr3:uid="{1195C6E5-259D-3244-9B3C-CD896ED7891D}" name="Column465"/>
    <tableColumn id="474" xr3:uid="{34328147-25EF-B743-9765-568BF7E47E1C}" name="Column466"/>
    <tableColumn id="475" xr3:uid="{DFDD0F90-7AF9-D644-83FB-E45F4624D2D7}" name="Column467"/>
    <tableColumn id="476" xr3:uid="{F369BE38-E58E-2E42-8DA0-D49053B334D0}" name="Column468"/>
    <tableColumn id="477" xr3:uid="{4964BD33-5285-E540-A5DD-111F53318945}" name="Column469"/>
    <tableColumn id="478" xr3:uid="{A4D6A78C-245E-3843-A735-23E37D5F2CC9}" name="Column470"/>
    <tableColumn id="479" xr3:uid="{E3A4DE55-B490-FA47-9AA1-0E0062550C27}" name="Column471"/>
    <tableColumn id="480" xr3:uid="{8DBC4DE2-7271-9C4D-8F92-0A4720EB04B7}" name="Column472"/>
    <tableColumn id="481" xr3:uid="{BADAB17D-2F0C-DB40-AE51-DABF102EAED2}" name="Column473"/>
    <tableColumn id="482" xr3:uid="{8FE24171-A89E-8346-AED8-91AF710A1C60}" name="Column474"/>
    <tableColumn id="483" xr3:uid="{223DBFE7-3A53-E74F-B06E-620A9E49F847}" name="Column475"/>
    <tableColumn id="484" xr3:uid="{B1A7A7CF-6475-524B-9434-73704B3D0388}" name="Column476"/>
    <tableColumn id="485" xr3:uid="{69D73AEF-1974-5242-B2CD-EC2DFF6E6E0C}" name="Column477"/>
    <tableColumn id="486" xr3:uid="{2B72931C-DDF7-B243-8288-AFA8CEA5451A}" name="Column478"/>
    <tableColumn id="487" xr3:uid="{61420DFE-8634-724E-BB8A-883CA3BDE438}" name="Column479"/>
    <tableColumn id="488" xr3:uid="{9E683457-C350-2547-B06A-B79D23932968}" name="Column480"/>
    <tableColumn id="489" xr3:uid="{DB71AD8B-3869-8B4A-A649-3479669B80B0}" name="Column481"/>
    <tableColumn id="490" xr3:uid="{9C14EA3C-65DD-EC4B-AB15-66DB6DB199FD}" name="Column482"/>
    <tableColumn id="491" xr3:uid="{D2AB5B32-B5AF-D54F-8877-9AAB8678DFEF}" name="Column483"/>
    <tableColumn id="492" xr3:uid="{782EAD05-03E3-5A48-9088-57521B4B1AB0}" name="Column484"/>
    <tableColumn id="493" xr3:uid="{AAFA953B-547C-1940-987A-C75B70A74008}" name="Column485"/>
    <tableColumn id="494" xr3:uid="{557BE076-296A-F243-BD9C-F53D8A799C6C}" name="Column486"/>
    <tableColumn id="495" xr3:uid="{E635C86F-F190-DA41-935B-B9CD114B5A89}" name="Column487"/>
    <tableColumn id="496" xr3:uid="{FB58F832-FF87-2F43-A045-5268BDFCD8F4}" name="Column488"/>
    <tableColumn id="497" xr3:uid="{DD4B075F-794B-684C-AAE9-00AD200CA60D}" name="Column489"/>
    <tableColumn id="498" xr3:uid="{99163D94-3A41-4E43-A72E-A17D642140AA}" name="Column490"/>
    <tableColumn id="499" xr3:uid="{46667BFE-702B-8942-A3DE-EC3C4C6FF111}" name="Column491"/>
    <tableColumn id="500" xr3:uid="{00514916-1629-A943-B8ED-233BD176A6F5}" name="Column492"/>
    <tableColumn id="501" xr3:uid="{D5511C10-C5CE-884A-9C50-E97B2D380C94}" name="Column493"/>
    <tableColumn id="502" xr3:uid="{9BA75628-08FC-594E-9D24-AA714BCA9BD4}" name="Column494"/>
    <tableColumn id="503" xr3:uid="{9A1BA9B6-8D04-8D4E-9F58-D7ECDB8917C1}" name="Column495"/>
    <tableColumn id="504" xr3:uid="{E41F925A-2B6D-B845-A510-E14FF0BD97FE}" name="Column496"/>
    <tableColumn id="505" xr3:uid="{9193162C-6E73-164C-8351-A1F5A9A77D01}" name="Column497"/>
    <tableColumn id="506" xr3:uid="{5F04DA86-8DCE-6541-A6DE-0F62AFD1D5C4}" name="Column498"/>
    <tableColumn id="507" xr3:uid="{50C3C707-17D1-2647-9211-9F1C2661D814}" name="Column499"/>
    <tableColumn id="508" xr3:uid="{2C91074D-01D0-044D-A536-84B1B45473DB}" name="Column500"/>
    <tableColumn id="509" xr3:uid="{FBDD230C-8DA0-E24B-BCFC-2018D77E6610}" name="Column501"/>
    <tableColumn id="510" xr3:uid="{8DC46E04-11BF-F34F-83F0-2A83493351AD}" name="Column502"/>
    <tableColumn id="511" xr3:uid="{13E612F2-7824-594D-B24B-CD6AD6B5121B}" name="Column503"/>
    <tableColumn id="512" xr3:uid="{B2C349D4-D453-A04E-93CC-89CF544FAC1E}" name="Column504"/>
    <tableColumn id="513" xr3:uid="{4E5FEA8F-869D-1645-987F-3298D2A7F884}" name="Column505"/>
    <tableColumn id="514" xr3:uid="{DF4164A9-CF5D-914E-84D3-05BC054C243C}" name="Column506"/>
    <tableColumn id="515" xr3:uid="{7BFEABC5-922C-944D-9BEB-7FBFA6FB9D08}" name="Column507"/>
    <tableColumn id="516" xr3:uid="{5567A1D4-63F1-AE49-BB8F-FEAF11740BB3}" name="Column508"/>
    <tableColumn id="517" xr3:uid="{828DCF53-3C55-DB4D-886F-2912D78C556F}" name="Column509"/>
    <tableColumn id="518" xr3:uid="{961757DF-6A06-C444-A10D-CF8DF6BEA14E}" name="Column510"/>
    <tableColumn id="519" xr3:uid="{74B98C79-5D7E-644D-AD10-C595AA4CB31D}" name="Column511"/>
    <tableColumn id="520" xr3:uid="{9D7E8696-4835-1D4E-BA1B-BC7B67E4AFED}" name="Column512"/>
    <tableColumn id="521" xr3:uid="{65E14115-AED5-214C-B725-040E2EB8771E}" name="Column513"/>
    <tableColumn id="522" xr3:uid="{554E8CD7-1397-8846-94BF-BC99F81D4638}" name="Column514"/>
    <tableColumn id="523" xr3:uid="{423DDC6E-D742-EB41-BF4E-1D53F37E6EBF}" name="Column515"/>
    <tableColumn id="524" xr3:uid="{4EB11500-0CD1-0043-B0C6-3ADA574BC631}" name="Column516"/>
    <tableColumn id="525" xr3:uid="{22D9716E-3A52-DF4D-B516-127F441A4E1F}" name="Column517"/>
    <tableColumn id="526" xr3:uid="{DD09A5F9-C6A1-3344-A758-5181CFF20B87}" name="Column518"/>
    <tableColumn id="527" xr3:uid="{7EA8CC29-AE90-D84A-89FE-A580FEBD0F35}" name="Column519"/>
    <tableColumn id="528" xr3:uid="{85016581-1415-D541-9B3C-F9C94B3E025D}" name="Column520"/>
    <tableColumn id="529" xr3:uid="{06D98A11-C305-C44B-B9D4-2C543BDC1685}" name="Column521"/>
    <tableColumn id="530" xr3:uid="{0EADF80C-C688-A943-BFC3-04DC474533E6}" name="Column522"/>
    <tableColumn id="531" xr3:uid="{20734D1D-35E9-8340-AD54-D0C5AB2AA7FE}" name="Column523"/>
    <tableColumn id="532" xr3:uid="{5ADF2681-06FB-824B-87AD-7ECD1FE7B9C5}" name="Column524"/>
    <tableColumn id="533" xr3:uid="{43AD101B-D95E-F64D-BB2D-6CA304F2A983}" name="Column525"/>
    <tableColumn id="534" xr3:uid="{B9BFF579-5C95-184C-B18A-4A3D76D827D8}" name="Column526"/>
    <tableColumn id="535" xr3:uid="{B9B28EFF-7BCF-E542-B1B5-18E3BDFA3773}" name="Column527"/>
    <tableColumn id="536" xr3:uid="{94E523B0-D897-394E-B292-F541740A223C}" name="Column528"/>
    <tableColumn id="537" xr3:uid="{4C36F741-DDE4-AA47-B5CD-84D6F8E17AD2}" name="Column529"/>
    <tableColumn id="538" xr3:uid="{9816CC06-8FE0-FC42-AD8D-2C4025C8D3B4}" name="Column530"/>
    <tableColumn id="539" xr3:uid="{C52BE659-BB5A-D34F-AEBE-3AC639E27A9F}" name="Column531"/>
    <tableColumn id="540" xr3:uid="{6DFD5EAD-FBFC-9249-BBA8-C22208299AD3}" name="Column532"/>
    <tableColumn id="541" xr3:uid="{EB7EEFCF-1272-9D42-8E45-EF5DB1B907BC}" name="Column533"/>
    <tableColumn id="542" xr3:uid="{9B876396-6E9C-2D43-B16E-E46F99D6A128}" name="Column534"/>
    <tableColumn id="543" xr3:uid="{A4317478-82AE-4645-BDE8-F7F4E895C74A}" name="Column535"/>
    <tableColumn id="544" xr3:uid="{AA09E760-D161-7D4A-A0E1-A61624E9C105}" name="Column536"/>
    <tableColumn id="545" xr3:uid="{1AD01A60-88A8-B44F-B182-047FB8DDC84F}" name="Column537"/>
    <tableColumn id="546" xr3:uid="{BC6CB452-4CF5-F048-8DD5-6276E7FD4C96}" name="Column538"/>
    <tableColumn id="547" xr3:uid="{FA03BD82-3543-2C41-81B5-13741AB33BA1}" name="Column539"/>
    <tableColumn id="548" xr3:uid="{BBA55117-631B-BB4D-A832-CEDDD5568B45}" name="Column540"/>
    <tableColumn id="549" xr3:uid="{425BFAEB-2A63-EB4C-8364-83E8D47C2614}" name="Column541"/>
    <tableColumn id="550" xr3:uid="{7FAC1E18-E2B8-9C47-8913-55114C9D467B}" name="Column542"/>
    <tableColumn id="551" xr3:uid="{C1E55576-D3AF-C442-ACB7-E577D4A7B901}" name="Column543"/>
    <tableColumn id="552" xr3:uid="{70EA8D11-862F-EA49-BBE1-08A0EE1A96BC}" name="Column544"/>
    <tableColumn id="553" xr3:uid="{E61FC07A-E6F5-C647-A8BC-CA368524765A}" name="Column545"/>
    <tableColumn id="554" xr3:uid="{52BDF2B9-B5B9-EC41-9CA7-BBD419E4E9FC}" name="Column546"/>
    <tableColumn id="555" xr3:uid="{09A03560-9AA3-EF41-96AC-AECC81AA26A2}" name="Column547"/>
    <tableColumn id="556" xr3:uid="{A705CDBB-1649-F448-93FF-20AC55B14F5C}" name="Column548"/>
    <tableColumn id="557" xr3:uid="{5AEBAA22-9EE1-1641-8E18-AB377F720F05}" name="Column549"/>
    <tableColumn id="558" xr3:uid="{320463BE-2BB8-994C-8FC1-D5EAE6D77432}" name="Column550"/>
    <tableColumn id="559" xr3:uid="{EC746E2B-36BD-8444-A315-01B256318BCC}" name="Column551"/>
    <tableColumn id="560" xr3:uid="{E73D2F82-02B6-8748-8FD5-A02C1DBF897A}" name="Column552"/>
    <tableColumn id="561" xr3:uid="{93203A60-C9C6-AB4F-A9AB-CC430A1FCB3C}" name="Column553"/>
    <tableColumn id="562" xr3:uid="{D378A3A0-1C54-F04E-BB4F-D6F97B0E0988}" name="Column554"/>
    <tableColumn id="563" xr3:uid="{D537512C-E1BB-0A43-ADB6-F775E9EFB891}" name="Column555"/>
    <tableColumn id="564" xr3:uid="{D5F5FB2A-3662-A548-A0F2-E0D06779004D}" name="Column556"/>
    <tableColumn id="565" xr3:uid="{6457BC6C-8226-4E45-98DA-8B4E61EFF326}" name="Column557"/>
    <tableColumn id="566" xr3:uid="{A39D971E-E19D-5B49-967D-6DC8154EA275}" name="Column558"/>
    <tableColumn id="567" xr3:uid="{F2EADC96-5B34-8F41-BBF5-0ED5365E476C}" name="Column559"/>
    <tableColumn id="568" xr3:uid="{5FB01562-E7C0-5F44-8F34-6EC2ACE9E7ED}" name="Column560"/>
    <tableColumn id="569" xr3:uid="{83120FE7-7CF4-C148-884C-EEA03A624773}" name="Column561"/>
    <tableColumn id="570" xr3:uid="{80BE7037-EB18-C140-8EE3-B190175A0A53}" name="Column562"/>
    <tableColumn id="571" xr3:uid="{52CE3EFC-5405-5B40-8893-8DE747D6290D}" name="Column563"/>
    <tableColumn id="572" xr3:uid="{ECB0675D-2BF5-C247-98C2-0256037D9B10}" name="Column564"/>
    <tableColumn id="573" xr3:uid="{4759C15A-860A-C641-90BF-6A13B7192E50}" name="Column565"/>
    <tableColumn id="574" xr3:uid="{59582957-17BE-D24D-899B-139E792225CC}" name="Column566"/>
    <tableColumn id="575" xr3:uid="{FD32EFFF-067F-6144-BAD9-C6F7DC909249}" name="Column567"/>
    <tableColumn id="576" xr3:uid="{08CE294F-9EC6-3244-B3AB-083FD5C55B21}" name="Column568"/>
    <tableColumn id="577" xr3:uid="{6B29E39D-4FB3-2D4C-A623-A8D87FA89A00}" name="Column569"/>
    <tableColumn id="578" xr3:uid="{065EC8F5-A61C-C949-8F12-7D9858E633EF}" name="Column570"/>
    <tableColumn id="579" xr3:uid="{44FB4FF3-C651-BF40-A194-F93F2A7C3B31}" name="Column571"/>
    <tableColumn id="580" xr3:uid="{98EEE8CF-6836-3C47-9856-8F591E62D402}" name="Column572"/>
    <tableColumn id="581" xr3:uid="{72E04FEA-BDAF-0E4A-BD49-FD2F67FDE4D5}" name="Column573"/>
    <tableColumn id="582" xr3:uid="{D65CAE2B-97D4-504C-9DD9-1D94377B3434}" name="Column574"/>
    <tableColumn id="583" xr3:uid="{181F6B88-3187-5B47-8F40-D3ABB079D632}" name="Column575"/>
    <tableColumn id="584" xr3:uid="{651C20BF-F5E0-964D-B30B-F3F1D8204580}" name="Column576"/>
    <tableColumn id="585" xr3:uid="{D7FFB0CB-85F2-1047-9409-B052AA46EAE9}" name="Column577"/>
    <tableColumn id="586" xr3:uid="{56C43D76-1F01-C742-8F94-F4BCA98078D9}" name="Column578"/>
    <tableColumn id="587" xr3:uid="{F1E845BB-43B4-7C4D-9503-7ADA2E8CCE33}" name="Column579"/>
    <tableColumn id="588" xr3:uid="{33AAE829-1C22-8948-B3B8-CBE693815A8D}" name="Column580"/>
    <tableColumn id="589" xr3:uid="{08749320-99EA-3543-968F-648BA09A79C1}" name="Column581"/>
    <tableColumn id="590" xr3:uid="{B3F1E00C-2B09-4841-B138-4CAD39795E3B}" name="Column582"/>
    <tableColumn id="591" xr3:uid="{435F94A0-2608-724D-BD82-6923CBEBA24B}" name="Column583"/>
    <tableColumn id="592" xr3:uid="{668B08E6-9498-FF46-9B1B-33BA0EAA7F4A}" name="Column584"/>
    <tableColumn id="593" xr3:uid="{26EDD68F-D1A0-E045-8A6A-A585D484EF5D}" name="Column585"/>
    <tableColumn id="594" xr3:uid="{4CAD5D5D-1E72-9740-92F1-518D76C7B966}" name="Column586"/>
    <tableColumn id="595" xr3:uid="{ACF26087-F0B0-6547-BBD1-1E2F9F1D0A17}" name="Column587"/>
    <tableColumn id="596" xr3:uid="{5573D690-E135-6545-849D-16EF53BC3710}" name="Column588"/>
    <tableColumn id="597" xr3:uid="{C279B709-5BE1-AB4D-9B9D-BC99A8C4119A}" name="Column589"/>
    <tableColumn id="598" xr3:uid="{852E3CC7-E411-644A-B05D-6A49EACE57D3}" name="Column590"/>
    <tableColumn id="599" xr3:uid="{2CF74B3E-FDB5-5B4E-B91B-EB38350BC837}" name="Column591"/>
    <tableColumn id="600" xr3:uid="{77B83C75-FE2C-4B44-BF18-E1263851D84E}" name="Column592"/>
    <tableColumn id="601" xr3:uid="{CBFE70D1-3F3D-9442-B2DC-B83544177BBD}" name="Column593"/>
    <tableColumn id="602" xr3:uid="{779BC67E-9C40-0D4F-B986-00F5A564743C}" name="Column594"/>
    <tableColumn id="603" xr3:uid="{2B0B9534-4484-6D43-99CC-8D9AAC9A40E4}" name="Column595"/>
    <tableColumn id="604" xr3:uid="{BCC20F93-E911-2648-9B38-8E6D28C709AB}" name="Column596"/>
    <tableColumn id="605" xr3:uid="{1EB3F93A-1BB2-8442-B337-A5ADB5F891D0}" name="Column597"/>
    <tableColumn id="606" xr3:uid="{0D1A89AB-D979-3F4E-82DA-9386B4380B21}" name="Column598"/>
    <tableColumn id="607" xr3:uid="{F5F7A893-08B0-4640-BBD7-3CD608FFC79F}" name="Column599"/>
    <tableColumn id="608" xr3:uid="{DC047FC5-3FA3-F046-8DD2-89C5CC76C5BA}" name="Column600"/>
    <tableColumn id="609" xr3:uid="{8E572BD6-BD45-564C-8CAC-4939D4557C9D}" name="Column601"/>
    <tableColumn id="610" xr3:uid="{27428C8F-2172-0446-95B2-AC3A67BC7FED}" name="Column602"/>
    <tableColumn id="611" xr3:uid="{B1508233-D63E-E348-86BE-D9808CF04F0C}" name="Column603"/>
    <tableColumn id="612" xr3:uid="{BE39CCBE-FD10-C048-976C-1C68D3CA29D5}" name="Column604"/>
    <tableColumn id="613" xr3:uid="{9AEB10C0-E0B3-944D-A4F9-2DA096996502}" name="Column605"/>
    <tableColumn id="614" xr3:uid="{E081E2C9-3790-6545-A231-97AA8E9CA47E}" name="Column606"/>
    <tableColumn id="615" xr3:uid="{98A74CA7-684E-2847-BE19-E8868CAC399E}" name="Column607"/>
    <tableColumn id="616" xr3:uid="{F8758FC1-BE0B-7D4C-9345-F35C8C5E4D75}" name="Column608"/>
    <tableColumn id="617" xr3:uid="{FD086EA4-59DC-1C40-9B47-60426CFDE712}" name="Column609"/>
    <tableColumn id="618" xr3:uid="{F7671E03-8136-A543-BA38-D25638441371}" name="Column610"/>
    <tableColumn id="619" xr3:uid="{F985FDFC-4205-4345-8ECA-0806EC85D893}" name="Column611"/>
    <tableColumn id="620" xr3:uid="{2F3A055B-90A0-A74F-AC23-65809F255155}" name="Column612"/>
    <tableColumn id="621" xr3:uid="{484FBB04-297C-5249-AAAD-9E087E484D70}" name="Column613"/>
    <tableColumn id="622" xr3:uid="{7893A4D8-FB51-994E-8D93-998D7AE8C7E4}" name="Column614"/>
    <tableColumn id="623" xr3:uid="{B491D71B-0A56-FB46-B166-D2330C4F1298}" name="Column615"/>
    <tableColumn id="624" xr3:uid="{2A609C83-2497-434E-9103-4BFB96D1B67B}" name="Column616"/>
    <tableColumn id="625" xr3:uid="{DB707B46-14E5-6341-8745-E59D63DBEA75}" name="Column617"/>
    <tableColumn id="626" xr3:uid="{A5DC2E14-1B14-1649-A782-E271F85B6199}" name="Column618"/>
    <tableColumn id="627" xr3:uid="{147F8B63-8D97-3043-B0EF-7CE81A1C57B2}" name="Column619"/>
    <tableColumn id="628" xr3:uid="{FACA0F9D-25EC-8A4C-9840-E79C3DDDF708}" name="Column620"/>
    <tableColumn id="629" xr3:uid="{59232EC9-0BAF-194B-8C1A-BC1D5AEDEC1C}" name="Column621"/>
    <tableColumn id="630" xr3:uid="{5BBD1801-1188-424F-BB5A-A20B4462CED8}" name="Column622"/>
    <tableColumn id="631" xr3:uid="{2474D36F-D4D7-7948-B269-F1EB11653B54}" name="Column623"/>
    <tableColumn id="632" xr3:uid="{39594D90-087E-E040-AFC2-50FBED2D57D6}" name="Column624"/>
    <tableColumn id="633" xr3:uid="{5E80792B-5CE4-194F-98F5-8BD7103343BA}" name="Column625"/>
    <tableColumn id="634" xr3:uid="{0EE88998-6939-D547-AA93-C426A1357048}" name="Column626"/>
    <tableColumn id="635" xr3:uid="{A824D040-DBF6-834E-9F05-B7B980739C9C}" name="Column627"/>
    <tableColumn id="636" xr3:uid="{9A9A352B-ACB5-AB4F-A93D-E9743FF6FDF5}" name="Column628"/>
    <tableColumn id="637" xr3:uid="{DE0382C0-1A7C-A647-990A-B25FBCA489FF}" name="Column629"/>
    <tableColumn id="638" xr3:uid="{9726C70D-3775-554F-A5DD-371F81606FE4}" name="Column630"/>
    <tableColumn id="639" xr3:uid="{61678BC3-0EE6-1C4D-8E4A-80C9A9289687}" name="Column631"/>
    <tableColumn id="640" xr3:uid="{23AC6377-15BF-DD4A-8E4F-2395130596AE}" name="Column632"/>
    <tableColumn id="641" xr3:uid="{CA415BCA-CD36-8640-9EDC-25FDED829F79}" name="Column633"/>
    <tableColumn id="642" xr3:uid="{0A16CE81-CDD3-D446-9BDC-EA3B4CF631E3}" name="Column634"/>
    <tableColumn id="643" xr3:uid="{DA934327-1882-F34E-9338-0473D5B8E8EE}" name="Column635"/>
    <tableColumn id="644" xr3:uid="{A24550AC-1F0C-EB40-B755-75C0DFFFF084}" name="Column636"/>
    <tableColumn id="645" xr3:uid="{E205D135-9092-F04C-8302-DA5C2F881EFE}" name="Column637"/>
    <tableColumn id="646" xr3:uid="{19EE33B8-09EB-6245-AA72-A88C41D4BE83}" name="Column638"/>
    <tableColumn id="647" xr3:uid="{46DE0D06-BD2E-6744-9F1F-7A6AA390EFE0}" name="Column639"/>
    <tableColumn id="648" xr3:uid="{A45A1777-4302-0747-B5A0-709A662FB308}" name="Column640"/>
    <tableColumn id="649" xr3:uid="{19C1D0E6-8AE3-F948-B791-46EC184B3C1F}" name="Column641"/>
    <tableColumn id="650" xr3:uid="{0CD6FD30-B3B4-D64E-A8F7-F746A1BE358F}" name="Column642"/>
    <tableColumn id="651" xr3:uid="{F5BE09DF-ADC4-FE45-B75E-033892FDDD4C}" name="Column643"/>
    <tableColumn id="652" xr3:uid="{AFBD2E9A-374F-0946-83BB-206F97785EDB}" name="Column644"/>
    <tableColumn id="653" xr3:uid="{8584B16E-4323-4145-B56D-3E697B4E7E24}" name="Column645"/>
    <tableColumn id="654" xr3:uid="{09BCB58F-2CAA-424A-A684-4FE811184993}" name="Column646"/>
    <tableColumn id="655" xr3:uid="{8A6EB887-7948-374D-BE46-24183DBDD65E}" name="Column647"/>
    <tableColumn id="656" xr3:uid="{C29DDE1D-1AAD-904D-A645-5C84396F2706}" name="Column648"/>
    <tableColumn id="657" xr3:uid="{A63EDA71-598C-AE44-B5C1-594BF604BFCB}" name="Column649"/>
    <tableColumn id="658" xr3:uid="{79B7FEFD-D630-9F41-BCB8-5F18F7773F0E}" name="Column650"/>
    <tableColumn id="659" xr3:uid="{DA3C0526-1B44-AA47-B700-F19F2D528A51}" name="Column651"/>
    <tableColumn id="660" xr3:uid="{4113DC84-4CF3-D44B-A33F-2703F9A2025D}" name="Column652"/>
    <tableColumn id="661" xr3:uid="{EE2C2AF4-E924-8745-8874-517B8B8B3D6E}" name="Column653"/>
    <tableColumn id="662" xr3:uid="{5581E2F4-D44A-8248-B681-159235D1A186}" name="Column654"/>
    <tableColumn id="663" xr3:uid="{70CFFC90-091B-9F4E-B9D7-DBB433E5A9DA}" name="Column655"/>
    <tableColumn id="664" xr3:uid="{49BCBCE7-362A-AE40-8613-F0D4CD407CAE}" name="Column656"/>
    <tableColumn id="665" xr3:uid="{52819FCB-2AC4-AF45-B3FD-3F9F4F417A60}" name="Column657"/>
    <tableColumn id="666" xr3:uid="{15B95FCA-CC9A-944C-A10E-EFFB83089BC9}" name="Column658"/>
    <tableColumn id="667" xr3:uid="{60E5E8EE-87CF-FD4C-9BDB-545014F88FFB}" name="Column659"/>
    <tableColumn id="668" xr3:uid="{002698B4-024E-3749-8BB1-0C443ECC17E5}" name="Column660"/>
    <tableColumn id="669" xr3:uid="{E5ED58AC-54FB-0246-A85B-4A0FCDFAE1FC}" name="Column661"/>
    <tableColumn id="670" xr3:uid="{A9CB84F4-E059-2C45-A3E0-49A46DCEBF5C}" name="Column662"/>
    <tableColumn id="671" xr3:uid="{FA0E27B3-7C09-C541-9EDD-BEA09ABCACDC}" name="Column663"/>
    <tableColumn id="672" xr3:uid="{8A9E59D7-99CA-8B4E-88B0-0B573A1E2991}" name="Column664"/>
    <tableColumn id="673" xr3:uid="{4D86F5D4-5700-F743-B4D5-905ED1639F57}" name="Column665"/>
    <tableColumn id="674" xr3:uid="{2622FC21-CA5C-574F-BABB-B0C0A5A04549}" name="Column666"/>
    <tableColumn id="675" xr3:uid="{D77212A4-139B-714C-AB2D-8B2E120A0AF0}" name="Column667"/>
    <tableColumn id="676" xr3:uid="{74E9AA26-0A96-4D4C-B489-B1E131AD36E1}" name="Column668"/>
    <tableColumn id="677" xr3:uid="{3D600425-5B5D-5142-A04B-99B1F360C4D6}" name="Column669"/>
    <tableColumn id="678" xr3:uid="{A2FAF1F0-1927-CD4A-A28B-8A396525BABF}" name="Column670"/>
    <tableColumn id="679" xr3:uid="{70AE7AD4-75B4-6F41-BFC0-4532047E3D21}" name="Column671"/>
    <tableColumn id="680" xr3:uid="{8BEF7A59-7CF5-2646-854D-A100A6E81066}" name="Column672"/>
    <tableColumn id="681" xr3:uid="{E9484D4E-D324-6C49-91E1-6768FC6657E1}" name="Column673"/>
    <tableColumn id="682" xr3:uid="{6FC2C817-612E-B142-8019-D7364BA7DEA4}" name="Column674"/>
    <tableColumn id="683" xr3:uid="{89ADCF38-9411-D04D-B5E3-D42C5042BA76}" name="Column675"/>
    <tableColumn id="684" xr3:uid="{89C24893-568E-3E4E-9992-15926B6D8AE3}" name="Column676"/>
    <tableColumn id="685" xr3:uid="{31C31F59-E5BE-B741-8532-7ED1ACF47968}" name="Column677"/>
    <tableColumn id="686" xr3:uid="{988693A5-B8A8-E74F-B022-ECC00E73ED24}" name="Column678"/>
    <tableColumn id="687" xr3:uid="{FE2DA3F0-FB4F-DB49-87C6-81147AD66297}" name="Column679"/>
    <tableColumn id="688" xr3:uid="{C16EE909-1ED6-D94B-8FA0-7DEA09FFF844}" name="Column680"/>
    <tableColumn id="689" xr3:uid="{0AE10ECD-3052-894E-B013-C5145604002F}" name="Column681"/>
    <tableColumn id="690" xr3:uid="{A951FF0F-FE14-BA4B-86F1-2E0E4E713708}" name="Column682"/>
    <tableColumn id="691" xr3:uid="{004701CF-0A83-7C42-A6EA-CB2A342CC424}" name="Column683"/>
    <tableColumn id="692" xr3:uid="{EF7AD6B8-7690-4241-A0BC-D6C57E71B9AF}" name="Column684"/>
    <tableColumn id="693" xr3:uid="{D6029986-37E4-9845-BFC7-0CDF86C919D7}" name="Column685"/>
    <tableColumn id="694" xr3:uid="{D7079F4E-8271-AE4D-B8F6-DD3E00D7C78F}" name="Column686"/>
    <tableColumn id="695" xr3:uid="{4BE6F203-5189-1E42-9177-16D6B352351C}" name="Column687"/>
    <tableColumn id="696" xr3:uid="{5AAECD44-675E-084C-98ED-FBD71640F7DC}" name="Column688"/>
    <tableColumn id="697" xr3:uid="{5FADFBE0-A3C1-FB45-B8AF-CA913044CB08}" name="Column689"/>
    <tableColumn id="698" xr3:uid="{1B6DDF34-6DBB-9340-B9B8-F8D79E5E944D}" name="Column690"/>
    <tableColumn id="699" xr3:uid="{DA3CE6BC-DC86-4C47-B00B-EF9ECE93623E}" name="Column691"/>
    <tableColumn id="700" xr3:uid="{9D13B4FC-F955-224C-A9E1-BD0A49A08CC9}" name="Column692"/>
    <tableColumn id="701" xr3:uid="{C03147A2-ADBF-D44C-A983-3E37CF120C21}" name="Column693"/>
    <tableColumn id="702" xr3:uid="{C715A0F2-D9AF-9D48-95D5-04E9FD9F54BC}" name="Column694"/>
    <tableColumn id="703" xr3:uid="{8255A8D1-545C-7546-A0EE-5C8C19FEB9E8}" name="Column695"/>
    <tableColumn id="704" xr3:uid="{8CBA39D5-D8E7-A642-AE1B-96C2EEA6F715}" name="Column696"/>
    <tableColumn id="705" xr3:uid="{F4AF3A44-18D2-7E47-B98E-59F25928086A}" name="Column697"/>
    <tableColumn id="706" xr3:uid="{9034F551-2E6D-444A-9577-029C530133B1}" name="Column698"/>
    <tableColumn id="707" xr3:uid="{931B9CEB-1730-374D-A1EA-80D0F00A98EE}" name="Column699"/>
    <tableColumn id="708" xr3:uid="{4F169675-3E8A-9E45-9073-3AF68F41A539}" name="Column700"/>
    <tableColumn id="709" xr3:uid="{CBA4DDCC-5A53-9745-ADD4-F193E73A1A57}" name="Column701"/>
    <tableColumn id="710" xr3:uid="{39FDB93F-5C9E-6147-9ECA-7739641EA517}" name="Column702"/>
    <tableColumn id="711" xr3:uid="{57CF6337-EA6F-AC4E-AAC9-01AFDE130A87}" name="Column703"/>
    <tableColumn id="712" xr3:uid="{68497069-F787-754B-8354-FD91349D21B8}" name="Column704"/>
    <tableColumn id="713" xr3:uid="{ED9794E8-0A14-E24A-A66C-BE7BB5C9864B}" name="Column705"/>
    <tableColumn id="714" xr3:uid="{FA90B008-EE1A-2241-9492-BD1239A36A84}" name="Column706"/>
    <tableColumn id="715" xr3:uid="{892ACE63-964B-FB40-AD22-5B9A5B1B3FFB}" name="Column707"/>
    <tableColumn id="716" xr3:uid="{7089EFF0-0F7D-5140-8FC9-62D74F832E59}" name="Column708"/>
    <tableColumn id="717" xr3:uid="{1584988B-BE36-2C44-AB80-54962D14C778}" name="Column709"/>
    <tableColumn id="718" xr3:uid="{063CE831-B38C-254A-A77E-BDE899DFF247}" name="Column710"/>
    <tableColumn id="719" xr3:uid="{0F6DE173-6405-A241-AB5F-D3C0AA10FD14}" name="Column711"/>
    <tableColumn id="720" xr3:uid="{AD02E5BA-4DC5-6442-ABFF-880C8CB6AD4A}" name="Column712"/>
    <tableColumn id="721" xr3:uid="{76B2DBFB-0AC8-6C45-825B-8E2B87B91E29}" name="Column713"/>
    <tableColumn id="722" xr3:uid="{630C2C00-604F-534D-BDDA-DA74390AFB0C}" name="Column714"/>
    <tableColumn id="723" xr3:uid="{D7B4A482-A3C1-B544-87AF-506527CDEACA}" name="Column715"/>
    <tableColumn id="724" xr3:uid="{A435723B-6909-AF4F-978F-C8812951E92A}" name="Column716"/>
    <tableColumn id="725" xr3:uid="{E180D661-F147-4A4D-938C-B4FC865E6556}" name="Column717"/>
    <tableColumn id="726" xr3:uid="{D73BF4E3-8504-FE48-8200-7D8EFD8EADF8}" name="Column718"/>
    <tableColumn id="727" xr3:uid="{17594D8C-8458-534D-AFD0-495424FC0F48}" name="Column719"/>
    <tableColumn id="728" xr3:uid="{B14042DF-23F2-814B-888F-14BA17034869}" name="Column720"/>
    <tableColumn id="729" xr3:uid="{145B98DE-1B9D-BC4D-8A0E-59C9A97A72F4}" name="Column721"/>
    <tableColumn id="730" xr3:uid="{9D805D64-1F53-6A4B-9B6A-7728916DEB73}" name="Column722"/>
    <tableColumn id="731" xr3:uid="{13613425-163E-9E41-A260-67385B769718}" name="Column723"/>
    <tableColumn id="732" xr3:uid="{8A770B1E-88B0-4F43-88FB-EA10CD1E185C}" name="Column724"/>
    <tableColumn id="733" xr3:uid="{DB9DBE9A-B9FA-C84C-BD16-D02ADEE1C765}" name="Column725"/>
    <tableColumn id="734" xr3:uid="{08049987-1063-8047-A21C-9F78F8EC9314}" name="Column726"/>
    <tableColumn id="735" xr3:uid="{8CDE4E0C-7238-DB46-A687-BD685807C045}" name="Column727"/>
    <tableColumn id="736" xr3:uid="{8139AEEF-2771-DA41-9A03-948A4C98E911}" name="Column728"/>
    <tableColumn id="737" xr3:uid="{D92B7027-F41E-C84E-9444-FD41BBAA749C}" name="Column729"/>
    <tableColumn id="738" xr3:uid="{0B9A4E2D-77FD-7D41-91DC-1CC0FA35040C}" name="Column730"/>
    <tableColumn id="739" xr3:uid="{91AE6B0C-0FA8-E348-A1CF-D1CBE6EA22BE}" name="Column731"/>
    <tableColumn id="740" xr3:uid="{6BE058F5-CE2D-1444-AE2F-08FB3898561B}" name="Column732"/>
    <tableColumn id="741" xr3:uid="{3CCBC89B-8523-1E46-8D3B-E766867BC9F0}" name="Column733"/>
    <tableColumn id="742" xr3:uid="{CDF5DF04-3977-8A47-9747-959872DF2F15}" name="Column734"/>
    <tableColumn id="743" xr3:uid="{2EC29C44-2606-A54D-AF5B-114EF6282B7F}" name="Column735"/>
    <tableColumn id="744" xr3:uid="{7E52043A-773A-AF44-BEB1-E213934857D9}" name="Column736"/>
    <tableColumn id="745" xr3:uid="{4AD84105-A54D-1F42-B042-0AC7C74040D6}" name="Column737"/>
    <tableColumn id="746" xr3:uid="{E72CB3AC-B2E7-AB4A-876E-2446EDA24BF4}" name="Column738"/>
    <tableColumn id="747" xr3:uid="{B1ED5DF7-A55A-0143-B99A-012F4116DD1D}" name="Column739"/>
    <tableColumn id="748" xr3:uid="{596A5D29-5828-C14F-81F7-D9A904226628}" name="Column740"/>
    <tableColumn id="749" xr3:uid="{E41C2536-F9C1-D844-8B1F-EDDA65F0BBDD}" name="Column741"/>
    <tableColumn id="750" xr3:uid="{843698B2-51C3-B546-ABA9-BDC5FF9B54CD}" name="Column742"/>
    <tableColumn id="751" xr3:uid="{65552831-9976-C848-B164-AE9CDDC02A73}" name="Column743"/>
    <tableColumn id="752" xr3:uid="{4A936055-374E-E74D-8EDE-B080C68D1E1F}" name="Column744"/>
    <tableColumn id="753" xr3:uid="{E16EBFC7-ABE4-3842-9B8D-1134C0A161D1}" name="Column745"/>
    <tableColumn id="754" xr3:uid="{18EDA891-C045-8C43-9128-53712A9E362F}" name="Column746"/>
    <tableColumn id="755" xr3:uid="{DE3B865F-4CB2-824D-9812-E17A5192B3D6}" name="Column747"/>
    <tableColumn id="756" xr3:uid="{7B770CDF-6EC3-3E49-8F08-FDFF1574B206}" name="Column748"/>
    <tableColumn id="757" xr3:uid="{735154B2-5D60-BE47-A89F-97BC8CCD2F6A}" name="Column749"/>
    <tableColumn id="758" xr3:uid="{084D433A-066C-A742-BB3A-0508DAB5906C}" name="Column750"/>
    <tableColumn id="759" xr3:uid="{01CFE112-4EEE-E042-837E-1A578635EA7B}" name="Column751"/>
    <tableColumn id="760" xr3:uid="{DA33D30E-F160-BA43-AC63-67FE359043D5}" name="Column752"/>
    <tableColumn id="761" xr3:uid="{CEF4D56F-BA4A-604C-9037-5E6608B92EBE}" name="Column753"/>
    <tableColumn id="762" xr3:uid="{AFA2A866-38F0-494C-97C1-37B80587F586}" name="Column754"/>
    <tableColumn id="763" xr3:uid="{46545A08-9B23-3C4E-93A0-F4F25EFBABB3}" name="Column755"/>
    <tableColumn id="764" xr3:uid="{48E9E561-5C9F-7548-BF3A-AAF6902B4C0F}" name="Column756"/>
    <tableColumn id="765" xr3:uid="{B8602A57-CCED-1F4D-B30E-A62CF69FEB1D}" name="Column757"/>
    <tableColumn id="766" xr3:uid="{7333BB64-CCC8-9D46-A7CB-8FAEC993DAD5}" name="Column758"/>
    <tableColumn id="767" xr3:uid="{8FFE5457-F4B4-F844-8512-D26C822CE5AA}" name="Column759"/>
    <tableColumn id="768" xr3:uid="{08C99A87-049C-7946-8C29-FF935086B6C6}" name="Column760"/>
    <tableColumn id="769" xr3:uid="{77B81D78-E511-2D44-8890-18B3AD26408A}" name="Column761"/>
    <tableColumn id="770" xr3:uid="{3017AA86-84F8-9C40-BC3D-9795A9BC533E}" name="Column762"/>
    <tableColumn id="771" xr3:uid="{42112813-B4B9-9D4E-839D-2053D550E7D3}" name="Column763"/>
    <tableColumn id="772" xr3:uid="{D69092B6-252F-4D49-B3D4-36C46DDB1CE9}" name="Column764"/>
    <tableColumn id="773" xr3:uid="{3CFDD2FF-BF3A-5C4B-9D28-75FD3B338E6C}" name="Column765"/>
    <tableColumn id="774" xr3:uid="{EAC5E669-9DB9-2C4F-89BD-F8A2E96E1E7C}" name="Column766"/>
    <tableColumn id="775" xr3:uid="{D13A5330-1BF2-BD4F-99E9-549104644FBD}" name="Column767"/>
    <tableColumn id="776" xr3:uid="{823DC865-9B39-EE48-8342-65BFE8B6B17B}" name="Column768"/>
    <tableColumn id="777" xr3:uid="{04645074-EA96-554C-8EAB-C70F50F587D8}" name="Column769"/>
    <tableColumn id="778" xr3:uid="{E804D7CD-2E40-6B4D-A41D-2E415DCF76EF}" name="Column770"/>
    <tableColumn id="779" xr3:uid="{968272D1-3AA8-E54B-8D5E-0CF797D1829C}" name="Column771"/>
    <tableColumn id="780" xr3:uid="{19815B6C-C29E-BB40-AFC8-EE94D6C4AAE6}" name="Column772"/>
    <tableColumn id="781" xr3:uid="{88472ED2-891A-2346-A60F-EB75C9B4FBF6}" name="Column773"/>
    <tableColumn id="782" xr3:uid="{4A1B2C6F-2368-AF48-94FF-91AA71EADE19}" name="Column774"/>
    <tableColumn id="783" xr3:uid="{E4A6E7CB-7C28-5B4F-BF96-28FBB8321691}" name="Column775"/>
    <tableColumn id="784" xr3:uid="{403BC3F2-0607-8240-B8DD-2BAF8C96CAB2}" name="Column776"/>
    <tableColumn id="785" xr3:uid="{392CE11C-F2F8-F443-919A-5FF99C0AFC1C}" name="Column777"/>
    <tableColumn id="786" xr3:uid="{BCACA3DB-BE23-3542-BE3B-9A1E4B5B9445}" name="Column778"/>
    <tableColumn id="787" xr3:uid="{D6E61E1A-19B7-D64B-85CB-AB9CCC803069}" name="Column779"/>
    <tableColumn id="788" xr3:uid="{99D881DB-19E5-9444-95C1-4DC5C7E91E70}" name="Column780"/>
    <tableColumn id="789" xr3:uid="{D4C89FA2-3658-E743-B184-0E35F13B2A2C}" name="Column781"/>
    <tableColumn id="790" xr3:uid="{FF961EBD-AFF0-D249-9DF0-C46EEFD945BB}" name="Column782"/>
    <tableColumn id="791" xr3:uid="{85AA3A26-33D1-AE48-9A37-25386F98D010}" name="Column783"/>
    <tableColumn id="792" xr3:uid="{DC059771-167E-8E4E-AFE8-7254E1AF9116}" name="Column784"/>
    <tableColumn id="793" xr3:uid="{D9A1A778-D20F-6442-B378-BD1EE79A367D}" name="Column785"/>
    <tableColumn id="794" xr3:uid="{48798B38-636B-6247-9CA3-756ADB406916}" name="Column786"/>
    <tableColumn id="795" xr3:uid="{37DA3EE9-225E-AD48-B43B-68EBA442AD60}" name="Column787"/>
    <tableColumn id="796" xr3:uid="{29D68F37-339A-704A-914C-3146C301FD06}" name="Column788"/>
    <tableColumn id="797" xr3:uid="{BE5F64AA-7BBF-0E4B-BBDF-E73E59548FD1}" name="Column789"/>
    <tableColumn id="798" xr3:uid="{8008CCCC-96AE-864E-A2C0-8BA746FC56A7}" name="Column790"/>
    <tableColumn id="799" xr3:uid="{90B60E14-F5C2-B244-AF04-B85299178AB6}" name="Column791"/>
    <tableColumn id="800" xr3:uid="{7552ACC4-E76C-254E-95C8-C62B322B8EF9}" name="Column792"/>
    <tableColumn id="801" xr3:uid="{921BFADC-943E-DF47-8113-6A0412A09ED9}" name="Column793"/>
    <tableColumn id="802" xr3:uid="{BE32D651-D7FE-FE4E-8521-7B63D3808D7E}" name="Column794"/>
    <tableColumn id="803" xr3:uid="{9537C74E-FBBF-C044-9D73-E0DDF4D7C4CE}" name="Column795"/>
    <tableColumn id="804" xr3:uid="{456B93E9-3238-0E43-92A4-D05AC9BF6800}" name="Column796"/>
    <tableColumn id="805" xr3:uid="{4112C84E-7AC9-D647-82B9-AE2730B91641}" name="Column797"/>
    <tableColumn id="806" xr3:uid="{F8248EC4-392A-484A-AE5A-D67D2ED4F24A}" name="Column798"/>
    <tableColumn id="807" xr3:uid="{7C78CD99-4767-D14D-B899-2A2905B6F8AD}" name="Column799"/>
    <tableColumn id="808" xr3:uid="{8C44F21A-A054-E940-9D7C-96B5C4F688C8}" name="Column800"/>
    <tableColumn id="809" xr3:uid="{B474032D-395A-AE4D-A8B8-5A48A8AAEF65}" name="Column801"/>
    <tableColumn id="810" xr3:uid="{30EF9C39-ED7C-504F-B9B4-DFCE5CB4CFEF}" name="Column802"/>
    <tableColumn id="811" xr3:uid="{5FC51B67-2997-4A4E-9371-70C376B206F8}" name="Column803"/>
    <tableColumn id="812" xr3:uid="{44144192-BCB0-7141-9257-DFCCD9A89A0E}" name="Column804"/>
    <tableColumn id="813" xr3:uid="{82142C5B-AC2C-1A48-AA08-3296D38A0C8F}" name="Column805"/>
    <tableColumn id="814" xr3:uid="{18E22DAA-AD97-3F48-82C3-CBCDC2D41498}" name="Column806"/>
    <tableColumn id="815" xr3:uid="{D5BC7685-240C-C242-A6B0-9E126D0AF365}" name="Column807"/>
    <tableColumn id="816" xr3:uid="{FCFB8A3D-5A22-E844-841D-CB89C831DDE1}" name="Column808"/>
    <tableColumn id="817" xr3:uid="{0F390FAF-DDF4-1644-B4C8-F9BE739F297D}" name="Column809"/>
    <tableColumn id="818" xr3:uid="{6381E2B9-4230-A64C-8C00-F3372BE1EC2C}" name="Column810"/>
    <tableColumn id="819" xr3:uid="{08FB08BF-DB37-734D-970C-C54AE81A43FE}" name="Column811"/>
    <tableColumn id="820" xr3:uid="{CE2BAC45-95A7-7D48-A37E-467B54DB6838}" name="Column812"/>
    <tableColumn id="821" xr3:uid="{D6B2F515-0554-4F48-BC3F-847D8284AEF2}" name="Column813"/>
    <tableColumn id="822" xr3:uid="{FF60B662-F523-D848-B166-6B122219992E}" name="Column814"/>
    <tableColumn id="823" xr3:uid="{7F831CAA-8B92-A44F-BDA9-84A6A47A4397}" name="Column815"/>
    <tableColumn id="824" xr3:uid="{318FD647-D48A-7C44-A748-6409B878D858}" name="Column816"/>
    <tableColumn id="825" xr3:uid="{8CE130D8-D9B2-D643-ABD7-9C05F6CCC0C5}" name="Column817"/>
    <tableColumn id="826" xr3:uid="{3FF84B6F-9081-8246-AC2C-04AC552E4372}" name="Column818"/>
    <tableColumn id="827" xr3:uid="{2223341A-533C-2041-8F44-364F1ED509B3}" name="Column819"/>
    <tableColumn id="828" xr3:uid="{B6B3CF1C-BB12-AC47-84B4-70264AE7AAC4}" name="Column820"/>
    <tableColumn id="829" xr3:uid="{49416AE0-6C7D-CF4D-89F2-9A8637DBD99A}" name="Column821"/>
    <tableColumn id="830" xr3:uid="{BF8E2FA2-6D73-0F4F-8654-A33B7E6B54EA}" name="Column822"/>
    <tableColumn id="831" xr3:uid="{F46B8F50-FF13-E54D-AB34-0A45B8C016F0}" name="Column823"/>
    <tableColumn id="832" xr3:uid="{A4FEA96F-5F92-A741-99CF-265DFD38B8AC}" name="Column824"/>
    <tableColumn id="833" xr3:uid="{9915547A-42D7-8346-9FB6-F996E40B9F93}" name="Column825"/>
    <tableColumn id="834" xr3:uid="{585E29D5-B96E-1241-A1E0-D2BA40C4ED7E}" name="Column826"/>
    <tableColumn id="835" xr3:uid="{ABA826EB-9861-784A-9C48-179557CC90B4}" name="Column827"/>
    <tableColumn id="836" xr3:uid="{891FD64F-1A1F-A645-9CFE-4ACE8FD97DE9}" name="Column828"/>
    <tableColumn id="837" xr3:uid="{DC0EB87A-E4B3-504F-8E16-E32A4CF58B0B}" name="Column829"/>
    <tableColumn id="838" xr3:uid="{D411FD18-1E4F-9240-A848-3F1380CA9CD6}" name="Column830"/>
    <tableColumn id="839" xr3:uid="{0C7C8C8D-B965-904A-93E3-86D529A959B8}" name="Column831"/>
    <tableColumn id="840" xr3:uid="{94453627-AC22-E44B-9C8D-48D8391CBF44}" name="Column832"/>
    <tableColumn id="841" xr3:uid="{C0EEBC57-104E-FB49-9167-F448F89B61F5}" name="Column833"/>
    <tableColumn id="842" xr3:uid="{C8469E9C-A022-5A41-A173-7F2D4800E896}" name="Column834"/>
    <tableColumn id="843" xr3:uid="{86F68CCF-E044-C643-81DD-09BACD5F287B}" name="Column835"/>
    <tableColumn id="844" xr3:uid="{A8DB3928-CDC2-C64D-B31F-ABF081DDF19E}" name="Column836"/>
    <tableColumn id="845" xr3:uid="{A6924F6A-A84B-264B-B5A7-DED31E1EC341}" name="Column837"/>
    <tableColumn id="846" xr3:uid="{91D22026-C2E9-5249-AF16-E126A2D3F138}" name="Column838"/>
    <tableColumn id="847" xr3:uid="{68FFCEA0-2BEF-7A40-AEBB-6F1C5DE58133}" name="Column839"/>
    <tableColumn id="848" xr3:uid="{B74D9EF4-7F82-EB43-A734-A0C43C8FFF32}" name="Column840"/>
    <tableColumn id="849" xr3:uid="{BC78FD4D-39CF-674C-AB8E-987C0607205A}" name="Column841"/>
    <tableColumn id="850" xr3:uid="{C9A2ABCD-43E7-AD4F-A88E-50DE14A3D8FB}" name="Column842"/>
    <tableColumn id="851" xr3:uid="{17B3F97B-7A52-CE4A-9792-69D40FE2391C}" name="Column843"/>
    <tableColumn id="852" xr3:uid="{FA8581DC-0953-9142-8152-B888ED02EB4A}" name="Column844"/>
    <tableColumn id="853" xr3:uid="{3EECF470-8020-B048-9ED1-49A3FE64F78B}" name="Column845"/>
    <tableColumn id="854" xr3:uid="{84B660D2-47D4-A647-91A1-C83EB5290CD5}" name="Column846"/>
    <tableColumn id="855" xr3:uid="{9C286A46-8920-5D45-B291-B6E3213C1EAD}" name="Column847"/>
    <tableColumn id="856" xr3:uid="{9F5C87F5-254A-AE49-8201-121733757881}" name="Column848"/>
    <tableColumn id="857" xr3:uid="{116B0055-C123-884A-B20A-5C35A4F5166C}" name="Column849"/>
    <tableColumn id="858" xr3:uid="{721D5467-0848-544B-B3EF-2278793B89FE}" name="Column850"/>
    <tableColumn id="859" xr3:uid="{A49CFF51-BE72-B842-8555-EBA6ECE659B6}" name="Column851"/>
    <tableColumn id="860" xr3:uid="{E90F2B30-3E36-6D48-9B48-A56876C71333}" name="Column852"/>
    <tableColumn id="861" xr3:uid="{8A6D929A-7D74-FD4D-AAC7-2CE2834DCEF3}" name="Column853"/>
    <tableColumn id="862" xr3:uid="{2C8A19EA-F60A-3D40-A681-CE4AE1FF59BD}" name="Column854"/>
    <tableColumn id="863" xr3:uid="{B38778D6-5B28-214A-BD03-CCE86E2BC011}" name="Column855"/>
    <tableColumn id="864" xr3:uid="{26B5A6B7-27CB-3B49-9794-3716DACB93CA}" name="Column856"/>
    <tableColumn id="865" xr3:uid="{7FD8AA1E-42CF-EA47-A33B-14C11B062B5A}" name="Column857"/>
    <tableColumn id="866" xr3:uid="{646AEE17-BB0E-5049-94D4-1D4B0F80E512}" name="Column858"/>
    <tableColumn id="867" xr3:uid="{16C4D3CE-6733-CB4C-A622-5612B66F0AC8}" name="Column859"/>
    <tableColumn id="868" xr3:uid="{B1A45834-973C-FC41-B6D7-74C5F12D29EB}" name="Column860"/>
    <tableColumn id="869" xr3:uid="{60DC948A-8F0E-BD4E-B5B6-7772566BFCD8}" name="Column861"/>
    <tableColumn id="870" xr3:uid="{E7E0A673-E81B-A54E-9E6B-49A6FD79E218}" name="Column862"/>
    <tableColumn id="871" xr3:uid="{872E1C79-9739-2A40-8ABE-A80ECB6E55B5}" name="Column863"/>
    <tableColumn id="872" xr3:uid="{12BFD163-D76F-D54B-9FFC-B1CD13368E25}" name="Column864"/>
    <tableColumn id="873" xr3:uid="{60FD5B00-737E-B54C-8C22-35403CE56E40}" name="Column865"/>
    <tableColumn id="874" xr3:uid="{A6F9A9B1-2C34-644D-BB01-4E5273C19844}" name="Column866"/>
    <tableColumn id="875" xr3:uid="{1CC6EE26-4284-264E-8EDC-E248655A6CF1}" name="Column867"/>
    <tableColumn id="876" xr3:uid="{7AAE253C-3E33-4B4B-BCE5-EA7630F4A838}" name="Column868"/>
    <tableColumn id="877" xr3:uid="{77A48696-F35C-2348-BC38-41706EF4ACA7}" name="Column869"/>
    <tableColumn id="878" xr3:uid="{9BE38970-3459-5C42-920F-1CA572CD1D94}" name="Column870"/>
    <tableColumn id="879" xr3:uid="{A1E188DF-7225-D442-A471-219E95C98C25}" name="Column871"/>
    <tableColumn id="880" xr3:uid="{3C2E51C5-3A2D-DF48-B913-A893F3C70BAC}" name="Column872"/>
    <tableColumn id="881" xr3:uid="{59F8801C-C556-0F49-B5C0-00B5B8DA030B}" name="Column873"/>
    <tableColumn id="882" xr3:uid="{8BD35100-46CE-8A4E-880F-E1A2B35584ED}" name="Column874"/>
    <tableColumn id="883" xr3:uid="{DEB5AE5A-678E-D647-A12C-9FF8DDC1C52A}" name="Column875"/>
    <tableColumn id="884" xr3:uid="{7604F27E-3636-054F-A91B-D808F51863EF}" name="Column876"/>
    <tableColumn id="885" xr3:uid="{BB400EEE-0743-DC42-AC1B-43AA3233FC23}" name="Column877"/>
    <tableColumn id="886" xr3:uid="{AECA1BFA-DBAE-9F45-9365-CF4166F7C51A}" name="Column878"/>
    <tableColumn id="887" xr3:uid="{5458EA29-700F-8C46-9790-F9D1375A1A25}" name="Column879"/>
    <tableColumn id="888" xr3:uid="{05FACC62-99CA-9445-B6E8-63F8CAC63645}" name="Column880"/>
    <tableColumn id="889" xr3:uid="{00C20206-61EC-1745-85EB-F3F9C76D8775}" name="Column881"/>
    <tableColumn id="890" xr3:uid="{9F00C617-BE6B-C74D-BF82-28B0C4D79581}" name="Column882"/>
    <tableColumn id="891" xr3:uid="{19C7DA8A-BB8D-014C-89BE-3D48A3A78508}" name="Column883"/>
    <tableColumn id="892" xr3:uid="{CE9C4134-B727-504F-8668-EE828BC351C6}" name="Column884"/>
    <tableColumn id="893" xr3:uid="{439AD4A4-2F2B-3347-91B7-1DD33FC50BAE}" name="Column885"/>
    <tableColumn id="894" xr3:uid="{A7A72FC1-F75B-6540-AEAC-315C8FB9B800}" name="Column886"/>
    <tableColumn id="895" xr3:uid="{1D321763-BC69-F64D-9405-37411512E739}" name="Column887"/>
    <tableColumn id="896" xr3:uid="{7C10DC7D-6140-AD46-A5A7-CBBA35491F2D}" name="Column888"/>
    <tableColumn id="897" xr3:uid="{F8DD5FE4-E968-8741-A237-CEED51480BAB}" name="Column889"/>
    <tableColumn id="898" xr3:uid="{E7FACF17-5AB6-BE4D-9074-E8F5DB0D87E1}" name="Column890"/>
    <tableColumn id="899" xr3:uid="{D58E02C3-13C8-FA42-91AD-0F1EA7FF14F4}" name="Column891"/>
    <tableColumn id="900" xr3:uid="{A0BC46F2-A317-D648-B423-F4310E442963}" name="Column892"/>
    <tableColumn id="901" xr3:uid="{59970093-9A67-3946-AB8C-D6FAC77A4FCB}" name="Column893"/>
    <tableColumn id="902" xr3:uid="{625BDAD8-B56E-9E4C-B20F-8D78E51BDD3B}" name="Column894"/>
    <tableColumn id="903" xr3:uid="{F574EA6F-107B-C243-9FEB-E0C37C13A48E}" name="Column895"/>
    <tableColumn id="904" xr3:uid="{C3C27F22-DF0E-7643-BED2-AF8A9B5EF41A}" name="Column896"/>
    <tableColumn id="905" xr3:uid="{7FAAF7A1-D1E6-264D-9D53-E03E574FD50C}" name="Column897"/>
    <tableColumn id="906" xr3:uid="{858B006D-FC80-3549-AF54-3E9617C20B69}" name="Column898"/>
    <tableColumn id="907" xr3:uid="{9901EFAD-B401-A948-9078-C445E9C463F4}" name="Column899"/>
    <tableColumn id="908" xr3:uid="{2D169FB4-460D-C14F-8A34-CF1381F10ACF}" name="Column900"/>
    <tableColumn id="909" xr3:uid="{38A040B5-24C3-864F-817F-AF4DC1236A6A}" name="Column901"/>
    <tableColumn id="910" xr3:uid="{9DE26624-1B67-AF44-81F4-DE11355161B0}" name="Column902"/>
    <tableColumn id="911" xr3:uid="{B4421A92-7F61-CC42-987F-E31EFC606876}" name="Column903"/>
    <tableColumn id="912" xr3:uid="{65DA56F8-81BA-EE47-92E4-2845B5BB7FD2}" name="Column904"/>
    <tableColumn id="913" xr3:uid="{65DAEB41-EE05-2E48-847E-D1635BBB4114}" name="Column905"/>
    <tableColumn id="914" xr3:uid="{5ABBFBFF-4E30-394C-A3EF-1CCA8F14A3A8}" name="Column906"/>
    <tableColumn id="915" xr3:uid="{D08E005B-CF06-0B4E-9FE3-5F6B85156946}" name="Column907"/>
    <tableColumn id="916" xr3:uid="{54688556-27D4-324E-A184-44A20BF7A1B9}" name="Column908"/>
    <tableColumn id="917" xr3:uid="{849D38D5-242B-AF4A-9750-0701F9772632}" name="Column909"/>
    <tableColumn id="918" xr3:uid="{C4F7E560-0F2A-FC40-AA61-D14A84318221}" name="Column910"/>
    <tableColumn id="919" xr3:uid="{DB54DE5F-6C64-1240-BA2A-4FCA87F0519F}" name="Column911"/>
    <tableColumn id="920" xr3:uid="{A3CD2EE6-BE4F-8946-8F38-A6FAC9E1983F}" name="Column912"/>
    <tableColumn id="921" xr3:uid="{348D8D40-1785-C747-86F4-B9CEF638ADF9}" name="Column913"/>
    <tableColumn id="922" xr3:uid="{B1E453B8-C577-564D-BA1D-B413C6D6BE38}" name="Column914"/>
    <tableColumn id="923" xr3:uid="{4D1ADDC5-A582-514A-A230-C855AB71837B}" name="Column915"/>
    <tableColumn id="924" xr3:uid="{46F284C9-90E6-9540-B027-86AEFAA96CF7}" name="Column916"/>
    <tableColumn id="925" xr3:uid="{D90776C4-148F-174A-86B8-ED5828345E2F}" name="Column917"/>
    <tableColumn id="926" xr3:uid="{8477EFAA-3A33-6245-A225-466EB9EF11DA}" name="Column918"/>
    <tableColumn id="927" xr3:uid="{3FE5171E-B9FD-FF42-A4E0-4ED565BAD263}" name="Column919"/>
    <tableColumn id="928" xr3:uid="{7F3D0B0C-0E5B-7D4E-B1BC-52756C188DAE}" name="Column920"/>
    <tableColumn id="929" xr3:uid="{0663B652-57BC-5347-8E3C-BB3D4545A17B}" name="Column921"/>
    <tableColumn id="930" xr3:uid="{CCF0A316-1599-FB49-948A-187F81FA8709}" name="Column922"/>
    <tableColumn id="931" xr3:uid="{3E8B3144-DD5F-4F47-B3C1-E26DBFD6A6FD}" name="Column923"/>
    <tableColumn id="932" xr3:uid="{96E4DE11-BE94-5D4A-BFC0-486059C15195}" name="Column924"/>
    <tableColumn id="933" xr3:uid="{03C60B11-7E49-A445-866E-E756930F732A}" name="Column925"/>
    <tableColumn id="934" xr3:uid="{DBE335ED-B375-0A43-B7B6-CE6CD262CD61}" name="Column926"/>
    <tableColumn id="935" xr3:uid="{610E5E3E-55C5-BE43-9BA2-970D04CA4539}" name="Column927"/>
    <tableColumn id="936" xr3:uid="{2A43E45D-4ADD-FD40-9FFF-B89558EDF24F}" name="Column928"/>
    <tableColumn id="937" xr3:uid="{93B79FCB-15D8-DC44-BEF1-32BA01EEAD35}" name="Column929"/>
    <tableColumn id="938" xr3:uid="{4B70FEEE-5BE1-B547-AEDC-87A9655832D5}" name="Column930"/>
    <tableColumn id="939" xr3:uid="{5D14321A-D018-0F45-8AE8-D9E77F3768E6}" name="Column931"/>
    <tableColumn id="940" xr3:uid="{10F96C3A-032D-634D-B442-6D9F1820A2DC}" name="Column932"/>
    <tableColumn id="941" xr3:uid="{25037B1D-35A4-0A4B-8352-7DCA8BB33561}" name="Column933"/>
    <tableColumn id="942" xr3:uid="{4104146B-A733-8B4E-BFE0-3A9F80F430A3}" name="Column934"/>
    <tableColumn id="943" xr3:uid="{0602766E-E673-AC45-A265-9868B6B889CD}" name="Column935"/>
    <tableColumn id="944" xr3:uid="{F09648CF-CD05-9F48-B7E3-5FED8426A66C}" name="Column936"/>
    <tableColumn id="945" xr3:uid="{6E0BC418-4F43-E74C-AFC9-09765734378A}" name="Column937"/>
    <tableColumn id="946" xr3:uid="{BA89CFFD-821E-B040-8CE8-8FFD591E62AB}" name="Column938"/>
    <tableColumn id="947" xr3:uid="{B56330F0-0932-664D-AA73-585F8C336D7B}" name="Column939"/>
    <tableColumn id="948" xr3:uid="{8ACFD196-7A65-BD42-8DA5-4B344F3C1443}" name="Column940"/>
    <tableColumn id="949" xr3:uid="{0C29DCDA-D9F3-274B-AC2A-8B11152ACA9E}" name="Column941"/>
    <tableColumn id="950" xr3:uid="{4FAAFEA7-6EA9-1440-A416-4C48B2743C25}" name="Column942"/>
    <tableColumn id="951" xr3:uid="{D7C7CC94-4B9D-E84A-A32C-9271C1D9B60C}" name="Column943"/>
    <tableColumn id="952" xr3:uid="{D6965D21-9DC2-B84C-BDDA-1D42AE0D3B39}" name="Column944"/>
    <tableColumn id="953" xr3:uid="{CB795F7C-6F72-804E-AA59-77E4518B1C61}" name="Column945"/>
    <tableColumn id="954" xr3:uid="{99C18C00-9141-3E44-8614-0642872B818E}" name="Column946"/>
    <tableColumn id="955" xr3:uid="{EC196591-831E-9341-834B-C0CBED56F4B0}" name="Column947"/>
    <tableColumn id="956" xr3:uid="{E6D861C1-0D8C-1246-AE10-B33A22B69785}" name="Column948"/>
    <tableColumn id="957" xr3:uid="{BD990D80-96B4-9C45-AEC6-D38E617696F0}" name="Column949"/>
    <tableColumn id="958" xr3:uid="{513FB130-88EA-D342-B941-2B0EF99DC794}" name="Column950"/>
    <tableColumn id="959" xr3:uid="{B4012A0D-0E7D-9948-BC40-BF2BD1AC10C5}" name="Column951"/>
    <tableColumn id="960" xr3:uid="{1C097C6C-DF11-F243-9473-686E6D7B0BEB}" name="Column952"/>
    <tableColumn id="961" xr3:uid="{D6966140-8D1A-2F44-9A84-4B67CF0BB7C8}" name="Column953"/>
    <tableColumn id="962" xr3:uid="{129128B3-EA43-9845-954B-5E1E0B669A70}" name="Column954"/>
    <tableColumn id="963" xr3:uid="{BB25DED9-2253-8743-B0A3-B5AD1F32A24B}" name="Column955"/>
    <tableColumn id="964" xr3:uid="{E258C698-8058-6C4A-9A0E-1E3BB3F42A22}" name="Column956"/>
    <tableColumn id="965" xr3:uid="{EC8BFC97-EF45-8F4F-9EE4-6F9C665D5DC7}" name="Column957"/>
    <tableColumn id="966" xr3:uid="{73395F50-9A27-BD44-A3B0-4A2CF8E8549C}" name="Column958"/>
    <tableColumn id="967" xr3:uid="{47B63F2C-23F5-F241-82C2-0CC353E1B14A}" name="Column959"/>
    <tableColumn id="968" xr3:uid="{15D6D830-E14F-6843-947D-5C19A4D8F4AB}" name="Column960"/>
    <tableColumn id="969" xr3:uid="{4865D6BD-5EFE-F44C-9D07-AD4A1344BFC7}" name="Column961"/>
    <tableColumn id="970" xr3:uid="{6DB63DD8-25CE-6F43-A293-5BC7683EA40C}" name="Column962"/>
    <tableColumn id="971" xr3:uid="{28FF70C4-7DEE-2C4F-9A45-7D45BCA017AA}" name="Column963"/>
    <tableColumn id="972" xr3:uid="{4631D1D6-A051-2240-A591-46AD3D13405B}" name="Column964"/>
    <tableColumn id="973" xr3:uid="{379FB27C-21DE-2C4A-B922-49E4B4303C8A}" name="Column965"/>
    <tableColumn id="974" xr3:uid="{6EF183A0-5E46-7148-B9AC-18D7D86741D2}" name="Column966"/>
    <tableColumn id="975" xr3:uid="{50915574-A17B-064B-8DB6-95F52E364EE3}" name="Column967"/>
    <tableColumn id="976" xr3:uid="{10FDB012-174D-6249-866A-D3A2AB78134B}" name="Column968"/>
    <tableColumn id="977" xr3:uid="{CB752E81-6AC7-994B-8093-06D89A59814B}" name="Column969"/>
    <tableColumn id="978" xr3:uid="{C1CBA5D6-F648-5D46-8BCA-89E824457F90}" name="Column970"/>
    <tableColumn id="979" xr3:uid="{92A41BF8-1A73-1D45-8CBF-2D882ACC0163}" name="Column971"/>
    <tableColumn id="980" xr3:uid="{408BC679-B37C-884C-BCA9-5A21ED12F192}" name="Column972"/>
    <tableColumn id="981" xr3:uid="{82B51DE4-24DB-AB45-BD49-97687C9EA951}" name="Column973"/>
    <tableColumn id="982" xr3:uid="{9EF94705-F91F-3B40-8950-95259030B240}" name="Column974"/>
    <tableColumn id="983" xr3:uid="{8670A92C-E5AC-264E-AED5-C8A9EF0E546C}" name="Column975"/>
    <tableColumn id="984" xr3:uid="{676167D3-DBA8-5344-9D69-A607153D48C7}" name="Column976"/>
    <tableColumn id="985" xr3:uid="{0292883A-378C-B449-AC4C-6409663284BB}" name="Column977"/>
    <tableColumn id="986" xr3:uid="{4E5126D2-225C-6246-B7B1-10E29C2F2ED4}" name="Column978"/>
    <tableColumn id="987" xr3:uid="{1853A38D-F3AB-D747-AAB4-F9018EBEF186}" name="Column979"/>
    <tableColumn id="988" xr3:uid="{BC378995-E2E4-DD4C-83D1-1B29F9E6D85A}" name="Column980"/>
    <tableColumn id="989" xr3:uid="{A9BAC152-C3FB-1449-B367-E2AE58DD525A}" name="Column981"/>
    <tableColumn id="990" xr3:uid="{73DAB661-9AF6-4043-A3BE-C63265CB52AE}" name="Column982"/>
    <tableColumn id="991" xr3:uid="{1F6428EF-1B63-A84C-8ACA-2634A235E575}" name="Column983"/>
    <tableColumn id="992" xr3:uid="{1BDEDD16-C2C6-AB49-BF61-0EEA186FA8DF}" name="Column984"/>
    <tableColumn id="993" xr3:uid="{8FB7A796-361B-2B47-B12C-C917201E3677}" name="Column985"/>
    <tableColumn id="994" xr3:uid="{E0C9113E-BBEC-ED40-B79D-95F3C0E85E03}" name="Column986"/>
    <tableColumn id="995" xr3:uid="{813E22C4-74DF-3D49-BBA7-F087F0F0D378}" name="Column987"/>
    <tableColumn id="996" xr3:uid="{34839F59-26B3-4F40-893F-F351384E3C84}" name="Column988"/>
    <tableColumn id="997" xr3:uid="{265FDC9F-8BB5-5347-8582-013F6EF670B6}" name="Column989"/>
    <tableColumn id="998" xr3:uid="{109F8B5E-3987-B649-A467-96090B8FAF2C}" name="Column990"/>
    <tableColumn id="999" xr3:uid="{B36855B6-1078-7343-8049-8F063EA28243}" name="Column991"/>
    <tableColumn id="1000" xr3:uid="{61C21849-74F5-384C-91D2-4283CD0F7F14}" name="Column992"/>
    <tableColumn id="1001" xr3:uid="{3F7C378B-807B-1F48-8B26-C9356F004471}" name="Column993"/>
    <tableColumn id="1002" xr3:uid="{CEF272F1-0902-5A45-980C-33DADFB117CF}" name="Column994"/>
    <tableColumn id="1003" xr3:uid="{7CE45A59-2671-D742-8FD3-1F01184406B8}" name="Column995"/>
    <tableColumn id="1004" xr3:uid="{70B4CAA9-DF48-F441-889A-C4E561F84124}" name="Column996"/>
    <tableColumn id="1005" xr3:uid="{44E48884-727E-224B-AA3E-49CB5C8814D3}" name="Column997"/>
    <tableColumn id="1006" xr3:uid="{1C5A07CB-95D7-C34E-A130-571CD469AB42}" name="Column998"/>
    <tableColumn id="1007" xr3:uid="{D9A9101B-B4EB-7148-B011-85658FE27BF1}" name="Column999"/>
    <tableColumn id="1008" xr3:uid="{EDF74051-203B-3D4B-ACE7-20D77C5644A7}" name="Column1000"/>
    <tableColumn id="1009" xr3:uid="{1B656754-4497-8F48-9115-B24AAC0C747D}" name="Column1001"/>
    <tableColumn id="1010" xr3:uid="{2FCDB579-E59F-2A46-BDAF-2B2F93E0F765}" name="Column1002"/>
    <tableColumn id="1011" xr3:uid="{6123D3BC-3BB9-D445-AA73-7DB4DAF6BD09}" name="Column1003"/>
    <tableColumn id="1012" xr3:uid="{F504A84A-3B97-BC40-9298-CCD37AC2FCF9}" name="Column1004"/>
    <tableColumn id="1013" xr3:uid="{5A0945D5-15C9-0240-9275-86BCD25D0375}" name="Column1005"/>
    <tableColumn id="1014" xr3:uid="{B70B8841-2948-4443-8CBE-9C803EF97EC1}" name="Column1006"/>
    <tableColumn id="1015" xr3:uid="{3FF0C278-449F-A742-9886-CC16F591CDBF}" name="Column1007"/>
    <tableColumn id="1016" xr3:uid="{ED80F0AE-911D-7445-AFAB-EF80CB25AB03}" name="Column1008"/>
    <tableColumn id="1017" xr3:uid="{AA68B277-74FB-6F46-AE77-67A7C6626BFD}" name="Column1009"/>
    <tableColumn id="1018" xr3:uid="{677EF7D4-6B4F-3C4F-A421-D39E4A196BB4}" name="Column1010"/>
    <tableColumn id="1019" xr3:uid="{4FEB2169-BC34-CF4B-BB5B-588E5D92E865}" name="Column1011"/>
    <tableColumn id="1020" xr3:uid="{9ACB5296-4A76-E24D-BED7-59A1DE458577}" name="Column1012"/>
    <tableColumn id="1021" xr3:uid="{C9084EB3-CD5F-E840-B4CF-CD06718D7D05}" name="Column1013"/>
    <tableColumn id="1022" xr3:uid="{1205D687-6716-A24A-9B81-16C2133F7AFC}" name="Column1014"/>
    <tableColumn id="1023" xr3:uid="{4CCCDDFC-AD2C-204F-87FE-D2C62A8E759F}" name="Column1015"/>
    <tableColumn id="1024" xr3:uid="{6519860C-C4CB-6D4E-9E1A-0FE4FF62FB56}" name="Column1016"/>
    <tableColumn id="1025" xr3:uid="{833C8A36-1C8B-9D45-8CC7-15BDF3E8D04C}" name="Column1017"/>
    <tableColumn id="1026" xr3:uid="{C7DB44D2-790B-DE4A-A020-F8873C17DF8B}" name="Column1018"/>
    <tableColumn id="1027" xr3:uid="{54A364C1-62D1-374B-8B85-4468FC7FE180}" name="Column1019"/>
    <tableColumn id="1028" xr3:uid="{F267144E-469B-684F-8215-E8DDB9F716B7}" name="Column1020"/>
    <tableColumn id="1029" xr3:uid="{0D13E802-AEE9-8A49-A4B9-D908C809FC92}" name="Column1021"/>
    <tableColumn id="1030" xr3:uid="{FAF56694-0A00-9E4F-AF01-843E8A99113A}" name="Column1022"/>
    <tableColumn id="1031" xr3:uid="{7F3AB03B-AFE9-7E4E-BBA9-6F3AF21C64B8}" name="Column1023"/>
    <tableColumn id="1032" xr3:uid="{AE96AEBB-B224-5346-8CEB-C97407AA23B4}" name="Column1024"/>
    <tableColumn id="1033" xr3:uid="{769E6594-F980-884A-AA38-63158B443C96}" name="Column1025"/>
    <tableColumn id="1034" xr3:uid="{6ED1FAE1-7981-4A4E-8017-231594517A4F}" name="Column1026"/>
    <tableColumn id="1035" xr3:uid="{1967E7AA-B3A7-694B-8FE9-FCD3EB30C781}" name="Column1027"/>
    <tableColumn id="1036" xr3:uid="{C3C79D24-189B-2742-BAFB-F29825A8F1D6}" name="Column1028"/>
    <tableColumn id="1037" xr3:uid="{5EE2929B-C14A-E24F-9769-142DD6A5E9A0}" name="Column1029"/>
    <tableColumn id="1038" xr3:uid="{EAEDBF70-5596-1E49-9121-DD4417EFF614}" name="Column1030"/>
    <tableColumn id="1039" xr3:uid="{646A3E9F-04A2-FC46-8881-BDE731EE88F3}" name="Column1031"/>
    <tableColumn id="1040" xr3:uid="{0878A929-9D38-274B-8F6E-0EB8867F3883}" name="Column1032"/>
    <tableColumn id="1041" xr3:uid="{9E875391-813A-C044-8FA9-2BD1C0668F8B}" name="Column1033"/>
    <tableColumn id="1042" xr3:uid="{7F3F355F-A0C0-024B-8E62-BF7A42ADA76F}" name="Column1034"/>
    <tableColumn id="1043" xr3:uid="{A0A3431F-3786-6C4F-94C3-72346FCFDE4A}" name="Column1035"/>
    <tableColumn id="1044" xr3:uid="{842DB845-3822-334F-BABA-335CEBAD8BC6}" name="Column1036"/>
    <tableColumn id="1045" xr3:uid="{ADAEB8E7-6408-024D-9059-F08FC6AD5371}" name="Column1037"/>
    <tableColumn id="1046" xr3:uid="{2670FBEA-E56E-4249-8C82-4093EFC18F21}" name="Column1038"/>
    <tableColumn id="1047" xr3:uid="{41A3DA78-DF78-B84D-A6F1-04BFC2287151}" name="Column1039"/>
    <tableColumn id="1048" xr3:uid="{3139B9B0-5D6A-AE45-8127-160C892D9F74}" name="Column1040"/>
    <tableColumn id="1049" xr3:uid="{306767EA-E45B-824C-B445-2337DE1EACAC}" name="Column1041"/>
    <tableColumn id="1050" xr3:uid="{17054224-903F-1A41-AB11-B4F1308E2422}" name="Column1042"/>
    <tableColumn id="1051" xr3:uid="{A3BC491D-D061-3547-90BB-E75BA9D7ADBF}" name="Column1043"/>
    <tableColumn id="1052" xr3:uid="{A072919A-3CDB-5540-98B0-D6D2D7F27910}" name="Column1044"/>
    <tableColumn id="1053" xr3:uid="{DA1FA00F-9D7C-A04F-AB4C-6A6454406AC2}" name="Column1045"/>
    <tableColumn id="1054" xr3:uid="{403DE438-5C20-DF4D-9B5A-DD564E545646}" name="Column1046"/>
    <tableColumn id="1055" xr3:uid="{6920EA4D-B52E-E441-9F65-4F8EC1E95A10}" name="Column1047"/>
    <tableColumn id="1056" xr3:uid="{9DCEFBFA-8CB3-B349-A33B-16FA737E28C1}" name="Column1048"/>
    <tableColumn id="1057" xr3:uid="{03FDFCF0-D5D2-E74C-9C6C-715974CE8F9C}" name="Column1049"/>
    <tableColumn id="1058" xr3:uid="{F127CE1C-F3A8-3445-A075-A615D11EDD26}" name="Column1050"/>
    <tableColumn id="1059" xr3:uid="{A68AA098-B0DA-B346-B57C-854E16B3D1FD}" name="Column1051"/>
    <tableColumn id="1060" xr3:uid="{EF11F1A9-D2D6-AD4D-9A8B-5BFF604C5068}" name="Column1052"/>
    <tableColumn id="1061" xr3:uid="{23EF198E-8360-3044-892C-30D91AB93D57}" name="Column1053"/>
    <tableColumn id="1062" xr3:uid="{50A775B3-9955-3942-8A3A-A01A386D36F7}" name="Column1054"/>
    <tableColumn id="1063" xr3:uid="{AC65BD73-FBDF-9B43-AC26-852D44F8C457}" name="Column1055"/>
    <tableColumn id="1064" xr3:uid="{76FCC664-AF39-B84A-B716-90661201AC22}" name="Column1056"/>
    <tableColumn id="1065" xr3:uid="{E7482D31-26C8-1E41-B26A-3071150F07F9}" name="Column1057"/>
    <tableColumn id="1066" xr3:uid="{9BFDD413-74B8-0B42-9402-87220038A969}" name="Column1058"/>
    <tableColumn id="1067" xr3:uid="{59E0E9CA-D4D2-8141-A93A-F59AA1811710}" name="Column1059"/>
    <tableColumn id="1068" xr3:uid="{D80908AD-6019-4F4A-9267-A149C18F3040}" name="Column1060"/>
    <tableColumn id="1069" xr3:uid="{D18BB3DF-755F-C34E-888D-5B5D5E3E14FA}" name="Column1061"/>
    <tableColumn id="1070" xr3:uid="{9EE7D3C2-0069-9D4F-B725-4906F69532A0}" name="Column1062"/>
    <tableColumn id="1071" xr3:uid="{37F65E65-3AD0-344C-A7AA-516A1F34D34A}" name="Column1063"/>
    <tableColumn id="1072" xr3:uid="{D1BF24D0-ECC8-0F47-A82C-7C32DC78328C}" name="Column1064"/>
    <tableColumn id="1073" xr3:uid="{9830958F-C0DF-8C4F-A935-F44196AE2361}" name="Column1065"/>
    <tableColumn id="1074" xr3:uid="{E9D18FEE-6188-0B40-B678-67CF8FDD83CC}" name="Column1066"/>
    <tableColumn id="1075" xr3:uid="{4AC72459-EBA6-DC47-B5CB-5DB0C68F8AD9}" name="Column1067"/>
    <tableColumn id="1076" xr3:uid="{D44B18E5-54C5-C242-9348-9EE6E9B11AB4}" name="Column1068"/>
    <tableColumn id="1077" xr3:uid="{B906438D-CB00-1C4A-BBA9-9AA5690B9D30}" name="Column1069"/>
    <tableColumn id="1078" xr3:uid="{EA4E81DA-11EA-0C4D-9450-5E7833632B30}" name="Column1070"/>
    <tableColumn id="1079" xr3:uid="{028A6AB3-E0EE-8F4C-AE6F-B009150D6E60}" name="Column1071"/>
    <tableColumn id="1080" xr3:uid="{E69BFBD8-416B-0F45-BAC4-524558BEE0A2}" name="Column1072"/>
    <tableColumn id="1081" xr3:uid="{4CA861FD-4E8D-8745-85FB-86B3C6A7CA44}" name="Column1073"/>
    <tableColumn id="1082" xr3:uid="{9D16F3FE-319E-A541-9E1F-A43853F087C0}" name="Column1074"/>
    <tableColumn id="1083" xr3:uid="{11DCB19B-8D67-8947-A212-71C14A53A176}" name="Column1075"/>
    <tableColumn id="1084" xr3:uid="{296556D7-C55D-AA40-9FA0-EDC697C99CA3}" name="Column1076"/>
    <tableColumn id="1085" xr3:uid="{6E75A5F9-6F1D-424D-9A50-09F422DB911D}" name="Column1077"/>
    <tableColumn id="1086" xr3:uid="{0944679E-395B-DA4F-8D48-9B5270DF90E4}" name="Column1078"/>
    <tableColumn id="1087" xr3:uid="{7AFE9014-D7FF-1A44-AC24-0BBD9EDA2C62}" name="Column1079"/>
    <tableColumn id="1088" xr3:uid="{80AE3E6A-D108-1445-8F88-6AEF3A679A03}" name="Column1080"/>
    <tableColumn id="1089" xr3:uid="{C1AEEB3E-5741-4F47-9420-7AC90DD86877}" name="Column1081"/>
    <tableColumn id="1090" xr3:uid="{73876BB9-F182-EE4C-B542-FFCED76D337B}" name="Column1082"/>
    <tableColumn id="1091" xr3:uid="{FC58CA7E-A0EA-9A40-B9C8-32F157AD4B9C}" name="Column1083"/>
    <tableColumn id="1092" xr3:uid="{3048450B-5BF5-F94E-91C2-F7CB601B7C37}" name="Column1084"/>
    <tableColumn id="1093" xr3:uid="{54907C19-311B-4847-8996-12E7BBC7CA01}" name="Column1085"/>
    <tableColumn id="1094" xr3:uid="{5A99E50B-64B4-204F-8338-46B5D315ED88}" name="Column1086"/>
    <tableColumn id="1095" xr3:uid="{7A4FE985-B61C-EA42-BF26-08F67C7C8A78}" name="Column1087"/>
    <tableColumn id="1096" xr3:uid="{C1639009-5054-1E4B-A465-3830E54E61F5}" name="Column1088"/>
    <tableColumn id="1097" xr3:uid="{96AE01CE-DCBA-AE4E-AEAA-512952E75EE1}" name="Column1089"/>
    <tableColumn id="1098" xr3:uid="{E4DBB4B5-9E55-6748-9915-B1D55EA2A4B6}" name="Column1090"/>
    <tableColumn id="1099" xr3:uid="{72D74D14-4A85-FE4A-A1DF-063DF5D7B1C7}" name="Column1091"/>
    <tableColumn id="1100" xr3:uid="{D1E46D98-84E7-F34A-896A-29B02FEDD38B}" name="Column1092"/>
    <tableColumn id="1101" xr3:uid="{53CE1C4A-1932-2A40-919A-887B293A50AD}" name="Column1093"/>
    <tableColumn id="1102" xr3:uid="{0387AA70-1CE8-CE44-B77F-C093906BF765}" name="Column1094"/>
    <tableColumn id="1103" xr3:uid="{24AA70E7-96E8-F04C-8E68-A35B763DC287}" name="Column1095"/>
    <tableColumn id="1104" xr3:uid="{1A4A5E37-0C64-3D4F-A2E6-17D9CB872C9A}" name="Column1096"/>
    <tableColumn id="1105" xr3:uid="{026C081D-5D25-474D-9842-CA698666819E}" name="Column1097"/>
    <tableColumn id="1106" xr3:uid="{F61D3324-0545-CA4F-9F27-6393C0DDBFAE}" name="Column1098"/>
    <tableColumn id="1107" xr3:uid="{BCF5537E-DCC4-2C4D-901B-FA1D1E07EFC7}" name="Column1099"/>
    <tableColumn id="1108" xr3:uid="{2E97B5F8-14FC-4E40-846A-14A6863F11E3}" name="Column1100"/>
    <tableColumn id="1109" xr3:uid="{F46E181C-4DA5-1F4F-88A4-A9988AFEF9DA}" name="Column1101"/>
    <tableColumn id="1110" xr3:uid="{8D3ABCCF-46DD-134B-8559-C3B0A99C4C3E}" name="Column1102"/>
    <tableColumn id="1111" xr3:uid="{8AF8BB57-3150-2349-A6A7-308BDB5581D0}" name="Column1103"/>
    <tableColumn id="1112" xr3:uid="{CD9044A9-000B-A641-951F-DCE9A788F910}" name="Column1104"/>
    <tableColumn id="1113" xr3:uid="{1287F71C-07FB-8C45-BBF5-1CECD564BE81}" name="Column1105"/>
    <tableColumn id="1114" xr3:uid="{2C4EBC8A-7D77-BD4B-B4C6-5821F41A3192}" name="Column1106"/>
    <tableColumn id="1115" xr3:uid="{ECAB9335-5B60-D94F-A94D-06AC9CD9C9A5}" name="Column1107"/>
    <tableColumn id="1116" xr3:uid="{A9B044E9-AAC3-8142-A02A-43D15F17ED47}" name="Column1108"/>
    <tableColumn id="1117" xr3:uid="{34C5B5E4-C77D-7447-8808-18B7389CA52C}" name="Column1109"/>
    <tableColumn id="1118" xr3:uid="{18E1F834-A46A-E947-8F60-8FDE5064BF49}" name="Column1110"/>
    <tableColumn id="1119" xr3:uid="{29300F3D-5F40-F645-A633-4B51FAABCC8A}" name="Column1111"/>
    <tableColumn id="1120" xr3:uid="{B46CDD29-80F3-4048-B431-33235E4CB6D5}" name="Column1112"/>
    <tableColumn id="1121" xr3:uid="{77DE829E-FA13-6242-97CF-ABFA785B8168}" name="Column1113"/>
    <tableColumn id="1122" xr3:uid="{D7866DDA-ADAB-B845-B50A-FB521C59BE74}" name="Column1114"/>
    <tableColumn id="1123" xr3:uid="{53F9ED06-91E6-E440-B582-69390309B988}" name="Column1115"/>
    <tableColumn id="1124" xr3:uid="{AC13F9C0-0CB2-8040-9849-DBF389F211EF}" name="Column1116"/>
    <tableColumn id="1125" xr3:uid="{CCD2861C-AE1D-CD4A-B6EF-C8C24D54E943}" name="Column1117"/>
    <tableColumn id="1126" xr3:uid="{C7FBCF55-A604-8147-94BF-D6F02EFD1835}" name="Column1118"/>
    <tableColumn id="1127" xr3:uid="{75F85450-6980-C14F-9833-D0A7892EFAE1}" name="Column1119"/>
    <tableColumn id="1128" xr3:uid="{9969BD7E-E2F3-A647-8ECB-5E4A91261450}" name="Column1120"/>
    <tableColumn id="1129" xr3:uid="{B61C198F-CEF4-8F4D-9DE0-E48DC9E57EE7}" name="Column1121"/>
    <tableColumn id="1130" xr3:uid="{19826B34-41EC-7742-919C-C9A601D26596}" name="Column1122"/>
    <tableColumn id="1131" xr3:uid="{C82667E2-8E39-5541-AE87-CED54F3CFC00}" name="Column1123"/>
    <tableColumn id="1132" xr3:uid="{4D3ACE80-3D2C-BB41-A769-ED68C1595393}" name="Column1124"/>
    <tableColumn id="1133" xr3:uid="{8D6AFA63-F3FE-474D-BD47-C09C770C9C8B}" name="Column1125"/>
    <tableColumn id="1134" xr3:uid="{9EE26443-9A28-1E4D-9EC6-CE9B42980BFB}" name="Column1126"/>
    <tableColumn id="1135" xr3:uid="{E49373FA-CA81-6849-A18A-42841438BA2D}" name="Column1127"/>
    <tableColumn id="1136" xr3:uid="{96429BBB-78D0-2349-921F-1FCDD47EA5D1}" name="Column1128"/>
    <tableColumn id="1137" xr3:uid="{045E17AC-DA45-6643-B1C5-046CE1AB4B17}" name="Column1129"/>
    <tableColumn id="1138" xr3:uid="{91FF6C9D-231A-2E4F-9414-42464BC84506}" name="Column1130"/>
    <tableColumn id="1139" xr3:uid="{0C83A2F9-B4FB-2749-9FB3-5ECBDE284875}" name="Column1131"/>
    <tableColumn id="1140" xr3:uid="{3985BD5B-A278-C54E-8B30-D44F0FE3A371}" name="Column1132"/>
    <tableColumn id="1141" xr3:uid="{57E7992D-C31E-C24B-B0FA-925B7631E564}" name="Column1133"/>
    <tableColumn id="1142" xr3:uid="{0100BCCC-60BE-8B4D-9ECB-A5C51CBFA8FA}" name="Column1134"/>
    <tableColumn id="1143" xr3:uid="{0EE07174-960F-9844-ADFF-125FD222EC16}" name="Column1135"/>
    <tableColumn id="1144" xr3:uid="{F998B7D8-BF4F-A145-9897-DD35A9AAC160}" name="Column1136"/>
    <tableColumn id="1145" xr3:uid="{271322D2-14E9-6F4F-8111-54131FA30ABE}" name="Column1137"/>
    <tableColumn id="1146" xr3:uid="{9596A603-2E0A-3546-AB45-BED0C89F7CDA}" name="Column1138"/>
    <tableColumn id="1147" xr3:uid="{846ADAA5-9617-2E45-B662-F845ED3968C6}" name="Column1139"/>
    <tableColumn id="1148" xr3:uid="{87FFE3AD-6D42-E340-B7A8-1D2533EBF46C}" name="Column1140"/>
    <tableColumn id="1149" xr3:uid="{AEDF367C-999E-AD40-9B52-040C3DDF107B}" name="Column1141"/>
    <tableColumn id="1150" xr3:uid="{EEB7DDCB-8363-194F-A544-B99E90AA98BF}" name="Column1142"/>
    <tableColumn id="1151" xr3:uid="{8F93C0A5-568B-7742-9F6B-48359E8AF45A}" name="Column1143"/>
    <tableColumn id="1152" xr3:uid="{39C36D2C-DE10-F24A-B390-ACAD2D8785CA}" name="Column1144"/>
    <tableColumn id="1153" xr3:uid="{4AEDD8AB-D461-B745-AFC7-2597FAF827BC}" name="Column1145"/>
    <tableColumn id="1154" xr3:uid="{FC0B7C67-7022-494C-B5ED-E1E2A93ED06F}" name="Column1146"/>
    <tableColumn id="1155" xr3:uid="{A4E7437A-4668-1840-9B54-9165B892E31F}" name="Column1147"/>
    <tableColumn id="1156" xr3:uid="{6EFE0645-4CAB-3841-89F6-23550F06AE12}" name="Column1148"/>
    <tableColumn id="1157" xr3:uid="{3C77D0F0-7E1E-084F-A7B9-A297CA3056AA}" name="Column1149"/>
    <tableColumn id="1158" xr3:uid="{15CF493D-4A9C-194D-86D0-6ED243DD251E}" name="Column1150"/>
    <tableColumn id="1159" xr3:uid="{C07F52C9-3C34-2645-800A-53C7A3F4B338}" name="Column1151"/>
    <tableColumn id="1160" xr3:uid="{83B2287C-A87C-924C-9B1C-D27AEC8E35A0}" name="Column1152"/>
    <tableColumn id="1161" xr3:uid="{F65BC55B-9828-BD47-8CB4-C8DF1128D6C0}" name="Column1153"/>
    <tableColumn id="1162" xr3:uid="{A1C1FAB1-F69D-D946-9E92-E4F83E91A005}" name="Column1154"/>
    <tableColumn id="1163" xr3:uid="{BBD1BD44-909F-EC48-AA2F-5936C5E25F95}" name="Column1155"/>
    <tableColumn id="1164" xr3:uid="{EBDB758C-108D-BC4C-96CD-E4BEDC0F50E4}" name="Column1156"/>
    <tableColumn id="1165" xr3:uid="{36F2E921-6BC0-6C4C-BCDB-25C4075CA596}" name="Column1157"/>
    <tableColumn id="1166" xr3:uid="{735B8D2C-D504-6243-8F80-88095C8A6EC5}" name="Column1158"/>
    <tableColumn id="1167" xr3:uid="{C0DD03C0-1C0A-E44C-816D-E5A4E6E38E26}" name="Column1159"/>
    <tableColumn id="1168" xr3:uid="{8BA36C0A-C66B-B549-A94B-0727E4877415}" name="Column1160"/>
    <tableColumn id="1169" xr3:uid="{4B9046CC-C8B8-0E48-907E-6EF6F1F165DD}" name="Column1161"/>
    <tableColumn id="1170" xr3:uid="{16A1D0C7-7EC8-C745-B4C4-15CC9D213292}" name="Column1162"/>
    <tableColumn id="1171" xr3:uid="{AEE40A53-8B7F-7D46-977C-01BA983CC2FC}" name="Column1163"/>
    <tableColumn id="1172" xr3:uid="{74B4BC65-A10B-484C-888F-4372EB3EC9C8}" name="Column1164"/>
    <tableColumn id="1173" xr3:uid="{F307F36D-CF1F-BB4F-8A31-5641FEBD0FE0}" name="Column1165"/>
    <tableColumn id="1174" xr3:uid="{43A28869-2D2C-C946-84D2-9CB4D766732E}" name="Column1166"/>
    <tableColumn id="1175" xr3:uid="{4CAC8E0B-FDE6-B54B-80FC-31E118164316}" name="Column1167"/>
    <tableColumn id="1176" xr3:uid="{9B6D4C63-9539-344E-95D3-E5098D2EC507}" name="Column1168"/>
    <tableColumn id="1177" xr3:uid="{5B334962-4259-774D-BC42-36A272DE8B79}" name="Column1169"/>
    <tableColumn id="1178" xr3:uid="{D839E656-8937-344B-B409-CACD9D95F379}" name="Column1170"/>
    <tableColumn id="1179" xr3:uid="{83728727-66F5-FC4D-8D73-90D06396836E}" name="Column1171"/>
    <tableColumn id="1180" xr3:uid="{CB7DDCEE-410C-C14D-B0DB-E06E8019DFB7}" name="Column1172"/>
    <tableColumn id="1181" xr3:uid="{BA00BDE0-2FDE-1145-9C6C-DAD5FB096E46}" name="Column1173"/>
    <tableColumn id="1182" xr3:uid="{BDE49BE8-F2A7-0848-980D-1E591EA6C310}" name="Column1174"/>
    <tableColumn id="1183" xr3:uid="{6B39786E-A0E9-1547-A514-9727F1BEFAE9}" name="Column1175"/>
    <tableColumn id="1184" xr3:uid="{2F34F653-6AB3-6B49-861E-242133EF1060}" name="Column1176"/>
    <tableColumn id="1185" xr3:uid="{F525D941-944A-B049-A40F-CC96A571F50E}" name="Column1177"/>
    <tableColumn id="1186" xr3:uid="{10D876A8-9478-584C-9430-8DDADBDEB969}" name="Column1178"/>
    <tableColumn id="1187" xr3:uid="{77C858A9-C8F3-FA46-A098-6FD95F71F05C}" name="Column1179"/>
    <tableColumn id="1188" xr3:uid="{46A845A1-8555-F74A-859A-A88BAC7809F7}" name="Column1180"/>
    <tableColumn id="1189" xr3:uid="{D7B6F7FF-BB64-274E-A7AE-521CB7387EFC}" name="Column1181"/>
    <tableColumn id="1190" xr3:uid="{B8C89E46-54CA-3F4A-BC2D-542A1E7CFFD4}" name="Column1182"/>
    <tableColumn id="1191" xr3:uid="{A0B40B03-C39C-BB40-8D18-F207597674CB}" name="Column1183"/>
    <tableColumn id="1192" xr3:uid="{39FA0EDD-BB52-DE46-B0ED-B28C63C7DC67}" name="Column1184"/>
    <tableColumn id="1193" xr3:uid="{28304202-FC5C-1F44-A298-A1975DA6ED0B}" name="Column1185"/>
    <tableColumn id="1194" xr3:uid="{9F8CE5F9-AF3A-BA42-9356-5EA80981A874}" name="Column1186"/>
    <tableColumn id="1195" xr3:uid="{0F1B248E-0677-DF4B-82F0-AA41818F24C6}" name="Column1187"/>
    <tableColumn id="1196" xr3:uid="{87AA6309-A64C-674C-8A5A-4C7FD48FAA21}" name="Column1188"/>
    <tableColumn id="1197" xr3:uid="{E22B4146-1004-024F-8FCF-0030CB85A885}" name="Column1189"/>
    <tableColumn id="1198" xr3:uid="{0826C37F-E592-0042-86D5-463137FF5B05}" name="Column1190"/>
    <tableColumn id="1199" xr3:uid="{B1B1616B-1EFC-314D-BA1F-07046F421FBB}" name="Column1191"/>
    <tableColumn id="1200" xr3:uid="{145D27C9-8D3B-374B-813F-DCAD095566E1}" name="Column1192"/>
    <tableColumn id="1201" xr3:uid="{2CE5FD09-6B74-3349-A2CB-9EFCF98FDE23}" name="Column1193"/>
    <tableColumn id="1202" xr3:uid="{422F77D6-32FC-D448-8317-C71F1A2898E3}" name="Column1194"/>
    <tableColumn id="1203" xr3:uid="{B5D7DCF7-ECCD-5545-9694-5A2ECBF65C84}" name="Column1195"/>
    <tableColumn id="1204" xr3:uid="{034CACE8-54B1-0642-88A0-92AA3AD34C88}" name="Column1196"/>
    <tableColumn id="1205" xr3:uid="{71E9FD5F-83C5-1648-BF02-CA6D6787AB76}" name="Column1197"/>
    <tableColumn id="1206" xr3:uid="{65728B2A-D887-934B-95A1-57C05681D0A7}" name="Column1198"/>
    <tableColumn id="1207" xr3:uid="{59F83C48-4781-E245-B082-16AF4F0C5636}" name="Column1199"/>
    <tableColumn id="1208" xr3:uid="{A4CE6C91-A4B7-7A47-8A94-EE3447AE0B95}" name="Column1200"/>
    <tableColumn id="1209" xr3:uid="{480B15BC-B4BC-1F45-B615-B0C10DAE0858}" name="Column1201"/>
    <tableColumn id="1210" xr3:uid="{9641DDEA-DF66-6949-9758-B8FB53233C9F}" name="Column1202"/>
    <tableColumn id="1211" xr3:uid="{0DF8980D-1844-E942-A50D-590A8A91B461}" name="Column1203"/>
    <tableColumn id="1212" xr3:uid="{E8EF22BC-E51F-C641-B769-9F12E193F1FD}" name="Column1204"/>
    <tableColumn id="1213" xr3:uid="{BDFBB627-8EA7-304E-B163-DD1BD949005B}" name="Column1205"/>
    <tableColumn id="1214" xr3:uid="{D4007FE7-2E0F-3540-B4EE-16A98683CCD5}" name="Column1206"/>
    <tableColumn id="1215" xr3:uid="{75763215-2626-F543-B424-6236DC2D58AB}" name="Column1207"/>
    <tableColumn id="1216" xr3:uid="{BA23A2CB-0C76-1E40-886A-08DA3D42149F}" name="Column1208"/>
    <tableColumn id="1217" xr3:uid="{DDF4AFD4-2E9C-454B-9C59-F654837C8EEF}" name="Column1209"/>
    <tableColumn id="1218" xr3:uid="{5B9B2113-4914-B14C-AF29-E0ADC758251F}" name="Column1210"/>
    <tableColumn id="1219" xr3:uid="{4DE780BB-6960-C144-801C-B52ED46ACE27}" name="Column1211"/>
    <tableColumn id="1220" xr3:uid="{9FA6D950-337D-9A41-94EA-5E9A417CCD89}" name="Column1212"/>
    <tableColumn id="1221" xr3:uid="{01302E17-C0A1-5E4C-AFDF-5994DE412F7F}" name="Column1213"/>
    <tableColumn id="1222" xr3:uid="{E43FACD0-F8B7-CF42-8CF3-B36FF798E126}" name="Column1214"/>
    <tableColumn id="1223" xr3:uid="{E8514E87-0D6A-B845-8613-42719E7BEEEE}" name="Column1215"/>
    <tableColumn id="1224" xr3:uid="{AA08F078-049B-9F43-A335-6C1ED05DBD46}" name="Column1216"/>
    <tableColumn id="1225" xr3:uid="{369EA17B-021E-5A42-A5C1-C261D15D6195}" name="Column1217"/>
    <tableColumn id="1226" xr3:uid="{85106325-B3E1-D84E-A0E8-20C10FCD7F99}" name="Column1218"/>
    <tableColumn id="1227" xr3:uid="{8A755F6C-25FA-074E-BCF6-7592481B1040}" name="Column1219"/>
    <tableColumn id="1228" xr3:uid="{0AEA30E7-489D-9D4D-AFD8-3C548382488C}" name="Column1220"/>
    <tableColumn id="1229" xr3:uid="{6AE7B5BB-07E2-AA41-B463-3AACE079653A}" name="Column1221"/>
    <tableColumn id="1230" xr3:uid="{F3042A79-028E-DF40-8B76-1500149D7759}" name="Column1222"/>
    <tableColumn id="1231" xr3:uid="{04CF7E69-565A-0E44-ABE4-5FF63D5F6938}" name="Column1223"/>
    <tableColumn id="1232" xr3:uid="{4CA59F86-AACD-5045-B2FB-617CECCFA5BC}" name="Column1224"/>
    <tableColumn id="1233" xr3:uid="{A3420F08-AE0E-F74F-A8EC-2F0D71BC841B}" name="Column1225"/>
    <tableColumn id="1234" xr3:uid="{81937A91-867C-9E4E-9D01-28C1FA8EEED9}" name="Column1226"/>
    <tableColumn id="1235" xr3:uid="{CD247410-EF64-334D-AEB9-6B4BAED1E874}" name="Column1227"/>
    <tableColumn id="1236" xr3:uid="{A10AF2B4-28DC-234C-8227-E51906C5E331}" name="Column1228"/>
    <tableColumn id="1237" xr3:uid="{5B17C6D9-E310-C647-AF8A-535401EE47BC}" name="Column1229"/>
    <tableColumn id="1238" xr3:uid="{F4547294-25C4-2F41-B0A1-C4360D2DB9F7}" name="Column1230"/>
    <tableColumn id="1239" xr3:uid="{CF53CC4B-2B06-2043-8B91-8E0FBF415520}" name="Column1231"/>
    <tableColumn id="1240" xr3:uid="{BEA7E4BD-30CB-C540-813A-95F9B7EC5482}" name="Column1232"/>
    <tableColumn id="1241" xr3:uid="{DD343A16-BFD3-9642-800F-A6E3A866F9E4}" name="Column1233"/>
    <tableColumn id="1242" xr3:uid="{6CF081CE-2AED-4449-BED3-A91EC86D89A4}" name="Column1234"/>
    <tableColumn id="1243" xr3:uid="{6AB5761D-6CC1-9A4E-8992-A886AE049B53}" name="Column1235"/>
    <tableColumn id="1244" xr3:uid="{699802A8-8110-424D-972B-60D585E53FBC}" name="Column1236"/>
    <tableColumn id="1245" xr3:uid="{C4047799-6E3A-9E42-864D-86008641E6F8}" name="Column1237"/>
    <tableColumn id="1246" xr3:uid="{11BDA167-A2DA-6644-80A3-6B9876AA0ED9}" name="Column1238"/>
    <tableColumn id="1247" xr3:uid="{E29BF6F7-1C1C-1F43-9C62-51670EA47824}" name="Column1239"/>
    <tableColumn id="1248" xr3:uid="{8761A1C8-FDCF-B447-922A-368D8D89277B}" name="Column1240"/>
    <tableColumn id="1249" xr3:uid="{FEED1469-7013-6A4D-9979-6B7673624A23}" name="Column1241"/>
    <tableColumn id="1250" xr3:uid="{95E749BB-5046-A243-9880-D17CD43CEAA1}" name="Column1242"/>
    <tableColumn id="1251" xr3:uid="{5DF7BEE5-D838-BC42-B0EC-DFDA2AAFDD82}" name="Column1243"/>
    <tableColumn id="1252" xr3:uid="{FA56D0BD-FFD5-5549-BA86-60656610675C}" name="Column1244"/>
    <tableColumn id="1253" xr3:uid="{5900C9F4-CBCA-E14C-9623-A3B71F418E6A}" name="Column1245"/>
    <tableColumn id="1254" xr3:uid="{502B0DC8-F3E8-5746-9B0E-C953822B6047}" name="Column1246"/>
    <tableColumn id="1255" xr3:uid="{C7407C88-EE35-EA48-BBDA-EB1452216731}" name="Column1247"/>
    <tableColumn id="1256" xr3:uid="{39441F98-AA13-A944-8902-627AFA97895A}" name="Column1248"/>
    <tableColumn id="1257" xr3:uid="{E6D2D6F1-D8E4-FE43-B89F-B75CEA23F3FF}" name="Column1249"/>
    <tableColumn id="1258" xr3:uid="{C7FB33AE-24CE-AD43-9208-818CDEB3EA53}" name="Column1250"/>
    <tableColumn id="1259" xr3:uid="{3F4BF3AD-C457-764B-AA77-C170591489D3}" name="Column1251"/>
    <tableColumn id="1260" xr3:uid="{BDEB3223-D40D-4C4B-B429-F3A82AE57A83}" name="Column1252"/>
    <tableColumn id="1261" xr3:uid="{3A498D12-5156-BE4A-A454-1BBC624A4442}" name="Column1253"/>
    <tableColumn id="1262" xr3:uid="{E67FC759-3754-B04F-A6A0-88AA79933AFA}" name="Column1254"/>
    <tableColumn id="1263" xr3:uid="{E6330100-D122-AB4B-90A0-3A421120E3C3}" name="Column1255"/>
    <tableColumn id="1264" xr3:uid="{6F7E8F83-81F9-8C4D-B89F-8CF30F9A042E}" name="Column1256"/>
    <tableColumn id="1265" xr3:uid="{980AEC17-8BC1-7A49-9DB1-B0757136E46C}" name="Column1257"/>
    <tableColumn id="1266" xr3:uid="{B32F876C-11DA-4143-B44F-5C6654FBED71}" name="Column1258"/>
    <tableColumn id="1267" xr3:uid="{0CCED819-0423-1B4E-BDCD-7134C7C6EC4A}" name="Column1259"/>
    <tableColumn id="1268" xr3:uid="{168ACC15-A2B2-334A-BD6E-CE8048C7A3EA}" name="Column1260"/>
    <tableColumn id="1269" xr3:uid="{3C6270FB-2DA7-054E-A5C1-AB28E718310F}" name="Column1261"/>
    <tableColumn id="1270" xr3:uid="{2927F805-2275-314B-B9B1-E8785AB5F3BC}" name="Column1262"/>
    <tableColumn id="1271" xr3:uid="{3E3E7F1D-80E5-5C41-A449-434884B58075}" name="Column1263"/>
    <tableColumn id="1272" xr3:uid="{B4ECB852-C74B-3944-9720-87D99E0F2BEE}" name="Column1264"/>
    <tableColumn id="1273" xr3:uid="{9DE5307B-3A30-FB4B-949D-2709D61F9C05}" name="Column1265"/>
    <tableColumn id="1274" xr3:uid="{6AFF49AE-736B-9A4F-B3DD-002145DE1102}" name="Column1266"/>
    <tableColumn id="1275" xr3:uid="{4EDD36C2-D71E-E643-B5D7-778C7A60B6A1}" name="Column1267"/>
    <tableColumn id="1276" xr3:uid="{2779C770-CBFF-ED4D-88E1-77F09E572C07}" name="Column1268"/>
    <tableColumn id="1277" xr3:uid="{1F90C025-FE87-0243-80C3-1833D362D357}" name="Column1269"/>
    <tableColumn id="1278" xr3:uid="{A3AA5E05-AFCF-4947-A283-CB6D0C9DA466}" name="Column1270"/>
    <tableColumn id="1279" xr3:uid="{3FD9C9BB-812B-2B4D-86D6-71EE9F6CBF98}" name="Column1271"/>
    <tableColumn id="1280" xr3:uid="{BC468782-0554-264C-BA37-D3C00796FAF7}" name="Column1272"/>
    <tableColumn id="1281" xr3:uid="{89CB75A4-DBF0-2643-AE48-AB2D429ABCF6}" name="Column1273"/>
    <tableColumn id="1282" xr3:uid="{F34CF612-321F-354B-81F7-B31551255E03}" name="Column1274"/>
    <tableColumn id="1283" xr3:uid="{4A157025-0C43-084F-B6B8-F23BD29BBF84}" name="Column1275"/>
    <tableColumn id="1284" xr3:uid="{BD40E123-947A-9942-81BA-5E4C1EE3C0EE}" name="Column1276"/>
    <tableColumn id="1285" xr3:uid="{D570043E-E0D7-2043-8143-EE32FC1CC226}" name="Column1277"/>
    <tableColumn id="1286" xr3:uid="{DCF8EBE8-692A-FD4B-9224-47A985193DF4}" name="Column1278"/>
    <tableColumn id="1287" xr3:uid="{61189F12-3F14-F740-86E3-EDC77EFB4E2C}" name="Column1279"/>
    <tableColumn id="1288" xr3:uid="{F8FCEA31-F9A8-854B-895F-E013A57ACFCC}" name="Column1280"/>
    <tableColumn id="1289" xr3:uid="{71F547DA-2AC7-1347-8EF5-16AF14CD2366}" name="Column1281"/>
    <tableColumn id="1290" xr3:uid="{07AA193F-6AA8-C14E-8795-AA1DC22E40AD}" name="Column1282"/>
    <tableColumn id="1291" xr3:uid="{07812F41-0CF8-394F-8DD6-FB704B4231D4}" name="Column1283"/>
    <tableColumn id="1292" xr3:uid="{2667E409-D005-E64D-8867-F771D8DCDCB1}" name="Column1284"/>
    <tableColumn id="1293" xr3:uid="{A5B92633-5781-9D4D-BB16-8AB8B5D9C7F3}" name="Column1285"/>
    <tableColumn id="1294" xr3:uid="{110EEC13-E749-5147-9824-C3D16063D88A}" name="Column1286"/>
    <tableColumn id="1295" xr3:uid="{96EBC9BD-F1FC-6A42-B415-BE99839F1329}" name="Column1287"/>
    <tableColumn id="1296" xr3:uid="{7941BABB-2D3A-A240-B594-6FF067610B78}" name="Column1288"/>
    <tableColumn id="1297" xr3:uid="{F43BB581-6CC6-AE43-9D6C-5FEACBEF1B32}" name="Column1289"/>
    <tableColumn id="1298" xr3:uid="{2B59E2E7-9428-7E4C-A43A-8E42A4A5EB28}" name="Column1290"/>
    <tableColumn id="1299" xr3:uid="{3777F7D5-392B-154A-A66A-770C0AA3E1C7}" name="Column1291"/>
    <tableColumn id="1300" xr3:uid="{1E0E8116-B306-CA43-9403-2DD3EF6F3A2F}" name="Column1292"/>
    <tableColumn id="1301" xr3:uid="{9E2E6EBD-2996-244C-87AC-A405629DB881}" name="Column1293"/>
    <tableColumn id="1302" xr3:uid="{671CB6CB-6C5B-BE48-AC79-1D809389229A}" name="Column1294"/>
    <tableColumn id="1303" xr3:uid="{29CDC767-5ADD-1641-9F52-215E632F3168}" name="Column1295"/>
    <tableColumn id="1304" xr3:uid="{ABDC4AD1-D676-DA40-8578-649DBEEF61AD}" name="Column1296"/>
    <tableColumn id="1305" xr3:uid="{A907EE4C-EB18-C246-BE2B-23B0323D5EC3}" name="Column1297"/>
    <tableColumn id="1306" xr3:uid="{DD80BFAC-4365-6C40-9A7F-D4C031BA9AB0}" name="Column1298"/>
    <tableColumn id="1307" xr3:uid="{D85C304A-B15B-4942-BB56-FF2080791FDD}" name="Column1299"/>
    <tableColumn id="1308" xr3:uid="{78B88FCA-A663-A045-9025-1C36361272E7}" name="Column1300"/>
    <tableColumn id="1309" xr3:uid="{0582D4BD-2849-F544-B215-095171E5F6C8}" name="Column1301"/>
    <tableColumn id="1310" xr3:uid="{9566683D-942E-2B4B-89A7-B90538E5071D}" name="Column1302"/>
    <tableColumn id="1311" xr3:uid="{0B0FB748-8E7A-1848-AC35-869B0EEAB9C7}" name="Column1303"/>
    <tableColumn id="1312" xr3:uid="{8A84401A-B053-1849-8C40-D7DC3601575E}" name="Column1304"/>
    <tableColumn id="1313" xr3:uid="{256505A9-12BA-1640-A495-906DC40DD80A}" name="Column1305"/>
    <tableColumn id="1314" xr3:uid="{BEDF1DE3-A322-574F-8EC3-F9CDD121D197}" name="Column1306"/>
    <tableColumn id="1315" xr3:uid="{FB170FF4-73C4-FA48-B7EC-4BAD102242B9}" name="Column1307"/>
    <tableColumn id="1316" xr3:uid="{C1B7F259-3AB5-9C46-B261-EDBC6C31B3BB}" name="Column1308"/>
    <tableColumn id="1317" xr3:uid="{C714B641-7D99-4247-AE7B-9408F9834CC7}" name="Column1309"/>
    <tableColumn id="1318" xr3:uid="{F5F9C2C4-5D28-0A49-AB8E-092722C8E8B2}" name="Column1310"/>
    <tableColumn id="1319" xr3:uid="{832B4EC0-1F1E-494A-9BF6-CDA2CE2EAF21}" name="Column1311"/>
    <tableColumn id="1320" xr3:uid="{C5AB32B3-F9F0-9D40-A1D1-8779F91A3B0B}" name="Column1312"/>
    <tableColumn id="1321" xr3:uid="{D2F82CB1-06B4-174B-B6DF-5CA7B37AB982}" name="Column1313"/>
    <tableColumn id="1322" xr3:uid="{06CAA74A-9867-D541-8D4E-5949602FD838}" name="Column1314"/>
    <tableColumn id="1323" xr3:uid="{BC4E3436-A07E-8843-997B-29F7D83948C8}" name="Column1315"/>
    <tableColumn id="1324" xr3:uid="{B527B794-EF64-3040-85F8-BC46C311C7DB}" name="Column1316"/>
    <tableColumn id="1325" xr3:uid="{0CD4ACA4-E25A-D44F-9A81-D94012099CAC}" name="Column1317"/>
    <tableColumn id="1326" xr3:uid="{038973F3-3BF8-E643-93EE-4833A7F5D2B8}" name="Column1318"/>
    <tableColumn id="1327" xr3:uid="{2497ED91-C6F2-3540-888D-ED7709845ECE}" name="Column1319"/>
    <tableColumn id="1328" xr3:uid="{3DC3BBAA-E940-CB44-9A49-9AB9E46E898B}" name="Column1320"/>
    <tableColumn id="1329" xr3:uid="{0EC1CB02-7072-1A4A-92DF-EA425D62719D}" name="Column1321"/>
    <tableColumn id="1330" xr3:uid="{67117C11-C762-1144-9721-5608B8FFAB42}" name="Column1322"/>
    <tableColumn id="1331" xr3:uid="{DCCD63D4-E2EB-D141-AE8E-1E01C8ABB379}" name="Column1323"/>
    <tableColumn id="1332" xr3:uid="{1FC79950-21F3-E042-A3EC-70E16ADBE2E2}" name="Column1324"/>
    <tableColumn id="1333" xr3:uid="{6B774EE9-E5ED-944F-8780-9B49D97CDEB7}" name="Column1325"/>
    <tableColumn id="1334" xr3:uid="{8ABFCD2E-B95D-6A46-8D61-D50DF44C2842}" name="Column1326"/>
    <tableColumn id="1335" xr3:uid="{035086F0-2F20-1649-8DBD-4552333BBB72}" name="Column1327"/>
    <tableColumn id="1336" xr3:uid="{D84D96BB-B70F-294F-90C4-5DC7101407CF}" name="Column1328"/>
    <tableColumn id="1337" xr3:uid="{79F0F44F-0429-D14A-9F46-576F57801F68}" name="Column1329"/>
    <tableColumn id="1338" xr3:uid="{8ACC9D0B-F519-5943-BE4B-877C3AC2FE36}" name="Column1330"/>
    <tableColumn id="1339" xr3:uid="{81A34B33-A2FA-2C40-B624-EF01C461D030}" name="Column1331"/>
    <tableColumn id="1340" xr3:uid="{C7D7DFA2-DBD5-3846-9B5F-AE22C13A7166}" name="Column1332"/>
    <tableColumn id="1341" xr3:uid="{D6FB2361-0E99-F648-8592-59D94DBF11EB}" name="Column1333"/>
    <tableColumn id="1342" xr3:uid="{637A7071-E94D-D849-A162-212F5BD96B99}" name="Column1334"/>
    <tableColumn id="1343" xr3:uid="{A07CA125-86F9-864B-9EC6-8D8E991B5100}" name="Column1335"/>
    <tableColumn id="1344" xr3:uid="{84435A32-91A8-E042-9F3B-933754A587F0}" name="Column1336"/>
    <tableColumn id="1345" xr3:uid="{1FFEACE5-2801-1642-ABE9-01FE3E228B00}" name="Column1337"/>
    <tableColumn id="1346" xr3:uid="{12FFA5BA-7B15-C948-8813-3CCFE6DDB1B2}" name="Column1338"/>
    <tableColumn id="1347" xr3:uid="{DFE5D26C-49F2-3A4A-82F3-79B77A8A00C5}" name="Column1339"/>
    <tableColumn id="1348" xr3:uid="{9C040B1C-DDAA-5947-83C8-7790868A4438}" name="Column1340"/>
    <tableColumn id="1349" xr3:uid="{0CF61A87-AEC0-0146-B66E-222442555B20}" name="Column1341"/>
    <tableColumn id="1350" xr3:uid="{F4C5A2E4-FF34-8942-9C99-35E7E3A37309}" name="Column1342"/>
    <tableColumn id="1351" xr3:uid="{53E0F809-1B48-BB41-B8C9-1056AF1B149A}" name="Column1343"/>
    <tableColumn id="1352" xr3:uid="{AA8D5F6E-3437-ED44-850B-7C5065C3FBA0}" name="Column1344"/>
    <tableColumn id="1353" xr3:uid="{0209448D-FF26-D147-80BE-C8A46A031BD1}" name="Column1345"/>
    <tableColumn id="1354" xr3:uid="{E80AF0FF-8840-4A4E-89DD-C5B594D4BC0D}" name="Column1346"/>
    <tableColumn id="1355" xr3:uid="{0B2B815C-CBB7-5244-8214-DCCCD6211DB2}" name="Column1347"/>
    <tableColumn id="1356" xr3:uid="{7C2FB6DF-6BDB-6046-90F5-A25204B59030}" name="Column1348"/>
    <tableColumn id="1357" xr3:uid="{7A356210-8DD4-EA45-B1D1-3BCF3AC2BB68}" name="Column1349"/>
    <tableColumn id="1358" xr3:uid="{01823F38-1C1C-B541-ABC0-DDA37908C389}" name="Column1350"/>
    <tableColumn id="1359" xr3:uid="{F00FE3A2-810D-F14A-B166-E222044DD410}" name="Column1351"/>
    <tableColumn id="1360" xr3:uid="{BFA8A510-487F-0643-9B24-FFF78C1F3606}" name="Column1352"/>
    <tableColumn id="1361" xr3:uid="{D9F99848-38D0-174B-838D-D8CDF3191E3B}" name="Column1353"/>
    <tableColumn id="1362" xr3:uid="{5082CDC7-F874-F247-B62E-77CC511CA185}" name="Column1354"/>
    <tableColumn id="1363" xr3:uid="{5F7E72CB-7069-BE41-809F-A3D826A21D14}" name="Column1355"/>
    <tableColumn id="1364" xr3:uid="{24B18A3F-32B2-8842-AB41-9AEE5671FB26}" name="Column1356"/>
    <tableColumn id="1365" xr3:uid="{74600523-42A4-1F45-A2EE-C45A9C63E6C6}" name="Column1357"/>
    <tableColumn id="1366" xr3:uid="{E4A53843-B342-2F42-AD08-8770A1D7AF56}" name="Column1358"/>
    <tableColumn id="1367" xr3:uid="{D2A7C878-1F3D-394D-A2CA-8B440577A78F}" name="Column1359"/>
    <tableColumn id="1368" xr3:uid="{7E010CA6-C0E3-AF45-B311-082AFF16FAC8}" name="Column1360"/>
    <tableColumn id="1369" xr3:uid="{E179CE12-F20C-6441-A2CC-3ADDEA836610}" name="Column1361"/>
    <tableColumn id="1370" xr3:uid="{306CC158-F3A7-F746-831F-5B8FB8EF1728}" name="Column1362"/>
    <tableColumn id="1371" xr3:uid="{F294F247-EBF2-FF48-A27E-258937E1D47E}" name="Column1363"/>
    <tableColumn id="1372" xr3:uid="{C9F2D579-B350-C245-AB14-C19570CEFF86}" name="Column1364"/>
    <tableColumn id="1373" xr3:uid="{3DF20F03-0E6F-2444-896F-284E27FA079D}" name="Column1365"/>
    <tableColumn id="1374" xr3:uid="{7910AE57-BB69-C142-A06F-65AA68863C39}" name="Column1366"/>
    <tableColumn id="1375" xr3:uid="{F1F473CE-9EEA-A548-814E-01DAD7830492}" name="Column1367"/>
    <tableColumn id="1376" xr3:uid="{8DE31767-B3CB-0540-B59D-DFD6C25EBFB1}" name="Column1368"/>
    <tableColumn id="1377" xr3:uid="{26A7E543-BFC8-9D4E-A305-379987F713F0}" name="Column1369"/>
    <tableColumn id="1378" xr3:uid="{40B11587-C067-A345-9CBB-EDE5E12964A6}" name="Column1370"/>
    <tableColumn id="1379" xr3:uid="{6831F1AF-6525-E84E-882C-07C63FBF4DB7}" name="Column1371"/>
    <tableColumn id="1380" xr3:uid="{E3DA791A-E50F-6147-9882-9528ABF4BBBA}" name="Column1372"/>
    <tableColumn id="1381" xr3:uid="{C29446D0-B193-5A43-9701-7738174A7EB0}" name="Column1373"/>
    <tableColumn id="1382" xr3:uid="{7BA54D51-BA60-5448-BAC6-AFFF78D518CC}" name="Column1374"/>
    <tableColumn id="1383" xr3:uid="{4BDCF7F9-15D4-A94E-B245-8DE2767D486F}" name="Column1375"/>
    <tableColumn id="1384" xr3:uid="{F1BE441F-ECAA-8B46-9DFD-090F156F975E}" name="Column1376"/>
    <tableColumn id="1385" xr3:uid="{E32CC1C8-CC4F-7545-B7AC-EB130F8D7014}" name="Column1377"/>
    <tableColumn id="1386" xr3:uid="{BE4B7B6B-48C5-674B-A7F4-1408FBB40D00}" name="Column1378"/>
    <tableColumn id="1387" xr3:uid="{E6D466BF-8A20-FF4C-9400-3D20F49C4B65}" name="Column1379"/>
    <tableColumn id="1388" xr3:uid="{59B029EF-D0A7-6D45-AADF-68251BF371B7}" name="Column1380"/>
    <tableColumn id="1389" xr3:uid="{CC9730B5-5452-1B47-BEB4-198E7282CB3C}" name="Column1381"/>
    <tableColumn id="1390" xr3:uid="{0D27CC43-38F6-0A47-93C0-9D3D1DCB8969}" name="Column1382"/>
    <tableColumn id="1391" xr3:uid="{80A2DD64-B1D2-DF42-AEF3-0D67E1EE1115}" name="Column1383"/>
    <tableColumn id="1392" xr3:uid="{74A7152B-4D4E-A44C-96EC-85FDE55873A2}" name="Column1384"/>
    <tableColumn id="1393" xr3:uid="{1CF3BFAF-C562-D845-8E67-9B6FC5C44823}" name="Column1385"/>
    <tableColumn id="1394" xr3:uid="{06622686-ED1F-EF42-BF81-49CFDD8F9185}" name="Column1386"/>
    <tableColumn id="1395" xr3:uid="{D27CA37E-805C-AF42-B6EF-43C66C2E39D4}" name="Column1387"/>
    <tableColumn id="1396" xr3:uid="{4E389F7A-3C13-C543-9F0A-DCB807C474B7}" name="Column1388"/>
    <tableColumn id="1397" xr3:uid="{74FCCE10-C46A-9A4B-B6D1-6140B21E5AA7}" name="Column1389"/>
    <tableColumn id="1398" xr3:uid="{6C3D95CB-8D4B-F543-B57C-1D9DDC8D20CE}" name="Column1390"/>
    <tableColumn id="1399" xr3:uid="{BF695EA6-BF28-F048-A6A5-F47759EE1E6D}" name="Column1391"/>
    <tableColumn id="1400" xr3:uid="{E5521A02-65FE-7D46-8204-4911CEDA7221}" name="Column1392"/>
    <tableColumn id="1401" xr3:uid="{D128CEE7-0192-4B4B-A76A-8F11BA2F09B3}" name="Column1393"/>
    <tableColumn id="1402" xr3:uid="{D9CADDD3-9EB3-6744-B86A-77D5DC505A65}" name="Column1394"/>
    <tableColumn id="1403" xr3:uid="{4C869661-7D4E-A445-8E30-D9F97D8B63DA}" name="Column1395"/>
    <tableColumn id="1404" xr3:uid="{4BBF660A-1971-8741-8882-E8CCA3B08299}" name="Column1396"/>
    <tableColumn id="1405" xr3:uid="{A29B4FEE-6D3A-3F4A-9531-E91E1B80EF1D}" name="Column1397"/>
    <tableColumn id="1406" xr3:uid="{89BC0758-4051-3A4F-A794-0AE10A8423F3}" name="Column1398"/>
    <tableColumn id="1407" xr3:uid="{9D07A4C1-3F49-BD42-834B-D764A53E7694}" name="Column1399"/>
    <tableColumn id="1408" xr3:uid="{431BC05B-A7FB-9A4E-AFEB-146A7B0CE547}" name="Column1400"/>
    <tableColumn id="1409" xr3:uid="{9F866288-72A7-064A-B903-FF4036F3A1B6}" name="Column1401"/>
    <tableColumn id="1410" xr3:uid="{4E546435-32D6-2843-A193-A826CF34A396}" name="Column1402"/>
    <tableColumn id="1411" xr3:uid="{9394E129-9165-B043-A71E-ABE0FE1069C2}" name="Column1403"/>
    <tableColumn id="1412" xr3:uid="{018CD69E-2CBC-AE4C-ADE2-E932A061DFC4}" name="Column1404"/>
    <tableColumn id="1413" xr3:uid="{FB2119B7-4EE6-E24B-B00E-EC7AA9B584FE}" name="Column1405"/>
    <tableColumn id="1414" xr3:uid="{AD9314B3-B0C4-FE45-A13F-F308A4D06757}" name="Column1406"/>
    <tableColumn id="1415" xr3:uid="{3C7D47CA-F930-AC4D-B589-1F6B0F46F6A9}" name="Column1407"/>
    <tableColumn id="1416" xr3:uid="{78EAE2CC-0190-1D4E-8C43-BA6BEF045FDE}" name="Column1408"/>
    <tableColumn id="1417" xr3:uid="{48BE327F-C56E-234C-9BA5-78128C0D2B8D}" name="Column1409"/>
    <tableColumn id="1418" xr3:uid="{67329A58-9583-CD49-A68A-D7772B25768A}" name="Column1410"/>
    <tableColumn id="1419" xr3:uid="{A8381855-C83D-C541-A105-3E7D949D5E62}" name="Column1411"/>
    <tableColumn id="1420" xr3:uid="{6EDA8FED-F1CF-AE45-9467-EDDBBFA17862}" name="Column1412"/>
    <tableColumn id="1421" xr3:uid="{40829420-2AA3-F84D-B4C8-8C0F63FBEBE0}" name="Column1413"/>
    <tableColumn id="1422" xr3:uid="{6DE658F8-7BA8-914B-86B3-2C3D5F24AE74}" name="Column1414"/>
    <tableColumn id="1423" xr3:uid="{33742D27-AC24-6643-AF94-CE04813E03C6}" name="Column1415"/>
    <tableColumn id="1424" xr3:uid="{5DF1724B-A4B4-C641-9D4C-586A94565B7D}" name="Column1416"/>
    <tableColumn id="1425" xr3:uid="{2FF838F1-8D18-5E41-B83A-68C5375637E6}" name="Column1417"/>
    <tableColumn id="1426" xr3:uid="{EBC5BF2C-0020-BB47-9B5D-2D093FBFF81A}" name="Column1418"/>
    <tableColumn id="1427" xr3:uid="{4BDD97EC-B55E-E345-B837-ACB2B7F9DACD}" name="Column1419"/>
    <tableColumn id="1428" xr3:uid="{474BF787-7B51-3B45-B8E8-820C60B19C78}" name="Column1420"/>
    <tableColumn id="1429" xr3:uid="{1EC7D9D7-0689-D841-B90F-64101D102BCD}" name="Column1421"/>
    <tableColumn id="1430" xr3:uid="{D2E2D4E4-CD73-BF4A-AB4F-10DDC7C71CCA}" name="Column1422"/>
    <tableColumn id="1431" xr3:uid="{CFC67D93-2F7F-5342-A75F-80B90FCB3E3B}" name="Column1423"/>
    <tableColumn id="1432" xr3:uid="{19DCD498-45D2-F34E-9B19-E8FFD87EF920}" name="Column1424"/>
    <tableColumn id="1433" xr3:uid="{BDADB198-BD8B-9E40-A0D9-C7572CF1FECB}" name="Column1425"/>
    <tableColumn id="1434" xr3:uid="{89B3B01A-F48A-C945-A204-0E9BB0DAF11E}" name="Column1426"/>
    <tableColumn id="1435" xr3:uid="{9417E29B-6001-8C4E-8273-1BCA354CE7DC}" name="Column1427"/>
    <tableColumn id="1436" xr3:uid="{2F02867C-5D55-1541-AE1F-C734C26E8480}" name="Column1428"/>
    <tableColumn id="1437" xr3:uid="{4B4663BE-9952-6D4E-9978-4E65CF56D234}" name="Column1429"/>
    <tableColumn id="1438" xr3:uid="{16A15F53-9D85-E540-81D5-52BFBDEBA3EB}" name="Column1430"/>
    <tableColumn id="1439" xr3:uid="{127B661D-1446-5E44-9871-D0EE52F20E96}" name="Column1431"/>
    <tableColumn id="1440" xr3:uid="{659C703D-75C8-2A46-B00D-C9F9926DF570}" name="Column1432"/>
    <tableColumn id="1441" xr3:uid="{0F7B8161-032E-9243-B505-65EE36BCBB6A}" name="Column1433"/>
    <tableColumn id="1442" xr3:uid="{D5C3A77F-7800-6A44-8429-04DC9BA57DFB}" name="Column1434"/>
    <tableColumn id="1443" xr3:uid="{886D661A-F9CF-B64D-8DC3-56CEE0299B0B}" name="Column1435"/>
    <tableColumn id="1444" xr3:uid="{70F573E8-0DCE-0E44-A338-B44D627696B1}" name="Column1436"/>
    <tableColumn id="1445" xr3:uid="{3497DB34-66C2-0740-9E41-F9015A8849B5}" name="Column1437"/>
    <tableColumn id="1446" xr3:uid="{29CEED52-88B1-6E4C-B820-FD2236B22B66}" name="Column1438"/>
    <tableColumn id="1447" xr3:uid="{26FD967E-48FB-CE43-B349-93D8ED496A92}" name="Column1439"/>
    <tableColumn id="1448" xr3:uid="{37FB6217-852E-004B-B1F2-D3D8844BF1A0}" name="Column1440"/>
    <tableColumn id="1449" xr3:uid="{3A3D581C-A2ED-E74A-AE56-8DF6177B1225}" name="Column1441"/>
    <tableColumn id="1450" xr3:uid="{7DEA4615-5651-1349-906B-C685D6697268}" name="Column1442"/>
    <tableColumn id="1451" xr3:uid="{A7C05884-6F97-0A45-A767-DFD2C77A19BF}" name="Column1443"/>
    <tableColumn id="1452" xr3:uid="{14F05896-4785-5F42-9348-C7FA1142DC5A}" name="Column1444"/>
    <tableColumn id="1453" xr3:uid="{FDB394E9-1268-2040-955E-D3F6844EFCCE}" name="Column1445"/>
    <tableColumn id="1454" xr3:uid="{4F44E026-0254-A34C-B85A-89046133442A}" name="Column1446"/>
    <tableColumn id="1455" xr3:uid="{0F593F97-92F9-E84D-9A57-7A0508AF86F1}" name="Column1447"/>
    <tableColumn id="1456" xr3:uid="{BFC0CC0D-C905-D54A-9E6F-0A34EA3CC35A}" name="Column1448"/>
    <tableColumn id="1457" xr3:uid="{5D800FD6-08D3-2043-A138-E9A807740B87}" name="Column1449"/>
    <tableColumn id="1458" xr3:uid="{87C24BCD-0153-D747-AB4B-579D98F124BC}" name="Column1450"/>
    <tableColumn id="1459" xr3:uid="{7A594A79-3B56-6E45-9F08-073783A9DBA0}" name="Column1451"/>
    <tableColumn id="1460" xr3:uid="{A8743FCD-3ADC-9740-B0A8-568CD958FB27}" name="Column1452"/>
    <tableColumn id="1461" xr3:uid="{572A0F68-6F70-E74C-B76B-BF33B28231EB}" name="Column1453"/>
    <tableColumn id="1462" xr3:uid="{CA47E5D9-00A6-E541-99B3-1E81BFBCD448}" name="Column1454"/>
    <tableColumn id="1463" xr3:uid="{AC8171A0-F05E-4F47-94F8-D54082B9DEEB}" name="Column1455"/>
    <tableColumn id="1464" xr3:uid="{5F069401-6269-3643-8F7F-8C893A42535A}" name="Column1456"/>
    <tableColumn id="1465" xr3:uid="{348E72B3-2861-C849-8929-0422A27ABFCB}" name="Column1457"/>
    <tableColumn id="1466" xr3:uid="{E50C7D86-3AE6-1C49-8A32-E4F759AF618F}" name="Column1458"/>
    <tableColumn id="1467" xr3:uid="{79E9B474-A624-8145-B857-267994733442}" name="Column1459"/>
    <tableColumn id="1468" xr3:uid="{5BA7A505-8A83-6649-A7C3-A07FC1F3A9C3}" name="Column1460"/>
    <tableColumn id="1469" xr3:uid="{39424F65-EA9F-6342-8FAA-4B1351E8D36C}" name="Column1461"/>
    <tableColumn id="1470" xr3:uid="{4536351A-F0D2-7A4B-BA81-1FF1DF4A4E6C}" name="Column1462"/>
    <tableColumn id="1471" xr3:uid="{1178A5D8-E7C6-7C49-B1CC-BDC3055C8E6A}" name="Column1463"/>
    <tableColumn id="1472" xr3:uid="{B098BB2D-C3EF-D544-8393-4A0FB0D7C90A}" name="Column1464"/>
    <tableColumn id="1473" xr3:uid="{A333CF69-E187-994B-9888-FEB7A5F3230B}" name="Column1465"/>
    <tableColumn id="1474" xr3:uid="{5EA774B0-5178-C34F-9559-0C03D4C73BC6}" name="Column1466"/>
    <tableColumn id="1475" xr3:uid="{8E3E79ED-74EC-074F-8BE0-AAA2989B4585}" name="Column1467"/>
    <tableColumn id="1476" xr3:uid="{8D642259-13E9-6E4F-ACAA-43671EE80982}" name="Column1468"/>
    <tableColumn id="1477" xr3:uid="{A7CB9B03-484C-DF45-8CA8-A398C1C624A5}" name="Column1469"/>
    <tableColumn id="1478" xr3:uid="{CBCA6FCF-A55E-6742-AD6E-A8FC206DBB9E}" name="Column1470"/>
    <tableColumn id="1479" xr3:uid="{1CA7EA5A-518F-D945-B6C8-4FE935B6CD2D}" name="Column1471"/>
    <tableColumn id="1480" xr3:uid="{D6BB03AE-F288-434E-9B0B-E28748F33195}" name="Column1472"/>
    <tableColumn id="1481" xr3:uid="{7E0DAA95-5D48-3244-886F-22A82F490FF3}" name="Column1473"/>
    <tableColumn id="1482" xr3:uid="{8411974F-FA55-EB40-BEC7-A9EF77AF80A9}" name="Column1474"/>
    <tableColumn id="1483" xr3:uid="{AF23CA20-9C11-6B4C-8AB2-AB32BC93C9B0}" name="Column1475"/>
    <tableColumn id="1484" xr3:uid="{7FE1D447-719C-994E-8E9F-87A56BF03B5B}" name="Column1476"/>
    <tableColumn id="1485" xr3:uid="{66E798CE-27C6-874D-90E4-CCF05235636D}" name="Column1477"/>
    <tableColumn id="1486" xr3:uid="{744E0F7D-F73F-3148-B677-6A951337E813}" name="Column1478"/>
    <tableColumn id="1487" xr3:uid="{44982206-4CAA-8246-9681-FBA51D7CC3D0}" name="Column1479"/>
    <tableColumn id="1488" xr3:uid="{7FC05334-06DE-ED43-8677-4AFA4A1F0CD8}" name="Column1480"/>
    <tableColumn id="1489" xr3:uid="{04CA0460-BB33-FA40-A595-B996C1ACA316}" name="Column1481"/>
    <tableColumn id="1490" xr3:uid="{8E869CCB-34AA-7A49-83C2-34278944937E}" name="Column1482"/>
    <tableColumn id="1491" xr3:uid="{65CDD19E-6517-FC4D-A0BA-D03A080073EE}" name="Column1483"/>
    <tableColumn id="1492" xr3:uid="{F2E30A65-5B46-1E4F-9BD3-1B07CC8609A7}" name="Column1484"/>
    <tableColumn id="1493" xr3:uid="{118D4623-712E-624C-85A4-096DA9CF9050}" name="Column1485"/>
    <tableColumn id="1494" xr3:uid="{2F66A052-D882-CB43-84E1-47AD72351A31}" name="Column1486"/>
    <tableColumn id="1495" xr3:uid="{4E19D5E1-659C-634C-A0D1-1FCDD644DCC4}" name="Column1487"/>
    <tableColumn id="1496" xr3:uid="{05468518-6063-DF40-83EE-FF129FC2B35B}" name="Column1488"/>
    <tableColumn id="1497" xr3:uid="{33748998-A27C-0A4F-A262-DB1D842E0176}" name="Column1489"/>
    <tableColumn id="1498" xr3:uid="{3CA4E21F-9B04-E542-8DE5-485E33B4DD91}" name="Column1490"/>
    <tableColumn id="1499" xr3:uid="{6EAF55A8-2189-F349-9078-EA7DDDFE068A}" name="Column1491"/>
    <tableColumn id="1500" xr3:uid="{8FDE330C-1540-1F46-934F-C64737A8D80D}" name="Column1492"/>
    <tableColumn id="1501" xr3:uid="{8DC0F89B-3BC7-844D-A653-1497A4A61BF5}" name="Column1493"/>
    <tableColumn id="1502" xr3:uid="{AB8A02D3-77BA-2D41-A7F5-97E4EA4EDAF1}" name="Column1494"/>
    <tableColumn id="1503" xr3:uid="{22D2C141-0BC4-8F4A-B677-8B4B24343B80}" name="Column1495"/>
    <tableColumn id="1504" xr3:uid="{30630B5E-CED7-0A44-8FD0-76AB778DED98}" name="Column1496"/>
    <tableColumn id="1505" xr3:uid="{0E5BC402-C300-1744-90E0-7D228F63EBEC}" name="Column1497"/>
    <tableColumn id="1506" xr3:uid="{FB622345-0EF1-584F-A679-E9668D19DBAE}" name="Column1498"/>
    <tableColumn id="1507" xr3:uid="{17A03FEF-C67D-AF41-8EF9-BBDB37074D26}" name="Column1499"/>
    <tableColumn id="1508" xr3:uid="{2340067E-6B2B-6E40-9F9F-120B156ED239}" name="Column1500"/>
    <tableColumn id="1509" xr3:uid="{2F9BC1FD-715E-3543-87F8-F7FCC209FAFC}" name="Column1501"/>
    <tableColumn id="1510" xr3:uid="{4B58C3C6-349F-B040-87FD-4129746C40D6}" name="Column1502"/>
    <tableColumn id="1511" xr3:uid="{201D6515-A02A-EA42-8D11-28FD47B6DD86}" name="Column1503"/>
    <tableColumn id="1512" xr3:uid="{33F1549E-6AEB-5F49-B313-14D72BBD370B}" name="Column1504"/>
    <tableColumn id="1513" xr3:uid="{AD3F5AC8-8AE6-8B4D-A24C-2DDAB8BDC76A}" name="Column1505"/>
    <tableColumn id="1514" xr3:uid="{B8D043B6-21E3-DA4C-9948-BD8F522AD8BA}" name="Column1506"/>
    <tableColumn id="1515" xr3:uid="{8DCEA797-018A-674B-A76D-214C3E98DC6F}" name="Column1507"/>
    <tableColumn id="1516" xr3:uid="{1F6E9E5B-A0D1-CA4E-88D2-303AEF2AA10A}" name="Column1508"/>
    <tableColumn id="1517" xr3:uid="{8AA17CCF-9C76-AB4B-84E5-654E4AC8546A}" name="Column1509"/>
    <tableColumn id="1518" xr3:uid="{D6433EBB-0BDB-5142-BED0-FE491CDB6198}" name="Column1510"/>
    <tableColumn id="1519" xr3:uid="{67844715-9752-3B49-B5C8-E118EF82462E}" name="Column1511"/>
    <tableColumn id="1520" xr3:uid="{C8F60A82-2281-4744-851C-22138FB0406E}" name="Column1512"/>
    <tableColumn id="1521" xr3:uid="{95828DED-7CB4-D443-89D9-96C62B4D8984}" name="Column1513"/>
    <tableColumn id="1522" xr3:uid="{5DA5C34B-AF34-4041-8F83-500975C8D73F}" name="Column1514"/>
    <tableColumn id="1523" xr3:uid="{571213D1-F668-A740-968D-602C71416FF6}" name="Column1515"/>
    <tableColumn id="1524" xr3:uid="{96879D70-8CE5-D245-98E3-D16B1E33E92F}" name="Column1516"/>
    <tableColumn id="1525" xr3:uid="{A242F69E-98EC-D94D-9F29-A7D9B9805575}" name="Column1517"/>
    <tableColumn id="1526" xr3:uid="{0D6721BE-85D3-6548-A5D1-27EAAF3019C5}" name="Column1518"/>
    <tableColumn id="1527" xr3:uid="{FF77D568-3680-1046-A12D-3B3E70DF95A9}" name="Column1519"/>
    <tableColumn id="1528" xr3:uid="{E37CAD0A-44A7-984E-B539-F5B2C7D97453}" name="Column1520"/>
    <tableColumn id="1529" xr3:uid="{83334E54-D3C7-7640-B1C8-071876DDC2BD}" name="Column1521"/>
    <tableColumn id="1530" xr3:uid="{0A484E5C-176F-604B-9071-2150EA7DBC3C}" name="Column1522"/>
    <tableColumn id="1531" xr3:uid="{C77A6A20-7844-8342-AD04-6064355F63E3}" name="Column1523"/>
    <tableColumn id="1532" xr3:uid="{479A4D87-62F7-3942-8410-F79CAC17DDAD}" name="Column1524"/>
    <tableColumn id="1533" xr3:uid="{D633E4C8-5740-DC48-9B69-02628B70618B}" name="Column1525"/>
    <tableColumn id="1534" xr3:uid="{A4542B36-BF41-2342-B55D-402907770A6A}" name="Column1526"/>
    <tableColumn id="1535" xr3:uid="{C1D38E7D-A3D6-DA46-86DF-44A654C369EB}" name="Column1527"/>
    <tableColumn id="1536" xr3:uid="{37AD860C-C5F4-0742-925F-FEB81A055A01}" name="Column1528"/>
    <tableColumn id="1537" xr3:uid="{AEF481E0-A9A0-164C-AB64-3C81E286F4E8}" name="Column1529"/>
    <tableColumn id="1538" xr3:uid="{892A6C81-E317-F34B-A7DD-95A0C9DCE09D}" name="Column1530"/>
    <tableColumn id="1539" xr3:uid="{4F84F1F2-E5AD-EC46-A380-86066C1F6BA4}" name="Column1531"/>
    <tableColumn id="1540" xr3:uid="{334C91BF-AA66-654B-B61B-13392DC8C223}" name="Column1532"/>
    <tableColumn id="1541" xr3:uid="{9DFA68F2-3513-974B-AB56-2F3C9A1665CC}" name="Column1533"/>
    <tableColumn id="1542" xr3:uid="{870249CF-4FE0-3548-BBEB-168077E50DDE}" name="Column1534"/>
    <tableColumn id="1543" xr3:uid="{929D3B0F-60F0-F14D-961F-AFB02A2CC7C8}" name="Column1535"/>
    <tableColumn id="1544" xr3:uid="{351E4A0C-24F8-F043-8732-DF3E074EDB07}" name="Column1536"/>
    <tableColumn id="1545" xr3:uid="{99C6291F-FBF9-EF43-930A-28B33A1A00A5}" name="Column1537"/>
    <tableColumn id="1546" xr3:uid="{209B9FC4-6219-694E-8C49-EA6F1134075E}" name="Column1538"/>
    <tableColumn id="1547" xr3:uid="{BDD95246-0B05-AB42-87C8-415771ABCE62}" name="Column1539"/>
    <tableColumn id="1548" xr3:uid="{46214277-9D9B-D346-85C2-F751F165DB68}" name="Column1540"/>
    <tableColumn id="1549" xr3:uid="{E71F1353-903C-B047-A20A-522400A6BE36}" name="Column1541"/>
    <tableColumn id="1550" xr3:uid="{694ABBDD-7619-CD49-9F1A-7B06A5F0AFC2}" name="Column1542"/>
    <tableColumn id="1551" xr3:uid="{AA1EC276-159B-B74C-BEC8-C07E9ABEF29D}" name="Column1543"/>
    <tableColumn id="1552" xr3:uid="{D0C7AD49-2A89-1D4B-A3E3-BBD33F50C5FC}" name="Column1544"/>
    <tableColumn id="1553" xr3:uid="{75D68254-6813-DB4F-8649-2DDFC0E7EC79}" name="Column1545"/>
    <tableColumn id="1554" xr3:uid="{55464657-6696-6F46-9DFB-72D79694A899}" name="Column1546"/>
    <tableColumn id="1555" xr3:uid="{01BA5FF5-219D-5C45-9A0D-522C25A4B7F4}" name="Column1547"/>
    <tableColumn id="1556" xr3:uid="{E120431E-CDF5-484D-A2E7-B9CB9D12AFE7}" name="Column1548"/>
    <tableColumn id="1557" xr3:uid="{3B27BCB6-1C1A-6F4F-B20A-0C29E09234C2}" name="Column1549"/>
    <tableColumn id="1558" xr3:uid="{02477882-B5B9-FF46-8666-056FC73876A4}" name="Column1550"/>
    <tableColumn id="1559" xr3:uid="{134A9E9F-3A29-DC42-80AD-63780BEF4719}" name="Column1551"/>
    <tableColumn id="1560" xr3:uid="{73BD2194-BABB-194E-89CF-2C830EA972E4}" name="Column1552"/>
    <tableColumn id="1561" xr3:uid="{30A8842F-2CF9-4944-8230-E5FE937155CF}" name="Column1553"/>
    <tableColumn id="1562" xr3:uid="{546E95E8-7312-2442-B9E1-22C41D61E43F}" name="Column1554"/>
    <tableColumn id="1563" xr3:uid="{A9DBA63A-8913-B640-9C8C-C4AD7949B964}" name="Column1555"/>
    <tableColumn id="1564" xr3:uid="{F4F5FAF9-1DE5-8345-98BD-D6A7FCB826BC}" name="Column1556"/>
    <tableColumn id="1565" xr3:uid="{5D40A5B7-40E4-1142-B3B7-F4C6523E6E90}" name="Column1557"/>
    <tableColumn id="1566" xr3:uid="{4DD98E2D-BD8C-A840-AA92-05FECE0AD50F}" name="Column1558"/>
    <tableColumn id="1567" xr3:uid="{1A97323D-5765-034B-BA38-DC0168AE1A69}" name="Column1559"/>
    <tableColumn id="1568" xr3:uid="{70F1C6C0-014F-0F49-A16C-B012857E4E78}" name="Column1560"/>
    <tableColumn id="1569" xr3:uid="{3ADE80CB-DDE6-FE47-9443-A4734C8DA38B}" name="Column1561"/>
    <tableColumn id="1570" xr3:uid="{5F600CF4-191C-E849-91BC-87D6B5504F8D}" name="Column1562"/>
    <tableColumn id="1571" xr3:uid="{681EE91A-A613-B647-BF74-FFB1FAFA8BD6}" name="Column1563"/>
    <tableColumn id="1572" xr3:uid="{C8C5CA85-B0D0-2445-BCB9-7D6E5A35FAEB}" name="Column1564"/>
    <tableColumn id="1573" xr3:uid="{9276C41F-7F23-444F-8E23-6E3CBCB01FFD}" name="Column1565"/>
    <tableColumn id="1574" xr3:uid="{6A5DB726-0CDD-8445-A5AF-BD842FFA0A1B}" name="Column1566"/>
    <tableColumn id="1575" xr3:uid="{D26F1A9E-4F3D-3040-B976-984402C8226C}" name="Column1567"/>
    <tableColumn id="1576" xr3:uid="{758A467E-DF1F-6E45-A8AC-4D729C870D7B}" name="Column1568"/>
    <tableColumn id="1577" xr3:uid="{B9E57C92-4BA4-FD4D-9491-6BA235DE1046}" name="Column1569"/>
    <tableColumn id="1578" xr3:uid="{648AB0FE-3E96-BD42-9F33-25AB6092EB54}" name="Column1570"/>
    <tableColumn id="1579" xr3:uid="{B103B270-5454-334F-85D9-470FD2B0A55B}" name="Column1571"/>
    <tableColumn id="1580" xr3:uid="{DD302DF7-7F93-BE43-9A1E-61AE91BA9938}" name="Column1572"/>
    <tableColumn id="1581" xr3:uid="{F940E19E-373B-9941-98F9-65D79F3FF962}" name="Column1573"/>
    <tableColumn id="1582" xr3:uid="{2F5BE0A7-EE98-7B44-85CD-E9B13BB83932}" name="Column1574"/>
    <tableColumn id="1583" xr3:uid="{71D6E44C-F95F-BD42-A6D5-F62723F9A9B0}" name="Column1575"/>
    <tableColumn id="1584" xr3:uid="{C25496EE-220B-A543-A8AA-79338EC6174E}" name="Column1576"/>
    <tableColumn id="1585" xr3:uid="{A2B729F7-9C1E-4B46-8BF1-8533AD417544}" name="Column1577"/>
    <tableColumn id="1586" xr3:uid="{CCC93202-F2E0-BA40-B82C-DF85DE33DC2D}" name="Column1578"/>
    <tableColumn id="1587" xr3:uid="{B333C7DF-A0F8-3447-ADE2-9FA701374ED1}" name="Column1579"/>
    <tableColumn id="1588" xr3:uid="{BAF78622-8743-564B-B41A-8AF807013BF5}" name="Column1580"/>
    <tableColumn id="1589" xr3:uid="{F1081F1A-343A-CC45-A130-02438DB530F8}" name="Column1581"/>
    <tableColumn id="1590" xr3:uid="{9081E7DC-A600-9E46-97B4-D5EF6F76FB94}" name="Column1582"/>
    <tableColumn id="1591" xr3:uid="{9D0EFBD4-9ABB-FB48-AC0A-708353FBCC92}" name="Column1583"/>
    <tableColumn id="1592" xr3:uid="{A9B1FD66-373F-0946-BA76-8A537F300B8F}" name="Column1584"/>
    <tableColumn id="1593" xr3:uid="{5C1F34B2-CB84-674E-8769-AAA23C9A0198}" name="Column1585"/>
    <tableColumn id="1594" xr3:uid="{FF214C72-D19C-9946-B847-C2410C084DD7}" name="Column1586"/>
    <tableColumn id="1595" xr3:uid="{96EF59D8-0B8A-C149-B20C-1E86D3F33087}" name="Column1587"/>
    <tableColumn id="1596" xr3:uid="{A4939A71-0564-0843-B91E-F343B47F8175}" name="Column1588"/>
    <tableColumn id="1597" xr3:uid="{0678BC78-8103-CF49-81BC-B69A22884FDC}" name="Column1589"/>
    <tableColumn id="1598" xr3:uid="{A5A3D668-6C4A-5942-A210-E9C389A97509}" name="Column1590"/>
    <tableColumn id="1599" xr3:uid="{4ABC47DC-5BA1-2443-AAFB-91900E632EC7}" name="Column1591"/>
    <tableColumn id="1600" xr3:uid="{9F0D2075-2B38-1440-96D4-7405BFDA75DC}" name="Column1592"/>
    <tableColumn id="1601" xr3:uid="{25DF5FFE-BA2F-C04D-A9C2-7D27ACD09A1B}" name="Column1593"/>
    <tableColumn id="1602" xr3:uid="{E71C4BDC-9F27-3B4D-93D2-B39F3ED812BB}" name="Column1594"/>
    <tableColumn id="1603" xr3:uid="{0DD1B2BC-E663-C14E-A959-67DA7AEF9C40}" name="Column1595"/>
    <tableColumn id="1604" xr3:uid="{37E84911-6BD5-E847-9A7F-A18550EBDE54}" name="Column1596"/>
    <tableColumn id="1605" xr3:uid="{F1407A9D-85C4-BB41-9915-8AF79620BD73}" name="Column1597"/>
    <tableColumn id="1606" xr3:uid="{A894FBD0-2E9D-2E48-B8C7-14A8CF82249B}" name="Column1598"/>
    <tableColumn id="1607" xr3:uid="{0F3D52CA-45B6-2844-B988-CA9263267AFC}" name="Column1599"/>
    <tableColumn id="1608" xr3:uid="{8B5DAE3E-2343-1340-AA88-BEB141A1B166}" name="Column1600"/>
    <tableColumn id="1609" xr3:uid="{448B6B14-2106-594E-8086-984DFEEFC782}" name="Column1601"/>
    <tableColumn id="1610" xr3:uid="{C5A73D34-9506-ED40-ABB9-92AB0024736E}" name="Column1602"/>
    <tableColumn id="1611" xr3:uid="{F5E3ADFD-858B-0041-82D3-DFB9ABBCA659}" name="Column1603"/>
    <tableColumn id="1612" xr3:uid="{A8905CAE-E958-CB44-9324-DF900513522B}" name="Column1604"/>
    <tableColumn id="1613" xr3:uid="{A2A3AEAA-EA29-BE4F-BF82-C3BFE9A18BA7}" name="Column1605"/>
    <tableColumn id="1614" xr3:uid="{6877CDE8-A013-FF46-B80B-BD109E7DC5E6}" name="Column1606"/>
    <tableColumn id="1615" xr3:uid="{9068425F-ADEF-3B41-AE10-235D6A34A6C6}" name="Column1607"/>
    <tableColumn id="1616" xr3:uid="{C5B5A3AE-D765-5649-B040-D2DD4A1922D5}" name="Column1608"/>
    <tableColumn id="1617" xr3:uid="{625EABA9-B97D-DE40-80FD-65CB11323118}" name="Column1609"/>
    <tableColumn id="1618" xr3:uid="{8C93F65B-0543-F14F-8B80-844CB6258BF6}" name="Column1610"/>
    <tableColumn id="1619" xr3:uid="{989AC47F-583A-AC43-A2A2-820E0C8D4D5B}" name="Column1611"/>
    <tableColumn id="1620" xr3:uid="{C6A41E60-6E9E-9242-A6DF-33043586D8FE}" name="Column1612"/>
    <tableColumn id="1621" xr3:uid="{93A3DF00-BBA1-2249-A5A6-7F3D0674AF5B}" name="Column1613"/>
    <tableColumn id="1622" xr3:uid="{4F38C9DF-D25A-DA46-B9EB-FDCE654A8C97}" name="Column1614"/>
    <tableColumn id="1623" xr3:uid="{923BBD4C-3EB4-EC4F-AC7A-DDB5CC5FB3DA}" name="Column1615"/>
    <tableColumn id="1624" xr3:uid="{2E4A93E4-0349-A24A-A258-C03BDE0E4424}" name="Column1616"/>
    <tableColumn id="1625" xr3:uid="{7A5D057A-3BED-4548-8E4A-BB700CF501AB}" name="Column1617"/>
    <tableColumn id="1626" xr3:uid="{AF766248-0281-D342-87C0-13CC4574DCCF}" name="Column1618"/>
    <tableColumn id="1627" xr3:uid="{6C01D46A-9885-D042-9DFD-FD4C63FC0EE7}" name="Column1619"/>
    <tableColumn id="1628" xr3:uid="{C9038B1B-8BF4-CE4A-8680-A450378E68FC}" name="Column1620"/>
    <tableColumn id="1629" xr3:uid="{618AC4CA-4DF1-EB4D-ACD4-72D711DF9DB0}" name="Column1621"/>
    <tableColumn id="1630" xr3:uid="{5291C423-5EFB-CD48-8A33-F55A9B4C93F8}" name="Column1622"/>
    <tableColumn id="1631" xr3:uid="{94437F51-E45B-3149-8D1E-3ACB1FCF92A6}" name="Column1623"/>
    <tableColumn id="1632" xr3:uid="{CC7DD13C-074E-024A-B07F-46369ED5791D}" name="Column1624"/>
    <tableColumn id="1633" xr3:uid="{148C5364-5DBF-6E4B-8F7F-D8DFE5898A67}" name="Column1625"/>
    <tableColumn id="1634" xr3:uid="{8B0224A5-1604-C74C-90BB-E6D652C4B22B}" name="Column1626"/>
    <tableColumn id="1635" xr3:uid="{FD7FC41A-9F9F-DC4F-8FEC-64602E1C59FC}" name="Column1627"/>
    <tableColumn id="1636" xr3:uid="{06B8565B-8291-064F-8F09-8B15A23F779C}" name="Column1628"/>
    <tableColumn id="1637" xr3:uid="{8F39E324-4547-E849-8826-455A96CFFC55}" name="Column1629"/>
    <tableColumn id="1638" xr3:uid="{9B25AA69-E346-E94B-A1C4-0A45968590B3}" name="Column1630"/>
    <tableColumn id="1639" xr3:uid="{544E11FE-1216-AA46-A64D-D8988C95231E}" name="Column1631"/>
    <tableColumn id="1640" xr3:uid="{F4D063E1-D1E1-3741-933E-24BEF43E5922}" name="Column1632"/>
    <tableColumn id="1641" xr3:uid="{9D743930-7D4D-B342-9DB0-165980DFD3D7}" name="Column1633"/>
    <tableColumn id="1642" xr3:uid="{D0E136AF-1E76-134E-817B-0E4407CEF9F9}" name="Column1634"/>
    <tableColumn id="1643" xr3:uid="{2B3F2D00-8A57-3B45-9F21-E0303343139B}" name="Column1635"/>
    <tableColumn id="1644" xr3:uid="{B130DDE7-FE66-9C49-AB01-2EDC6DDF5BA3}" name="Column1636"/>
    <tableColumn id="1645" xr3:uid="{9D87FEA8-107B-774C-A454-EAA94C0EB9B9}" name="Column1637"/>
    <tableColumn id="1646" xr3:uid="{F91F33BF-7A80-7841-8FE5-5D87A07C82A2}" name="Column1638"/>
    <tableColumn id="1647" xr3:uid="{6AA9CA7A-BA20-3441-A157-314BB9D38F55}" name="Column1639"/>
    <tableColumn id="1648" xr3:uid="{279CBCB6-D6D4-954C-9BDF-6497BD4FA756}" name="Column1640"/>
    <tableColumn id="1649" xr3:uid="{FA049993-C7D3-BB40-BE78-F37888B0DA9F}" name="Column1641"/>
    <tableColumn id="1650" xr3:uid="{651AA5C1-5A66-9142-82CF-35D07F8D8550}" name="Column1642"/>
    <tableColumn id="1651" xr3:uid="{1F7613BF-FC13-1F46-A177-B1A3249C03AF}" name="Column1643"/>
    <tableColumn id="1652" xr3:uid="{BE90EBBB-CF88-5F4C-BB46-EA79EDE312AB}" name="Column1644"/>
    <tableColumn id="1653" xr3:uid="{A154BF48-9D07-5949-82FD-CCA4EF5E7C04}" name="Column1645"/>
    <tableColumn id="1654" xr3:uid="{6722FE62-0CFF-CE4E-B85C-C3EEFCF84F19}" name="Column1646"/>
    <tableColumn id="1655" xr3:uid="{96FBA1D2-BBE9-0F41-BB6D-BA2B1335CA9D}" name="Column1647"/>
    <tableColumn id="1656" xr3:uid="{06DBA3E9-D019-0244-8F76-7104A4205439}" name="Column1648"/>
    <tableColumn id="1657" xr3:uid="{C5CDDAED-E288-404B-952B-B0E240720E38}" name="Column1649"/>
    <tableColumn id="1658" xr3:uid="{AF42FBB2-B31F-ED42-9095-A8A0CB5CF6EB}" name="Column1650"/>
    <tableColumn id="1659" xr3:uid="{D03A82BC-6ABE-D743-8975-023DDE1B11B4}" name="Column1651"/>
    <tableColumn id="1660" xr3:uid="{E04669D5-D94A-2445-962C-CCBF8E79EDAC}" name="Column1652"/>
    <tableColumn id="1661" xr3:uid="{8FFC83C8-AA60-FD4E-B51D-4FE09CC2E6B9}" name="Column1653"/>
    <tableColumn id="1662" xr3:uid="{E17EFF30-5D82-2541-9F9B-A1382CFD897A}" name="Column1654"/>
    <tableColumn id="1663" xr3:uid="{F6E8074B-BBCF-744C-BAD7-AF255F1997EB}" name="Column1655"/>
    <tableColumn id="1664" xr3:uid="{EC618C71-A625-EF47-9877-FF15D9B5399A}" name="Column1656"/>
    <tableColumn id="1665" xr3:uid="{5F350DCE-C503-254B-92AA-4612ACD08355}" name="Column1657"/>
    <tableColumn id="1666" xr3:uid="{45219E24-88C4-EC4E-BE3A-A4B279A43851}" name="Column1658"/>
    <tableColumn id="1667" xr3:uid="{B2A47E8F-BCDD-964D-889A-2CB57D92EB04}" name="Column1659"/>
    <tableColumn id="1668" xr3:uid="{6BDE479B-ABB1-7345-9A07-CB7133904517}" name="Column1660"/>
    <tableColumn id="1669" xr3:uid="{8AEE4D00-697B-E742-B9DC-61F73EFEC157}" name="Column1661"/>
    <tableColumn id="1670" xr3:uid="{E165C2AD-FDF2-7547-9F2B-DD301F88A608}" name="Column1662"/>
    <tableColumn id="1671" xr3:uid="{FD537921-B4D3-B64D-B794-5EDA7E968D60}" name="Column1663"/>
    <tableColumn id="1672" xr3:uid="{559E7DE8-3A7B-BD40-8E27-F5E05987A3D4}" name="Column1664"/>
    <tableColumn id="1673" xr3:uid="{9182EF37-BE3B-FB45-800B-7A91DAAEC8DB}" name="Column1665"/>
    <tableColumn id="1674" xr3:uid="{F544014C-AC07-5B4C-BEBC-8B4B9767027F}" name="Column1666"/>
    <tableColumn id="1675" xr3:uid="{6EAF80EA-B6FE-F748-8E6E-2CE495B5C415}" name="Column1667"/>
    <tableColumn id="1676" xr3:uid="{66AE22F3-0E2A-844F-A604-1DCC903569E2}" name="Column1668"/>
    <tableColumn id="1677" xr3:uid="{665911BB-DED3-4140-8707-BE8523C5E8C1}" name="Column1669"/>
    <tableColumn id="1678" xr3:uid="{AB0206F8-D834-B54C-9638-829351AD389E}" name="Column1670"/>
    <tableColumn id="1679" xr3:uid="{74FF1EB7-339D-5E40-AD84-88B52FC725D9}" name="Column1671"/>
    <tableColumn id="1680" xr3:uid="{FB4EA7E7-5E54-E54D-9D9D-D662E190F06F}" name="Column1672"/>
    <tableColumn id="1681" xr3:uid="{236AB5EF-19F7-574A-BFCC-D42E28D56257}" name="Column1673"/>
    <tableColumn id="1682" xr3:uid="{75ACCAF8-151D-3E4A-A4B9-97362F6747E6}" name="Column1674"/>
    <tableColumn id="1683" xr3:uid="{D15BBCD7-6372-EF49-BD5D-818B3650DBEE}" name="Column1675"/>
    <tableColumn id="1684" xr3:uid="{3EAE2497-3461-3D40-8E31-CE5BDAD9EA4F}" name="Column1676"/>
    <tableColumn id="1685" xr3:uid="{8DA646AF-CFD5-6642-97A6-F81614CDC7EB}" name="Column1677"/>
    <tableColumn id="1686" xr3:uid="{7919C3A1-B190-B84C-8630-DEAD26810BCA}" name="Column1678"/>
    <tableColumn id="1687" xr3:uid="{194766DD-7A58-1548-A75C-467EAC5B41BD}" name="Column1679"/>
    <tableColumn id="1688" xr3:uid="{8CD34FCA-C575-F545-BBB9-B33DE0F2E9E1}" name="Column1680"/>
    <tableColumn id="1689" xr3:uid="{DF301775-B6B9-4A48-B1F6-E3109F3F0F6E}" name="Column1681"/>
    <tableColumn id="1690" xr3:uid="{0671611F-0C74-4146-9AF2-A92524B4EE16}" name="Column1682"/>
    <tableColumn id="1691" xr3:uid="{1F437283-7945-AE48-A3EB-FB4FE4C409F1}" name="Column1683"/>
    <tableColumn id="1692" xr3:uid="{8784150A-6595-8C44-A07F-6F89BA060B6C}" name="Column1684"/>
    <tableColumn id="1693" xr3:uid="{D1C1CA32-F27A-5C40-AF47-90ABDF7D9AF8}" name="Column1685"/>
    <tableColumn id="1694" xr3:uid="{8E6E3EE6-770C-0542-A749-DACCDA6430B2}" name="Column1686"/>
    <tableColumn id="1695" xr3:uid="{C6AAB897-F24E-E04A-BA31-0D346E5968D8}" name="Column1687"/>
    <tableColumn id="1696" xr3:uid="{17EF001F-39E9-BD48-B05E-0B55476FEC15}" name="Column1688"/>
    <tableColumn id="1697" xr3:uid="{06409D23-9112-0545-BB07-C36D7F8D20D0}" name="Column1689"/>
    <tableColumn id="1698" xr3:uid="{20AD5058-27E3-FB48-9A6F-E3153C1B20EE}" name="Column1690"/>
    <tableColumn id="1699" xr3:uid="{0BBD2072-B1F2-E646-90BC-CC92907A4758}" name="Column1691"/>
    <tableColumn id="1700" xr3:uid="{1053BE4B-10B4-8A43-A1CF-1BA16132CF18}" name="Column1692"/>
    <tableColumn id="1701" xr3:uid="{0CCE0EBB-E38F-DB4B-8BDD-E642801CC19D}" name="Column1693"/>
    <tableColumn id="1702" xr3:uid="{394EE647-19ED-644F-B4C7-ADC6D3639142}" name="Column1694"/>
    <tableColumn id="1703" xr3:uid="{C03D7343-E441-CC4B-9E9B-DE31A7C34055}" name="Column1695"/>
    <tableColumn id="1704" xr3:uid="{01A7123F-7456-F448-8003-B13A34102E7B}" name="Column1696"/>
    <tableColumn id="1705" xr3:uid="{E92CB032-59F9-6741-BA1D-DA35BE74FE80}" name="Column1697"/>
    <tableColumn id="1706" xr3:uid="{3BED2782-B5A3-4540-8ACB-47D224115DC5}" name="Column1698"/>
    <tableColumn id="1707" xr3:uid="{EEBA19CF-8197-864C-9189-E5603A15551F}" name="Column1699"/>
    <tableColumn id="1708" xr3:uid="{339A8567-7175-6641-802E-2CE03532EC26}" name="Column1700"/>
    <tableColumn id="1709" xr3:uid="{E69B078F-D8C7-0E4F-B67F-CC2184E5034F}" name="Column1701"/>
    <tableColumn id="1710" xr3:uid="{96384D83-1DF5-254C-86F0-E7F0804E520C}" name="Column1702"/>
    <tableColumn id="1711" xr3:uid="{EB46AD30-01C4-E34D-8C12-F45A046B046F}" name="Column1703"/>
    <tableColumn id="1712" xr3:uid="{C2F209DA-D79C-D74D-87AE-4EE1FB14747F}" name="Column1704"/>
    <tableColumn id="1713" xr3:uid="{FFEBE379-8904-2C45-858A-C7D2CFB6DD2C}" name="Column1705"/>
    <tableColumn id="1714" xr3:uid="{D2C192E1-7ACA-554C-9B4B-98A9B70650B7}" name="Column1706"/>
    <tableColumn id="1715" xr3:uid="{3452831B-17DE-AF45-AED8-39EBA9D70E43}" name="Column1707"/>
    <tableColumn id="1716" xr3:uid="{AE25F64F-DABA-7749-86CD-4D6EDE965D31}" name="Column1708"/>
    <tableColumn id="1717" xr3:uid="{67CEC112-0767-8C4C-BDED-49FCFF4A6275}" name="Column1709"/>
    <tableColumn id="1718" xr3:uid="{ED7A522F-E46A-174E-93B3-F09ED9D95CD6}" name="Column1710"/>
    <tableColumn id="1719" xr3:uid="{11777C2D-916C-8E40-9501-AEDCC1E4F062}" name="Column1711"/>
    <tableColumn id="1720" xr3:uid="{A24A2035-73B8-6148-BEDC-BF020F611A3A}" name="Column1712"/>
    <tableColumn id="1721" xr3:uid="{562C4B0B-8B2A-FF48-9B7A-2E55205AC9E7}" name="Column1713"/>
    <tableColumn id="1722" xr3:uid="{6F6DFC87-E21F-A64A-A92D-178E74062BE0}" name="Column1714"/>
    <tableColumn id="1723" xr3:uid="{9F66C012-939B-1F41-9D3B-A31A8D54F7E3}" name="Column1715"/>
    <tableColumn id="1724" xr3:uid="{CDB52680-3AE1-3D4F-BE20-B64F20814C68}" name="Column1716"/>
    <tableColumn id="1725" xr3:uid="{CA5AFD15-0F0C-6342-B0E3-1675F0ED523D}" name="Column1717"/>
    <tableColumn id="1726" xr3:uid="{7D623685-6AD0-2B40-84EB-5ACFDB71D59A}" name="Column1718"/>
    <tableColumn id="1727" xr3:uid="{870B8B8F-9C65-3244-AB37-07F80D8C225F}" name="Column1719"/>
    <tableColumn id="1728" xr3:uid="{7B43990C-83F7-FA40-A76A-5ECD583627BB}" name="Column1720"/>
    <tableColumn id="1729" xr3:uid="{0DA4D93D-61E8-F345-9DE4-26498E1CCD12}" name="Column1721"/>
    <tableColumn id="1730" xr3:uid="{6B976958-32DE-C041-B3EF-DD55CA7613CD}" name="Column1722"/>
    <tableColumn id="1731" xr3:uid="{4D68591B-9550-104B-B509-D5433B420D28}" name="Column1723"/>
    <tableColumn id="1732" xr3:uid="{B82E757A-20A5-D842-98C3-87D8E88A7DDF}" name="Column1724"/>
    <tableColumn id="1733" xr3:uid="{90828F12-1420-4D4B-9365-0EA093843C86}" name="Column1725"/>
    <tableColumn id="1734" xr3:uid="{3EC33B54-5880-DC49-B549-5363D6EA9294}" name="Column1726"/>
    <tableColumn id="1735" xr3:uid="{B7A80CFB-2A47-204A-BF4C-BC8AA605F10F}" name="Column1727"/>
    <tableColumn id="1736" xr3:uid="{68A7D6F9-35DD-A54D-BAAA-1C2BA4EA6EEB}" name="Column1728"/>
    <tableColumn id="1737" xr3:uid="{003552CD-B010-9149-B224-F54B304C3EEE}" name="Column1729"/>
    <tableColumn id="1738" xr3:uid="{48808CA4-CEFA-A049-AE61-9987678D2EEA}" name="Column1730"/>
    <tableColumn id="1739" xr3:uid="{3DD5D472-810C-8446-AECC-0262A76751D6}" name="Column1731"/>
    <tableColumn id="1740" xr3:uid="{9F552679-FC71-6C45-9998-9DA7993A3F23}" name="Column1732"/>
    <tableColumn id="1741" xr3:uid="{54B31BF1-673C-5A4B-9DC2-52B638E091D7}" name="Column1733"/>
    <tableColumn id="1742" xr3:uid="{3AB398E6-3282-754F-8F86-DDD8ACE728AE}" name="Column1734"/>
    <tableColumn id="1743" xr3:uid="{A07E7042-DE07-CE4B-80E5-92457D78E0D0}" name="Column1735"/>
    <tableColumn id="1744" xr3:uid="{6DEE8298-0454-EB4A-BE5C-736D197C4333}" name="Column1736"/>
    <tableColumn id="1745" xr3:uid="{108CA481-A06C-7A41-864F-8698607CE537}" name="Column1737"/>
    <tableColumn id="1746" xr3:uid="{2965A61A-DC86-9549-8925-F9B46FDB230F}" name="Column1738"/>
    <tableColumn id="1747" xr3:uid="{7BB1D04A-EE86-FC41-9E9B-2190C30490DF}" name="Column1739"/>
    <tableColumn id="1748" xr3:uid="{27ED9A42-0023-FC4F-9951-E9CA1A368DCA}" name="Column1740"/>
    <tableColumn id="1749" xr3:uid="{55AB0AC2-6A23-154C-B8CF-8E2BF80E6A66}" name="Column1741"/>
    <tableColumn id="1750" xr3:uid="{3F299C6F-E1D3-A845-B6CE-3FE0291669B3}" name="Column1742"/>
    <tableColumn id="1751" xr3:uid="{9E6185E2-90FD-E744-9AA0-6886712D85A5}" name="Column1743"/>
    <tableColumn id="1752" xr3:uid="{092DDB7D-BEDE-9044-8BE7-33413EBB1711}" name="Column1744"/>
    <tableColumn id="1753" xr3:uid="{144547A6-CB40-EE4B-BBBE-12E5C551AFD5}" name="Column1745"/>
    <tableColumn id="1754" xr3:uid="{AB989F07-3EC4-4A49-8272-0086AA199863}" name="Column1746"/>
    <tableColumn id="1755" xr3:uid="{D8535891-812B-CC43-8C83-6A9342E23264}" name="Column1747"/>
    <tableColumn id="1756" xr3:uid="{64119E5C-CAA5-DA4E-B882-CD5A15B6C9D3}" name="Column1748"/>
    <tableColumn id="1757" xr3:uid="{60D55F91-E34A-504B-A3FF-D8541071AFB0}" name="Column1749"/>
    <tableColumn id="1758" xr3:uid="{4ACE67F2-5A8B-D54E-996F-87E5571B2175}" name="Column1750"/>
    <tableColumn id="1759" xr3:uid="{92D61E08-48E7-5543-9CBD-0F00EA44766D}" name="Column1751"/>
    <tableColumn id="1760" xr3:uid="{A7913666-48B7-E346-A1F2-F0B3A51AE9D9}" name="Column1752"/>
    <tableColumn id="1761" xr3:uid="{A4EFE822-D4DD-4D4C-BC01-2E678436A2AD}" name="Column1753"/>
    <tableColumn id="1762" xr3:uid="{10230383-F254-D140-86FC-8F632FA9848F}" name="Column1754"/>
    <tableColumn id="1763" xr3:uid="{6F1771A5-AD62-EC40-B1C1-704FF740C9A7}" name="Column1755"/>
    <tableColumn id="1764" xr3:uid="{866EAE8F-8D97-3B4A-823E-DB21D1A71129}" name="Column1756"/>
    <tableColumn id="1765" xr3:uid="{4024A784-7A04-1F4F-95DC-14AE05A02EBF}" name="Column1757"/>
    <tableColumn id="1766" xr3:uid="{56578A33-237B-244C-85B7-FDD8D9DA2D95}" name="Column1758"/>
    <tableColumn id="1767" xr3:uid="{FB2D126C-1831-9245-ABA3-7A61E28BF5E9}" name="Column1759"/>
    <tableColumn id="1768" xr3:uid="{67ED7057-CB71-094D-8E53-CD93A0CB3A2C}" name="Column1760"/>
    <tableColumn id="1769" xr3:uid="{88898B4D-4354-094A-8141-561860C1F7CB}" name="Column1761"/>
    <tableColumn id="1770" xr3:uid="{938B0E05-DA35-2849-BFC0-9CA12A65BEA8}" name="Column1762"/>
    <tableColumn id="1771" xr3:uid="{1024FC07-7C6F-7543-981A-D2C5AFDFDA83}" name="Column1763"/>
    <tableColumn id="1772" xr3:uid="{5D98DB7C-4DF7-D94A-94F7-303ADD2BDF37}" name="Column1764"/>
    <tableColumn id="1773" xr3:uid="{02B7546C-6948-814D-ADEC-202DFA52FD29}" name="Column1765"/>
    <tableColumn id="1774" xr3:uid="{06AE05A5-133F-B94D-B97B-FA2D019B6E39}" name="Column1766"/>
    <tableColumn id="1775" xr3:uid="{5DD55EAF-55D4-1F45-9015-98514506DEEC}" name="Column1767"/>
    <tableColumn id="1776" xr3:uid="{FDC456F6-D1A7-D24C-8838-1D2055015570}" name="Column1768"/>
    <tableColumn id="1777" xr3:uid="{F3E19E4F-9497-C545-A6A8-DB4926A2CE71}" name="Column1769"/>
    <tableColumn id="1778" xr3:uid="{5F5F8BCB-664F-CF4D-992D-CE7FD173F9DF}" name="Column1770"/>
    <tableColumn id="1779" xr3:uid="{F8E368CB-3E9F-6145-9CA1-82336FB4B616}" name="Column1771"/>
    <tableColumn id="1780" xr3:uid="{C15DCFAD-9ABD-1748-AA76-8CB6D99EA120}" name="Column1772"/>
    <tableColumn id="1781" xr3:uid="{D58F3B5C-24F1-4E48-B4F9-294AD9F118D3}" name="Column1773"/>
    <tableColumn id="1782" xr3:uid="{328BFAD7-A5FE-A146-A4C8-F617503C9296}" name="Column1774"/>
    <tableColumn id="1783" xr3:uid="{7352605A-0034-F74C-BE2E-0749F267A9E7}" name="Column1775"/>
    <tableColumn id="1784" xr3:uid="{9D290383-11D9-464F-8DE5-FE605BDE99BA}" name="Column1776"/>
    <tableColumn id="1785" xr3:uid="{01E995AC-E500-7D4C-85C2-E0CE89455749}" name="Column1777"/>
    <tableColumn id="1786" xr3:uid="{8B30D752-38CD-534C-8A9F-ADF99FDE2003}" name="Column1778"/>
    <tableColumn id="1787" xr3:uid="{6BEBE302-E9B2-DC4A-832D-AF457C38893B}" name="Column1779"/>
    <tableColumn id="1788" xr3:uid="{0084E3A1-C655-4B45-BDDB-EB8467B7C0B3}" name="Column1780"/>
    <tableColumn id="1789" xr3:uid="{D167A864-D140-4D40-A9DC-4F11BD60CBFF}" name="Column1781"/>
    <tableColumn id="1790" xr3:uid="{452C6F1E-36D0-BA4E-90C5-2EA12466F47F}" name="Column1782"/>
    <tableColumn id="1791" xr3:uid="{31BDC158-2044-1045-8B55-EEA66E8D1C52}" name="Column1783"/>
    <tableColumn id="1792" xr3:uid="{CD9523E5-C3A0-C344-962F-FEC0E82F3CFD}" name="Column1784"/>
    <tableColumn id="1793" xr3:uid="{C9923D72-4A63-9E4A-9938-5342AEA63DD1}" name="Column1785"/>
    <tableColumn id="1794" xr3:uid="{8A23702B-2EAC-7A4F-BEA6-EF5E3FD92B60}" name="Column1786"/>
    <tableColumn id="1795" xr3:uid="{0A0CF527-A71B-F74F-AFC7-AAB7BAE64ADD}" name="Column1787"/>
    <tableColumn id="1796" xr3:uid="{622AA1C8-29F4-AF4F-A291-DA65C73AC087}" name="Column1788"/>
    <tableColumn id="1797" xr3:uid="{61E3901C-8C73-F64D-89B9-29F15A390D29}" name="Column1789"/>
    <tableColumn id="1798" xr3:uid="{CF4B40AE-FCB4-1B42-92A7-FE84A023F3FE}" name="Column1790"/>
    <tableColumn id="1799" xr3:uid="{6E71C97D-A1EB-A64C-8632-EFFE38342590}" name="Column1791"/>
    <tableColumn id="1800" xr3:uid="{F187DFC4-5C19-354D-BA49-BEEAB9EE0534}" name="Column1792"/>
    <tableColumn id="1801" xr3:uid="{E0E792BB-81E4-6A45-A6BA-3D741667DE89}" name="Column1793"/>
    <tableColumn id="1802" xr3:uid="{0244218D-A8F3-444C-8022-5DA4D66B6965}" name="Column1794"/>
    <tableColumn id="1803" xr3:uid="{F5AEED54-BA20-7F4E-B172-22AE47F75540}" name="Column1795"/>
    <tableColumn id="1804" xr3:uid="{16AAB13F-2932-7646-8078-E92E391B4DA5}" name="Column1796"/>
    <tableColumn id="1805" xr3:uid="{33969CD2-0F11-E041-BAEC-BE4D37200517}" name="Column1797"/>
    <tableColumn id="1806" xr3:uid="{7725584D-A307-F646-A3B0-F7E3E9A117AA}" name="Column1798"/>
    <tableColumn id="1807" xr3:uid="{2147FEC4-20C2-7C47-BEF5-FE01E60AD31C}" name="Column1799"/>
    <tableColumn id="1808" xr3:uid="{CF3A8292-42D6-744A-B164-36F0EBA5F1E4}" name="Column1800"/>
    <tableColumn id="1809" xr3:uid="{54CB3718-7F54-324E-9098-7E33F3AA2C33}" name="Column1801"/>
    <tableColumn id="1810" xr3:uid="{85B9BA09-18B6-1546-9374-A2AC0E96AB8E}" name="Column1802"/>
    <tableColumn id="1811" xr3:uid="{F7A65F15-C37F-A84D-B210-CD679D12F0BF}" name="Column1803"/>
    <tableColumn id="1812" xr3:uid="{17A238EC-5E0C-044C-8CC2-2A656BFC003A}" name="Column1804"/>
    <tableColumn id="1813" xr3:uid="{3C628994-8722-EF4E-9AFF-3972B1DC4DBE}" name="Column1805"/>
    <tableColumn id="1814" xr3:uid="{5976BF32-DE86-E34A-89C3-43FFC384A264}" name="Column1806"/>
    <tableColumn id="1815" xr3:uid="{254D5270-37EC-D942-9621-4684F7B4C7A1}" name="Column1807"/>
    <tableColumn id="1816" xr3:uid="{80DDE6C7-1B5D-1146-B881-BFAE58EAABDA}" name="Column1808"/>
    <tableColumn id="1817" xr3:uid="{5FEC1367-7DF5-904D-B200-357BBB86822B}" name="Column1809"/>
    <tableColumn id="1818" xr3:uid="{6F2B49FB-D02E-4546-A555-F78BBEE89333}" name="Column1810"/>
    <tableColumn id="1819" xr3:uid="{BC230173-9341-7745-B48C-62B211C6D820}" name="Column1811"/>
    <tableColumn id="1820" xr3:uid="{D00DA888-6133-7D46-94A4-E509EB864EC9}" name="Column1812"/>
    <tableColumn id="1821" xr3:uid="{1C1C840B-958C-E946-8E38-4F7724EE0391}" name="Column1813"/>
    <tableColumn id="1822" xr3:uid="{B2ED0EA6-2066-044F-929D-6FEE25C3B15A}" name="Column1814"/>
    <tableColumn id="1823" xr3:uid="{849F16E6-D3BC-8C41-8514-89D099B780E3}" name="Column1815"/>
    <tableColumn id="1824" xr3:uid="{5ECD9E51-8ECD-E148-AED4-5654FC71ABE8}" name="Column1816"/>
    <tableColumn id="1825" xr3:uid="{809CA079-5E4B-F544-AD8D-064061ECC930}" name="Column1817"/>
    <tableColumn id="1826" xr3:uid="{1B48FC20-97A7-E648-8B9C-C2DC634C810F}" name="Column1818"/>
    <tableColumn id="1827" xr3:uid="{E2C8DF48-C73D-FD43-991E-6A139E879302}" name="Column1819"/>
    <tableColumn id="1828" xr3:uid="{3EF19158-A756-ED4E-BE9C-1E0CFBCDA5F3}" name="Column1820"/>
    <tableColumn id="1829" xr3:uid="{9F3880E2-C748-9A40-9EEC-3463857C0FD2}" name="Column1821"/>
    <tableColumn id="1830" xr3:uid="{07639333-CA12-3A41-8DBA-1D18368768F7}" name="Column1822"/>
    <tableColumn id="1831" xr3:uid="{F50E4EB9-6E78-264C-8CB3-9C1924155037}" name="Column1823"/>
    <tableColumn id="1832" xr3:uid="{225297C2-FF03-4448-B41E-837BAF967264}" name="Column1824"/>
    <tableColumn id="1833" xr3:uid="{188A2919-45DA-4B4A-B1EE-09C3F78AAF5E}" name="Column1825"/>
    <tableColumn id="1834" xr3:uid="{1B87AB8A-78AA-0E48-886E-526499052DEC}" name="Column1826"/>
    <tableColumn id="1835" xr3:uid="{1E408EE1-0F81-0843-8125-C546578B5D7D}" name="Column1827"/>
    <tableColumn id="1836" xr3:uid="{5E65C6C8-3E20-DC49-81AC-C6D1420451B5}" name="Column1828"/>
    <tableColumn id="1837" xr3:uid="{594D4B05-C155-6347-B94F-7ACC89616914}" name="Column1829"/>
    <tableColumn id="1838" xr3:uid="{C032194E-7A92-9846-BC14-653F977B0776}" name="Column1830"/>
    <tableColumn id="1839" xr3:uid="{1EB5691F-0EAD-044C-BF8D-9DB3D9EC10F3}" name="Column1831"/>
    <tableColumn id="1840" xr3:uid="{6500DF6D-CECF-AC44-A34F-6C175B8FF7DE}" name="Column1832"/>
    <tableColumn id="1841" xr3:uid="{9FA1F9FB-9282-3E46-8B5B-B9E9DC1667B9}" name="Column1833"/>
    <tableColumn id="1842" xr3:uid="{3BFCDAA3-B837-1F4B-81CB-6E5C5FAA06FB}" name="Column1834"/>
    <tableColumn id="1843" xr3:uid="{E4DAA003-0903-DC44-861C-7A19079171E1}" name="Column1835"/>
    <tableColumn id="1844" xr3:uid="{46730228-91C0-DD4F-BBEC-18D579D23B28}" name="Column1836"/>
    <tableColumn id="1845" xr3:uid="{4C7A8C5D-29E7-764C-B31A-DE5D64496F49}" name="Column1837"/>
    <tableColumn id="1846" xr3:uid="{CF579351-F52C-F246-AF3E-6332877BE946}" name="Column1838"/>
    <tableColumn id="1847" xr3:uid="{02771ACF-98F7-E947-B51B-50E8FE9453FB}" name="Column1839"/>
    <tableColumn id="1848" xr3:uid="{84AA9EF3-150C-6842-979E-72059B629F99}" name="Column1840"/>
    <tableColumn id="1849" xr3:uid="{F173CD8B-23BA-374C-BD42-EEDD159B3155}" name="Column1841"/>
    <tableColumn id="1850" xr3:uid="{1F02F4A6-F6D5-064A-B95C-96D22C124132}" name="Column1842"/>
    <tableColumn id="1851" xr3:uid="{9A8E57AF-1FFD-8949-9FC9-06D496A52174}" name="Column1843"/>
    <tableColumn id="1852" xr3:uid="{EA1B89AD-B637-124E-AA62-5B0AEA93AF0D}" name="Column1844"/>
    <tableColumn id="1853" xr3:uid="{10F5F927-E4FE-0C4F-A24E-3EF991E1D5D2}" name="Column1845"/>
    <tableColumn id="1854" xr3:uid="{19F41C1F-95F3-AC48-B0E0-AA5AE005AE50}" name="Column1846"/>
    <tableColumn id="1855" xr3:uid="{38E13584-5AC4-5540-B74A-2477BDE2E2E6}" name="Column1847"/>
    <tableColumn id="1856" xr3:uid="{19928556-718B-294E-8802-9293D2798383}" name="Column1848"/>
    <tableColumn id="1857" xr3:uid="{A34883E4-3ACB-CE49-B918-7783948F71D9}" name="Column1849"/>
    <tableColumn id="1858" xr3:uid="{2F6C8E00-D186-2D4E-98AC-6ADC5E9D746E}" name="Column1850"/>
    <tableColumn id="1859" xr3:uid="{6077F97F-5ACA-BB43-B2DA-E088A07DC255}" name="Column1851"/>
    <tableColumn id="1860" xr3:uid="{38C53B63-1AE5-1546-BF61-BACCFBEE9EC8}" name="Column1852"/>
    <tableColumn id="1861" xr3:uid="{A0965FA2-3CF3-A542-B66A-531FF3171A2C}" name="Column1853"/>
    <tableColumn id="1862" xr3:uid="{BEAB1F98-F502-AF4A-BF58-F9905F4CAB4D}" name="Column1854"/>
    <tableColumn id="1863" xr3:uid="{254A85B4-511C-7045-A087-930D6B6B5AE8}" name="Column1855"/>
    <tableColumn id="1864" xr3:uid="{CEE924E6-F13E-D24D-923F-843615F0896B}" name="Column1856"/>
    <tableColumn id="1865" xr3:uid="{9F201553-DE01-9246-A4B9-5F38889D4D2A}" name="Column1857"/>
    <tableColumn id="1866" xr3:uid="{60728FAF-1C0A-ED40-A3CF-4784AA95CC0A}" name="Column1858"/>
    <tableColumn id="1867" xr3:uid="{17A9721B-6DAC-4140-A519-9217692FAF12}" name="Column1859"/>
    <tableColumn id="1868" xr3:uid="{8B2A9460-F65C-EC45-8E6B-099AEDBBCCF7}" name="Column1860"/>
    <tableColumn id="1869" xr3:uid="{8C43419B-D0D3-EF43-B27B-BEB3F0E4F736}" name="Column1861"/>
    <tableColumn id="1870" xr3:uid="{2EF6137B-756D-6247-81FE-39744BDB2ACD}" name="Column1862"/>
    <tableColumn id="1871" xr3:uid="{250CA414-DBEE-464D-AD66-DFD7FA1C8F9C}" name="Column1863"/>
    <tableColumn id="1872" xr3:uid="{8A4B2E6A-FAE7-294B-9E25-7D1489BB4A5D}" name="Column1864"/>
    <tableColumn id="1873" xr3:uid="{0FF7BA8C-944C-E941-B429-0843FB4867C8}" name="Column1865"/>
    <tableColumn id="1874" xr3:uid="{0B11DA39-A3DF-B94D-B603-A8E1EC6C2A85}" name="Column1866"/>
    <tableColumn id="1875" xr3:uid="{03ED3DC4-9E3C-B046-A12C-1E7E38E520FC}" name="Column1867"/>
    <tableColumn id="1876" xr3:uid="{702F2B64-AD0F-8548-8A86-77540B2FDBBD}" name="Column1868"/>
    <tableColumn id="1877" xr3:uid="{57BBF786-9F91-CA46-8374-5EE97AF66009}" name="Column1869"/>
    <tableColumn id="1878" xr3:uid="{7FAE3710-676E-6548-AAE6-B238975AAD5B}" name="Column1870"/>
    <tableColumn id="1879" xr3:uid="{26ED3ECB-8FA0-F44D-8553-EB169102DC73}" name="Column1871"/>
    <tableColumn id="1880" xr3:uid="{8BD55017-1744-974C-88FB-5D6499F04DFC}" name="Column1872"/>
    <tableColumn id="1881" xr3:uid="{FA95509F-207F-6342-82B8-3B81352A704E}" name="Column1873"/>
    <tableColumn id="1882" xr3:uid="{8D02F7EB-C8B6-D94A-AD4A-62ACFD6F7FCE}" name="Column1874"/>
    <tableColumn id="1883" xr3:uid="{AE355B52-C6C5-1A4C-AA32-DB461CF43570}" name="Column1875"/>
    <tableColumn id="1884" xr3:uid="{01E46595-4CAA-7243-BD92-ECCED54BEE93}" name="Column1876"/>
    <tableColumn id="1885" xr3:uid="{58EB1BBB-1B04-744E-97CE-02B8985031C9}" name="Column1877"/>
    <tableColumn id="1886" xr3:uid="{ADCCA513-A1D1-A947-BABC-6814B7BD5E81}" name="Column1878"/>
    <tableColumn id="1887" xr3:uid="{7ED9D6A2-1288-A24A-86A1-EA861EC66BD6}" name="Column1879"/>
    <tableColumn id="1888" xr3:uid="{A9257F76-C735-A84B-A60D-2D7789775117}" name="Column1880"/>
    <tableColumn id="1889" xr3:uid="{C0AA6A41-6D3A-4848-B0CD-028BA8CBC465}" name="Column1881"/>
    <tableColumn id="1890" xr3:uid="{BE6EDB3D-04CF-2146-8F80-E1C7D66389A9}" name="Column1882"/>
    <tableColumn id="1891" xr3:uid="{DD808F23-0480-C54B-B84A-62B3870D7F9A}" name="Column1883"/>
    <tableColumn id="1892" xr3:uid="{50770B73-F093-C14A-B958-3F75A2554FF0}" name="Column1884"/>
    <tableColumn id="1893" xr3:uid="{83806069-A84B-DD43-8A2C-E4D26D83E01D}" name="Column1885"/>
    <tableColumn id="1894" xr3:uid="{F218894B-30F6-054F-87AE-03995438DC71}" name="Column1886"/>
    <tableColumn id="1895" xr3:uid="{FF3A09D8-D0C1-5A4E-8D67-FDD0C43D819D}" name="Column1887"/>
    <tableColumn id="1896" xr3:uid="{524C14FD-28B3-8141-9F59-FF29DB280B38}" name="Column1888"/>
    <tableColumn id="1897" xr3:uid="{9798EACB-E6FC-874C-85D9-4FFC7B141F49}" name="Column1889"/>
    <tableColumn id="1898" xr3:uid="{90FE27BD-965A-3A45-B368-6151B137087A}" name="Column1890"/>
    <tableColumn id="1899" xr3:uid="{FFF8FEB1-E20F-644E-AE43-E1D385DC795A}" name="Column1891"/>
    <tableColumn id="1900" xr3:uid="{5FCBCB0C-15E6-5C41-BCEC-2208125FF38C}" name="Column1892"/>
    <tableColumn id="1901" xr3:uid="{BFCC52C3-4A4B-B34A-AC69-367AE5F8DB29}" name="Column1893"/>
    <tableColumn id="1902" xr3:uid="{B560D389-2816-0044-B2A9-E3B424BA1490}" name="Column1894"/>
    <tableColumn id="1903" xr3:uid="{DE86287B-8176-5B49-8C72-6E4F5C03E11B}" name="Column1895"/>
    <tableColumn id="1904" xr3:uid="{4A719E56-28AB-1F44-8729-013A452C7BCF}" name="Column1896"/>
    <tableColumn id="1905" xr3:uid="{A00D695C-8CE4-F044-A1BD-5914CC9D0603}" name="Column1897"/>
    <tableColumn id="1906" xr3:uid="{5EDC4D71-CF47-A549-BFC4-0C46B2D66525}" name="Column1898"/>
    <tableColumn id="1907" xr3:uid="{989B1435-5C04-ED43-819D-BB2883A59082}" name="Column1899"/>
    <tableColumn id="1908" xr3:uid="{88A5E09B-5651-EA46-9CDA-DF94BF6B4F9E}" name="Column1900"/>
    <tableColumn id="1909" xr3:uid="{3E1410C7-2B41-CF4B-AC4F-2D070C400943}" name="Column1901"/>
    <tableColumn id="1910" xr3:uid="{C0574DF6-158E-5E4E-BD00-F654E04F0438}" name="Column1902"/>
    <tableColumn id="1911" xr3:uid="{A49FB85F-C64A-1044-A99A-D0B535F80040}" name="Column1903"/>
    <tableColumn id="1912" xr3:uid="{D506A30C-AE3E-8547-9AA3-093A950FB1C2}" name="Column1904"/>
    <tableColumn id="1913" xr3:uid="{96F5C20E-2F98-9746-87B2-C3B66E03E964}" name="Column1905"/>
    <tableColumn id="1914" xr3:uid="{CCF2D583-089E-1445-A26F-245A0F8594DD}" name="Column1906"/>
    <tableColumn id="1915" xr3:uid="{224C67EE-E475-1E4D-8E9E-A44DDB8E7798}" name="Column1907"/>
    <tableColumn id="1916" xr3:uid="{2FA9B904-47AB-6A47-B6A1-80BD5696B5FB}" name="Column1908"/>
    <tableColumn id="1917" xr3:uid="{37DB7B0D-0B9F-294A-B0FD-96FC3D12D391}" name="Column1909"/>
    <tableColumn id="1918" xr3:uid="{3C82540A-7196-8B47-997B-39CD137A4254}" name="Column1910"/>
    <tableColumn id="1919" xr3:uid="{2D451B72-1646-DD49-B8AF-08EF4C1C771D}" name="Column1911"/>
    <tableColumn id="1920" xr3:uid="{141D3F35-8A0A-A24C-A2E5-3EF3974B5DDA}" name="Column1912"/>
    <tableColumn id="1921" xr3:uid="{E14A5CD0-9C22-4544-9268-8ADC205BB27A}" name="Column1913"/>
    <tableColumn id="1922" xr3:uid="{7CCE88BC-6198-4F48-AF46-30F44B74EC43}" name="Column1914"/>
    <tableColumn id="1923" xr3:uid="{C5A4219B-487A-E547-BA9D-9D55664A8616}" name="Column1915"/>
    <tableColumn id="1924" xr3:uid="{A3975866-3785-3A4E-AC17-77142FDAC5D3}" name="Column1916"/>
    <tableColumn id="1925" xr3:uid="{5478A30E-0F66-8245-BCB2-5CDF20DC9D0F}" name="Column1917"/>
    <tableColumn id="1926" xr3:uid="{2CE3ED6C-4EEA-FB47-B47E-2E8D1E562B9F}" name="Column1918"/>
    <tableColumn id="1927" xr3:uid="{D542349D-41D6-F946-AF97-CD152BC99DE9}" name="Column1919"/>
    <tableColumn id="1928" xr3:uid="{9E084751-89E0-E744-B65F-10FFDD4DD0FB}" name="Column1920"/>
    <tableColumn id="1929" xr3:uid="{312B1F35-BC34-0144-92EE-BE59A691014A}" name="Column1921"/>
    <tableColumn id="1930" xr3:uid="{E85A0E8E-878D-CB40-8717-5A9C3A4F20BA}" name="Column1922"/>
    <tableColumn id="1931" xr3:uid="{9F8861BA-C898-2D4F-8DF8-EFF191B1279F}" name="Column1923"/>
    <tableColumn id="1932" xr3:uid="{C750B18D-1285-FF4D-A985-3CBE4E3211A9}" name="Column1924"/>
    <tableColumn id="1933" xr3:uid="{65DD8C31-44E3-9C4D-9D83-77309412F2B2}" name="Column1925"/>
    <tableColumn id="1934" xr3:uid="{A165E032-5493-9948-BEF0-AA745F53217A}" name="Column1926"/>
    <tableColumn id="1935" xr3:uid="{988A5324-F0F7-1040-8FC8-BC22BFB45A5E}" name="Column1927"/>
    <tableColumn id="1936" xr3:uid="{5B795F72-E275-3140-9A72-126E35714ACC}" name="Column1928"/>
    <tableColumn id="1937" xr3:uid="{B60E53E2-971B-0844-9394-FA0B13066532}" name="Column1929"/>
    <tableColumn id="1938" xr3:uid="{C55D0EBA-0EC2-C74D-ADDE-54FA99567EAD}" name="Column1930"/>
    <tableColumn id="1939" xr3:uid="{4050ECE3-EB8C-3740-83B4-4F2976CDB9C6}" name="Column1931"/>
    <tableColumn id="1940" xr3:uid="{140C0769-0669-3A49-9BF9-FE2631C74299}" name="Column1932"/>
    <tableColumn id="1941" xr3:uid="{80652749-AB60-6248-AE0F-CCD452B3C9F9}" name="Column1933"/>
    <tableColumn id="1942" xr3:uid="{2B794E1A-71FB-D34F-8FAA-AF062F56D1E8}" name="Column1934"/>
    <tableColumn id="1943" xr3:uid="{DA6F2C99-68FF-394E-A151-D78A8C791679}" name="Column1935"/>
    <tableColumn id="1944" xr3:uid="{D7C25E43-1133-4048-842A-EFDAE0FE8FFE}" name="Column1936"/>
    <tableColumn id="1945" xr3:uid="{F176FDBD-A3BF-6748-9CD2-6C6A23368C7A}" name="Column1937"/>
    <tableColumn id="1946" xr3:uid="{A90AB136-FBC4-584D-95B4-D19B14EF362B}" name="Column1938"/>
    <tableColumn id="1947" xr3:uid="{52C61687-2B28-F84C-AE49-55044F68622F}" name="Column1939"/>
    <tableColumn id="1948" xr3:uid="{14314569-175E-5842-8B3F-063C44DEE958}" name="Column1940"/>
    <tableColumn id="1949" xr3:uid="{B467C562-104C-F94E-BE79-16AAD8F434E0}" name="Column1941"/>
    <tableColumn id="1950" xr3:uid="{9FA58816-4A6B-DB40-9226-DB962EC58501}" name="Column1942"/>
    <tableColumn id="1951" xr3:uid="{3B9ACF12-5E79-8B46-B15D-BC0642329E99}" name="Column1943"/>
    <tableColumn id="1952" xr3:uid="{19B05774-C8F9-174D-8C07-E19E886D86D0}" name="Column1944"/>
    <tableColumn id="1953" xr3:uid="{D53375C5-6766-2349-BF05-78232A707B40}" name="Column1945"/>
    <tableColumn id="1954" xr3:uid="{78ED6E8D-1DEA-F04B-B681-B15825B72E24}" name="Column1946"/>
    <tableColumn id="1955" xr3:uid="{DE510DCB-7F6F-674F-88DA-8D333624AC4B}" name="Column1947"/>
    <tableColumn id="1956" xr3:uid="{FC4BB7DE-7E55-6E46-8302-BA7CA9CE1FE2}" name="Column1948"/>
    <tableColumn id="1957" xr3:uid="{039A3A5F-4E34-CC45-A65F-D48D639B1168}" name="Column1949"/>
    <tableColumn id="1958" xr3:uid="{9D59496A-DA10-B046-ADB6-5C10ABED7129}" name="Column1950"/>
    <tableColumn id="1959" xr3:uid="{B504FF70-13E0-0B46-9139-84B480150BF2}" name="Column1951"/>
    <tableColumn id="1960" xr3:uid="{09C14F09-EB97-C244-82A8-1444BA103F75}" name="Column1952"/>
    <tableColumn id="1961" xr3:uid="{23C72E31-9278-7D40-A202-6561A75A327D}" name="Column1953"/>
    <tableColumn id="1962" xr3:uid="{D9C66626-C3FC-A148-8CD2-9CD3F94018F4}" name="Column1954"/>
    <tableColumn id="1963" xr3:uid="{7A1EA5CF-523A-E14A-B4C3-50A0CF9B305A}" name="Column1955"/>
    <tableColumn id="1964" xr3:uid="{42E74A6D-CAB7-D54D-89D5-008AE6AB52E8}" name="Column1956"/>
    <tableColumn id="1965" xr3:uid="{5B5BE2AE-13E7-B446-AE94-D7D106E3950D}" name="Column1957"/>
    <tableColumn id="1966" xr3:uid="{9FF017CD-9B2B-D74C-8B67-794AF93EDA29}" name="Column1958"/>
    <tableColumn id="1967" xr3:uid="{2EE7671F-9885-534F-9306-D870BB2C42F5}" name="Column1959"/>
    <tableColumn id="1968" xr3:uid="{54FB8466-A6B0-5D4A-A677-1E3A97ADF753}" name="Column1960"/>
    <tableColumn id="1969" xr3:uid="{0F2C39F9-589F-FD45-9DF0-C368E9B470FB}" name="Column1961"/>
    <tableColumn id="1970" xr3:uid="{588CE281-0322-3A48-AD1A-F0CB67B0FE43}" name="Column1962"/>
    <tableColumn id="1971" xr3:uid="{46A7B8D7-4522-A948-BF81-C135177BEE4C}" name="Column1963"/>
    <tableColumn id="1972" xr3:uid="{FDFE815D-1C55-4741-B2DB-1F8B3C79632C}" name="Column1964"/>
    <tableColumn id="1973" xr3:uid="{DE177919-E876-D74D-AC11-9A533DA4EE4E}" name="Column1965"/>
    <tableColumn id="1974" xr3:uid="{B9B00E58-D32C-FE4A-A7B5-EBDC16AB53C7}" name="Column1966"/>
    <tableColumn id="1975" xr3:uid="{66A054EA-F92D-E841-8593-229AFD15419C}" name="Column1967"/>
    <tableColumn id="1976" xr3:uid="{415FFD64-8020-CD48-BC41-FA20EC59A48E}" name="Column1968"/>
    <tableColumn id="1977" xr3:uid="{D07A900C-8E71-574A-A5E6-63D7D8C4AA88}" name="Column1969"/>
    <tableColumn id="1978" xr3:uid="{F092BABA-6670-7B48-84E4-FD37693C5093}" name="Column1970"/>
    <tableColumn id="1979" xr3:uid="{A49B944E-A896-5B43-9C91-4020D41039FD}" name="Column1971"/>
    <tableColumn id="1980" xr3:uid="{3A500E34-BD04-3E40-B231-C497713973AE}" name="Column1972"/>
    <tableColumn id="1981" xr3:uid="{72557374-78A7-334D-829E-09D9407B57C1}" name="Column1973"/>
    <tableColumn id="1982" xr3:uid="{45418464-F222-C54D-976E-44F1044E5772}" name="Column1974"/>
    <tableColumn id="1983" xr3:uid="{C2A97A97-A459-DA4D-8FE5-CB039A4C2D35}" name="Column1975"/>
    <tableColumn id="1984" xr3:uid="{A47F08E8-085B-EC4B-AE9A-FFAC661BB109}" name="Column1976"/>
    <tableColumn id="1985" xr3:uid="{3DB9E21F-7434-8045-A99B-052C0AF7A29D}" name="Column1977"/>
    <tableColumn id="1986" xr3:uid="{B7AC6705-84D9-0A46-B812-27B735878121}" name="Column1978"/>
    <tableColumn id="1987" xr3:uid="{F29CED7D-8E8E-FF47-AF39-1FF491F195F0}" name="Column1979"/>
    <tableColumn id="1988" xr3:uid="{079A9F69-AE33-0C48-90AD-E25BBFDDC912}" name="Column1980"/>
    <tableColumn id="1989" xr3:uid="{C2E4B886-9060-1443-8BD0-9C6D086B0A95}" name="Column1981"/>
    <tableColumn id="1990" xr3:uid="{19B8C8D7-6E83-244D-AC15-6591FE28CFB0}" name="Column1982"/>
    <tableColumn id="1991" xr3:uid="{49E93E61-B8CB-4343-82D8-1FBF7D951550}" name="Column1983"/>
    <tableColumn id="1992" xr3:uid="{544CDEAF-6872-684F-A14D-6D024AE9ADE2}" name="Column1984"/>
    <tableColumn id="1993" xr3:uid="{69789D84-7164-4045-8CF4-E2D951429C25}" name="Column1985"/>
    <tableColumn id="1994" xr3:uid="{4E9ABF8E-D7C0-674A-9F29-C887EAD51D33}" name="Column1986"/>
    <tableColumn id="1995" xr3:uid="{85BC3D40-9444-B44B-89E4-D8FD75E6E796}" name="Column1987"/>
    <tableColumn id="1996" xr3:uid="{F23F4D66-673D-7748-B3FE-4E1FFCFC8B30}" name="Column1988"/>
    <tableColumn id="1997" xr3:uid="{0F46859C-E1D1-6943-BA70-5DCE5E275661}" name="Column1989"/>
    <tableColumn id="1998" xr3:uid="{941F4A1C-E24D-7D44-97F4-F3A36321C833}" name="Column1990"/>
    <tableColumn id="1999" xr3:uid="{A9724972-D966-2F41-96B1-19EB50C1EFDD}" name="Column1991"/>
    <tableColumn id="2000" xr3:uid="{2B033A16-BB34-E346-A8F4-C5E0AEAE4C45}" name="Column1992"/>
    <tableColumn id="2001" xr3:uid="{048FE11D-4B7F-4A4D-B5E7-B0CAFBE8D010}" name="Column1993"/>
    <tableColumn id="2002" xr3:uid="{192D9F76-6B34-924D-9380-55007FB0B0BB}" name="Column1994"/>
    <tableColumn id="2003" xr3:uid="{900F0DFC-862F-7643-9B47-A396B399E6C0}" name="Column1995"/>
    <tableColumn id="2004" xr3:uid="{482A48BE-DB50-4F4E-B3AA-F2044EC24123}" name="Column1996"/>
    <tableColumn id="2005" xr3:uid="{08058273-F1E4-D141-A53F-0DA27509AAEA}" name="Column1997"/>
    <tableColumn id="2006" xr3:uid="{E5DCB0B8-D43C-724E-9009-20D7AB5DDB1C}" name="Column1998"/>
    <tableColumn id="2007" xr3:uid="{7BCF0830-D68C-404C-B30D-35B0B2BC94A8}" name="Column1999"/>
    <tableColumn id="2008" xr3:uid="{E36BF103-8D7D-6441-B2D8-F046BD8E49BA}" name="Column2000"/>
    <tableColumn id="2009" xr3:uid="{538B0769-1336-2E49-BFC8-0561ED78B198}" name="Column2001"/>
    <tableColumn id="2010" xr3:uid="{2759FCD5-1285-8848-A696-0027A5715575}" name="Column2002"/>
    <tableColumn id="2011" xr3:uid="{7813B025-178C-7C4C-B446-07A34EC86B54}" name="Column2003"/>
    <tableColumn id="2012" xr3:uid="{BFEEEF58-647B-D346-B6E0-36862CD56C20}" name="Column2004"/>
    <tableColumn id="2013" xr3:uid="{CB38BE25-A09C-884A-99BD-E3716BE9D823}" name="Column2005"/>
    <tableColumn id="2014" xr3:uid="{24B4A9C9-03E2-3045-8BC6-FB2B4ECF0FAF}" name="Column2006"/>
    <tableColumn id="2015" xr3:uid="{7E92258C-0115-B648-A09A-EE677EFB1B57}" name="Column2007"/>
    <tableColumn id="2016" xr3:uid="{FFA5220D-1C9B-5449-A3DC-AC185598CCAD}" name="Column2008"/>
    <tableColumn id="2017" xr3:uid="{CBE771F0-F2EA-2846-961D-1526DEB14C94}" name="Column2009"/>
    <tableColumn id="2018" xr3:uid="{5FC3F206-A032-1E43-B6EF-81E0BCC9E870}" name="Column2010"/>
    <tableColumn id="2019" xr3:uid="{303322D4-42AE-2C47-8A78-4A7D21C1515B}" name="Column2011"/>
    <tableColumn id="2020" xr3:uid="{E2A212E4-A273-1843-AFB4-39BB2D54E7BB}" name="Column2012"/>
    <tableColumn id="2021" xr3:uid="{0CDA005D-C9C3-1F4E-9DC5-BAB1A9C3AD7C}" name="Column2013"/>
    <tableColumn id="2022" xr3:uid="{9EB21021-0189-A142-8A1E-A320282FC148}" name="Column2014"/>
    <tableColumn id="2023" xr3:uid="{3BB03959-B583-F748-8CCD-75CD4B323864}" name="Column2015"/>
    <tableColumn id="2024" xr3:uid="{6649625A-7AF3-F547-B385-A758C888BAEE}" name="Column2016"/>
    <tableColumn id="2025" xr3:uid="{ECF0C60B-0B2D-4E4A-AC46-7843D7C20165}" name="Column2017"/>
    <tableColumn id="2026" xr3:uid="{25D6974E-B3CF-3F47-8CA2-94698361279F}" name="Column2018"/>
    <tableColumn id="2027" xr3:uid="{E18EC888-B5D0-4240-9260-B8448F6940C4}" name="Column2019"/>
    <tableColumn id="2028" xr3:uid="{959F1662-91C8-664F-9EFC-F7D490F3141D}" name="Column2020"/>
    <tableColumn id="2029" xr3:uid="{FB9878CF-146C-FB4E-A41E-045DF333A9F9}" name="Column2021"/>
    <tableColumn id="2030" xr3:uid="{3EA7DFBD-1B90-5B4D-B4EE-E66211E42E06}" name="Column2022"/>
    <tableColumn id="2031" xr3:uid="{73DC93B1-E510-CA47-9586-642198585026}" name="Column2023"/>
    <tableColumn id="2032" xr3:uid="{821BE95C-4B08-1145-8CFC-9C373CCDAD3F}" name="Column2024"/>
    <tableColumn id="2033" xr3:uid="{4638511A-EA29-E34D-8CC2-AF479DC1BA8E}" name="Column2025"/>
    <tableColumn id="2034" xr3:uid="{9643929F-CB41-7348-B4D5-F508CFBA9E40}" name="Column2026"/>
    <tableColumn id="2035" xr3:uid="{76C42D1A-35DE-BC47-AD7A-D0110AFA144F}" name="Column2027"/>
    <tableColumn id="2036" xr3:uid="{59639243-D602-4B47-A490-BA6CC53E4767}" name="Column2028"/>
    <tableColumn id="2037" xr3:uid="{B138FD4A-8BEA-6646-B109-0A498A791859}" name="Column2029"/>
    <tableColumn id="2038" xr3:uid="{B20469BD-3DD4-2A43-B502-2B7B7769C782}" name="Column2030"/>
    <tableColumn id="2039" xr3:uid="{01785DAE-1968-7D44-9C2C-DD9FD946E503}" name="Column2031"/>
    <tableColumn id="2040" xr3:uid="{DF798869-56E7-DC4E-9F49-0D2A5B8FAAF3}" name="Column2032"/>
    <tableColumn id="2041" xr3:uid="{AA1DBB7A-8230-1446-B392-502C2DCB0E2B}" name="Column2033"/>
    <tableColumn id="2042" xr3:uid="{054B9B34-DE41-9546-8818-CE810707A2D0}" name="Column2034"/>
    <tableColumn id="2043" xr3:uid="{01905111-8A55-2049-955B-14E9724410EA}" name="Column2035"/>
    <tableColumn id="2044" xr3:uid="{CC124967-AC26-4743-82A9-F438269AA1AB}" name="Column2036"/>
    <tableColumn id="2045" xr3:uid="{E32B6642-3C87-9E43-8AF9-1254E43D51EB}" name="Column2037"/>
    <tableColumn id="2046" xr3:uid="{54AF4C68-2FBE-AC4D-A81E-6DAD86F853A4}" name="Column2038"/>
    <tableColumn id="2047" xr3:uid="{B28D416B-6465-F241-AF02-1BC8A453D2CF}" name="Column2039"/>
    <tableColumn id="2048" xr3:uid="{8D07B24B-96B8-5A47-AE45-A069D8E211E9}" name="Column2040"/>
    <tableColumn id="2049" xr3:uid="{C045BE45-54E1-A144-A039-7324A7D6A3C4}" name="Column2041"/>
    <tableColumn id="2050" xr3:uid="{815D54FA-96DF-E640-950E-930A2C2CE89D}" name="Column2042"/>
    <tableColumn id="2051" xr3:uid="{4B2E7B3E-1B06-A944-9966-25CE3E547554}" name="Column2043"/>
    <tableColumn id="2052" xr3:uid="{18B01324-031C-5E4B-9362-84885AB104EA}" name="Column2044"/>
    <tableColumn id="2053" xr3:uid="{FB4FBAE6-BC77-F64D-85B7-23A3EBE37D7A}" name="Column2045"/>
    <tableColumn id="2054" xr3:uid="{1853047E-88A1-DE46-8750-98E6427361D9}" name="Column2046"/>
    <tableColumn id="2055" xr3:uid="{262951AF-2094-6C4D-BFE3-4EE417E599F7}" name="Column2047"/>
    <tableColumn id="2056" xr3:uid="{4B58C86F-E069-0844-B0D6-52CB6698897E}" name="Column2048"/>
    <tableColumn id="2057" xr3:uid="{45936610-3763-1E4E-80FB-8684DFD7376F}" name="Column2049"/>
    <tableColumn id="2058" xr3:uid="{2CA30BA1-3157-A540-B759-B238648AFF25}" name="Column2050"/>
    <tableColumn id="2059" xr3:uid="{702EF11F-C5D0-9F42-8620-8919525E78F7}" name="Column2051"/>
    <tableColumn id="2060" xr3:uid="{B86B5C01-5E5B-974A-A2BD-9B77594681EE}" name="Column2052"/>
    <tableColumn id="2061" xr3:uid="{908531AB-B2FF-5D42-BDFC-D82005B761B5}" name="Column2053"/>
    <tableColumn id="2062" xr3:uid="{CE74607F-98A2-3E4B-9AB6-60837DDCF97F}" name="Column2054"/>
    <tableColumn id="2063" xr3:uid="{C7DF7CB4-C622-2049-8390-A062D7168D63}" name="Column2055"/>
    <tableColumn id="2064" xr3:uid="{69710C32-AA14-6E40-A613-6DFA158223E8}" name="Column2056"/>
    <tableColumn id="2065" xr3:uid="{C98628C7-ABD6-2643-8AA7-1967BD0EB5A0}" name="Column2057"/>
    <tableColumn id="2066" xr3:uid="{3F098CF2-B7C1-B144-A3C1-F2D4B3E1EAF4}" name="Column2058"/>
    <tableColumn id="2067" xr3:uid="{796053E1-7EFA-8243-87A3-A817A0358804}" name="Column2059"/>
    <tableColumn id="2068" xr3:uid="{44EF8430-036D-674F-AC88-D61A46CA4E32}" name="Column2060"/>
    <tableColumn id="2069" xr3:uid="{C738DBE8-6F15-F043-9CE5-7A1351B73D58}" name="Column2061"/>
    <tableColumn id="2070" xr3:uid="{D252A5A0-7E90-CD49-AB66-286B5769E56B}" name="Column2062"/>
    <tableColumn id="2071" xr3:uid="{BA4E2458-A9C6-2F49-8E11-C3B5F383B67D}" name="Column2063"/>
    <tableColumn id="2072" xr3:uid="{39225A02-C7C3-D349-8A87-7701FDBDA8D5}" name="Column2064"/>
    <tableColumn id="2073" xr3:uid="{650B49E6-31B1-934F-A240-823E459DCF24}" name="Column2065"/>
    <tableColumn id="2074" xr3:uid="{5B1AD916-2061-3D42-A363-C4A889EDD273}" name="Column2066"/>
    <tableColumn id="2075" xr3:uid="{48224FF6-7298-E34B-9326-FB91E683C929}" name="Column2067"/>
    <tableColumn id="2076" xr3:uid="{3A83F9E8-15AD-7D4E-A6AF-A9EFF9DEFB5F}" name="Column2068"/>
    <tableColumn id="2077" xr3:uid="{DA2AD153-5784-4C45-B7DE-1B3E82EB7087}" name="Column2069"/>
    <tableColumn id="2078" xr3:uid="{07DA7C28-5A86-0F49-AF71-704DC0DF3226}" name="Column2070"/>
    <tableColumn id="2079" xr3:uid="{392CCC73-F520-7A4E-845A-DD76C41D2761}" name="Column2071"/>
    <tableColumn id="2080" xr3:uid="{4DDAC9CF-2BAF-8E47-84C0-D36DF59E9237}" name="Column2072"/>
    <tableColumn id="2081" xr3:uid="{CF56F3F1-D677-2640-87C7-8501072C6A52}" name="Column2073"/>
    <tableColumn id="2082" xr3:uid="{88057B62-205A-064E-BE2B-684BFF4B3179}" name="Column2074"/>
    <tableColumn id="2083" xr3:uid="{86EE75F0-617B-AC48-9AFA-7580B3D75C19}" name="Column2075"/>
    <tableColumn id="2084" xr3:uid="{765430FA-5DBE-7243-94B1-629BC0747BBE}" name="Column2076"/>
    <tableColumn id="2085" xr3:uid="{58E0DB44-C36D-0D45-BF16-E65A7ABAB5DD}" name="Column2077"/>
    <tableColumn id="2086" xr3:uid="{C751D69A-11C1-1C40-AF86-0F03A09DE6FF}" name="Column2078"/>
    <tableColumn id="2087" xr3:uid="{50E6866B-0298-284A-AA23-AB544386911B}" name="Column2079"/>
    <tableColumn id="2088" xr3:uid="{3BEB57A8-7BC4-2942-8744-6BB943329871}" name="Column2080"/>
    <tableColumn id="2089" xr3:uid="{A033196B-59A0-AF47-A5FA-3B649BA88BF6}" name="Column2081"/>
    <tableColumn id="2090" xr3:uid="{E4051FBD-BF0A-5140-80EE-CDBB2CEC6662}" name="Column2082"/>
    <tableColumn id="2091" xr3:uid="{38D76F6E-1482-B64F-AEE3-FA8838B49EDB}" name="Column2083"/>
    <tableColumn id="2092" xr3:uid="{51C3CAFD-E763-C746-8C4A-B4F8C396D2D9}" name="Column2084"/>
    <tableColumn id="2093" xr3:uid="{0CC42437-51E5-2648-9B9E-208739781D3F}" name="Column2085"/>
    <tableColumn id="2094" xr3:uid="{A463D67F-F853-EC4E-99BD-F4C44F383F3B}" name="Column2086"/>
    <tableColumn id="2095" xr3:uid="{D614D12D-C8E9-084A-9A34-F1BD4C9CB110}" name="Column2087"/>
    <tableColumn id="2096" xr3:uid="{DACD3569-1FBC-9E4F-8708-626A781BCAFD}" name="Column2088"/>
    <tableColumn id="2097" xr3:uid="{E09C7AF4-D2F9-764F-A5FA-88A9008F223C}" name="Column2089"/>
    <tableColumn id="2098" xr3:uid="{F407C8DD-B6BD-2942-9769-85CE6F9B4008}" name="Column2090"/>
    <tableColumn id="2099" xr3:uid="{40DF6F69-9E5E-FA4B-BF4D-34441AF7E070}" name="Column2091"/>
    <tableColumn id="2100" xr3:uid="{B1BB09AB-1AD5-5F40-96E7-41D657DDD6A9}" name="Column2092"/>
    <tableColumn id="2101" xr3:uid="{35758A3F-54CD-F342-8D0B-52AD846051FF}" name="Column2093"/>
    <tableColumn id="2102" xr3:uid="{A8E83B87-F08D-F94C-956D-5C134E01B73D}" name="Column2094"/>
    <tableColumn id="2103" xr3:uid="{AB2A77AA-ACEB-834F-9D4C-442AFAA6510A}" name="Column2095"/>
    <tableColumn id="2104" xr3:uid="{7131E361-F294-5D47-B031-7799BE56BAC1}" name="Column2096"/>
    <tableColumn id="2105" xr3:uid="{E36F9ED7-5A68-EC42-AD1F-23BC4B26D42F}" name="Column2097"/>
    <tableColumn id="2106" xr3:uid="{71A9C636-F168-2049-BE22-F0ACB1A331ED}" name="Column2098"/>
    <tableColumn id="2107" xr3:uid="{269E6483-2FCD-8740-8B74-ECA0828CDD2D}" name="Column2099"/>
    <tableColumn id="2108" xr3:uid="{8D0BDC21-C90F-3C4E-8125-799510EFD652}" name="Column2100"/>
    <tableColumn id="2109" xr3:uid="{B0C5DA91-CDD7-8E4A-847B-00FB4DD65541}" name="Column2101"/>
    <tableColumn id="2110" xr3:uid="{4CE45C9C-3631-A341-9600-5C87637C3E51}" name="Column2102"/>
    <tableColumn id="2111" xr3:uid="{9F0CF85B-011F-CD49-A7BD-4068644BCF54}" name="Column2103"/>
    <tableColumn id="2112" xr3:uid="{A2FA2A09-4814-D74A-A4E8-7E591E194A43}" name="Column2104"/>
    <tableColumn id="2113" xr3:uid="{963E3897-B2DB-0740-AE16-68502FCC68EB}" name="Column2105"/>
    <tableColumn id="2114" xr3:uid="{E81E71E2-6F73-8948-9688-9DA3CCBE59E1}" name="Column2106"/>
    <tableColumn id="2115" xr3:uid="{9EA2FDA3-2903-E340-8C89-A6AC015C2B01}" name="Column2107"/>
    <tableColumn id="2116" xr3:uid="{399708E3-FB92-F14A-8A13-B85FBC346802}" name="Column2108"/>
    <tableColumn id="2117" xr3:uid="{51016000-7019-4E4A-BA9D-71E7C48C845E}" name="Column2109"/>
    <tableColumn id="2118" xr3:uid="{FD7D50AA-8D65-874A-A51C-61992AEDF3FD}" name="Column2110"/>
    <tableColumn id="2119" xr3:uid="{F790F122-C2CC-7B4E-9CAF-1A8170F81087}" name="Column2111"/>
    <tableColumn id="2120" xr3:uid="{22035B56-5DB9-E948-B8D6-B629C0B89E7E}" name="Column2112"/>
    <tableColumn id="2121" xr3:uid="{2A3A4645-91F6-DA49-ACA7-4730AD1CFB07}" name="Column2113"/>
    <tableColumn id="2122" xr3:uid="{2737A53D-08A1-E747-B045-ADBF59BE3F2E}" name="Column2114"/>
    <tableColumn id="2123" xr3:uid="{3CF3947B-5E5B-E243-B230-79B56294237A}" name="Column2115"/>
    <tableColumn id="2124" xr3:uid="{726B4B1D-26B5-0A40-A8DF-C58AA8112A9B}" name="Column2116"/>
    <tableColumn id="2125" xr3:uid="{AE9F4D97-41C8-D645-AD61-C21D39EA05A7}" name="Column2117"/>
    <tableColumn id="2126" xr3:uid="{7C90E858-5D40-9245-9560-F508D2730E65}" name="Column2118"/>
    <tableColumn id="2127" xr3:uid="{1EB28AC4-1DB9-9D4A-A7E4-FE311098F87C}" name="Column2119"/>
    <tableColumn id="2128" xr3:uid="{48D9F712-4C5F-4A41-A774-6129CAC783DB}" name="Column2120"/>
    <tableColumn id="2129" xr3:uid="{E4468073-9833-744B-9B98-F6F394698699}" name="Column2121"/>
    <tableColumn id="2130" xr3:uid="{71A494FE-FEC5-334E-AFFF-C0B72136B220}" name="Column2122"/>
    <tableColumn id="2131" xr3:uid="{95C1FCD6-1B8C-4548-8EBA-FDC270A7C20E}" name="Column2123"/>
    <tableColumn id="2132" xr3:uid="{646EB713-1D62-B74A-B355-26F48706666A}" name="Column2124"/>
    <tableColumn id="2133" xr3:uid="{AC68FF3C-E213-7D43-80FB-0A10C18DE64A}" name="Column2125"/>
    <tableColumn id="2134" xr3:uid="{6B2E93AE-FCD5-DE4A-A9FA-1C7D474A65D9}" name="Column2126"/>
    <tableColumn id="2135" xr3:uid="{FE8F1461-DCC9-0C44-8193-EFE73995B36D}" name="Column2127"/>
    <tableColumn id="2136" xr3:uid="{68750FEA-D103-D94C-AF69-644D2793CA5B}" name="Column2128"/>
    <tableColumn id="2137" xr3:uid="{E541396F-0119-6444-9268-9708942332DA}" name="Column2129"/>
    <tableColumn id="2138" xr3:uid="{76BFA533-C4E4-E947-BC24-7DE8C07A2262}" name="Column2130"/>
    <tableColumn id="2139" xr3:uid="{418B51E5-5C6A-AB4F-8A24-409778079218}" name="Column2131"/>
    <tableColumn id="2140" xr3:uid="{6E9CCD0E-EDFF-BF41-812A-5E827FB11572}" name="Column2132"/>
    <tableColumn id="2141" xr3:uid="{A729DA0F-F470-D043-BBD5-913750DC5F15}" name="Column2133"/>
    <tableColumn id="2142" xr3:uid="{552DDC19-1DBE-554C-A219-78F0DA3EB0D4}" name="Column2134"/>
    <tableColumn id="2143" xr3:uid="{FAE0DB92-E581-1245-9283-6366290E66DB}" name="Column2135"/>
    <tableColumn id="2144" xr3:uid="{3EE0F608-31CC-FC4E-80F0-F919462CE05B}" name="Column2136"/>
    <tableColumn id="2145" xr3:uid="{9A417B6F-50D9-8C4B-8608-5692BB351605}" name="Column2137"/>
    <tableColumn id="2146" xr3:uid="{CBA319FC-5726-D746-989E-94ABB09EBE96}" name="Column2138"/>
    <tableColumn id="2147" xr3:uid="{4FC28FB3-7219-5C49-8EF4-7493CC63390B}" name="Column2139"/>
    <tableColumn id="2148" xr3:uid="{8505D942-266C-1B42-AE3B-984AC7A6960A}" name="Column2140"/>
    <tableColumn id="2149" xr3:uid="{AE6AA132-A65E-9A4D-8FF6-53D43B29C29F}" name="Column2141"/>
    <tableColumn id="2150" xr3:uid="{389E8A81-855E-F541-88AD-44617F912FD2}" name="Column2142"/>
    <tableColumn id="2151" xr3:uid="{B8967B56-5A61-1340-8707-2C97F8474D85}" name="Column2143"/>
    <tableColumn id="2152" xr3:uid="{B176D5E1-E1E5-784A-BEE9-E2EE6A60F1DA}" name="Column2144"/>
    <tableColumn id="2153" xr3:uid="{E9179A95-53AE-EC40-8A49-A63FD86DA1E2}" name="Column2145"/>
    <tableColumn id="2154" xr3:uid="{E2BB47CA-0B29-6E4C-9D32-431F08089FE1}" name="Column2146"/>
    <tableColumn id="2155" xr3:uid="{C914220E-81DC-444E-A2A5-31BF317921D9}" name="Column2147"/>
    <tableColumn id="2156" xr3:uid="{03169D7B-AC27-0E4C-8C41-7765D5DC0933}" name="Column2148"/>
    <tableColumn id="2157" xr3:uid="{34340309-59B6-C749-9944-21056C326CAE}" name="Column2149"/>
    <tableColumn id="2158" xr3:uid="{4D0A55DD-36DE-2B4D-A91A-76ABF7D1BD4D}" name="Column2150"/>
    <tableColumn id="2159" xr3:uid="{5BEB5CFB-8408-3E45-979D-8035EE753E88}" name="Column2151"/>
    <tableColumn id="2160" xr3:uid="{D7460E7B-983A-8D4B-AAA6-1B03ED536451}" name="Column2152"/>
    <tableColumn id="2161" xr3:uid="{62AE6988-8ADD-5F4D-93B6-557075920669}" name="Column2153"/>
    <tableColumn id="2162" xr3:uid="{012AAD1F-ADCF-A84B-8FC0-81431059C718}" name="Column2154"/>
    <tableColumn id="2163" xr3:uid="{C90ED9CF-1FCC-4F43-B068-B1B0C4235538}" name="Column2155"/>
    <tableColumn id="2164" xr3:uid="{043AADF2-31E2-B740-8998-5251F5C461C7}" name="Column2156"/>
    <tableColumn id="2165" xr3:uid="{2F9A2DDD-9EF2-8C4D-ADBE-0221213C6242}" name="Column2157"/>
    <tableColumn id="2166" xr3:uid="{F42A1848-86CB-7D45-AE8C-E08995D380CA}" name="Column2158"/>
    <tableColumn id="2167" xr3:uid="{B38F86AF-DB08-464A-AC33-987AD14DD57A}" name="Column2159"/>
    <tableColumn id="2168" xr3:uid="{0DD376B8-54D3-4D43-8E55-9E320D261E68}" name="Column2160"/>
    <tableColumn id="2169" xr3:uid="{10A82D10-3133-2444-8521-C6D863DEDBC3}" name="Column2161"/>
    <tableColumn id="2170" xr3:uid="{2B671885-4BC0-9D49-9DB4-ECDE08C60260}" name="Column2162"/>
    <tableColumn id="2171" xr3:uid="{9F30995E-6723-8B4E-B250-0AFFAAAA3D4B}" name="Column2163"/>
    <tableColumn id="2172" xr3:uid="{ACAC73C0-60BA-0F40-8192-8A67492E5E9B}" name="Column2164"/>
    <tableColumn id="2173" xr3:uid="{AAC96060-E228-4444-9FA0-A560C470D859}" name="Column2165"/>
    <tableColumn id="2174" xr3:uid="{E4314861-B469-9046-B8E1-2CF025FF834F}" name="Column2166"/>
    <tableColumn id="2175" xr3:uid="{EA501DE3-5EB9-2041-B042-D0CCB578FAB4}" name="Column2167"/>
    <tableColumn id="2176" xr3:uid="{43CFBF43-E2EF-2B4B-B86C-EA03966AEF1A}" name="Column2168"/>
    <tableColumn id="2177" xr3:uid="{DE6960E0-6A34-3A40-BC0E-75FACD8758B1}" name="Column2169"/>
    <tableColumn id="2178" xr3:uid="{4ECAF325-1A25-9443-99AF-26EB0F4BCB14}" name="Column2170"/>
    <tableColumn id="2179" xr3:uid="{AEE6BB82-0DC9-5F4E-A8ED-2031454CD5FD}" name="Column2171"/>
    <tableColumn id="2180" xr3:uid="{95D69465-C2F5-7A45-BC85-C42376CF7E12}" name="Column2172"/>
    <tableColumn id="2181" xr3:uid="{B606BFB7-1FBB-9F4C-9035-1D13AFB181F4}" name="Column2173"/>
    <tableColumn id="2182" xr3:uid="{D3D04326-7793-0943-9F5F-D1972CE73E1D}" name="Column2174"/>
    <tableColumn id="2183" xr3:uid="{0C10F657-C737-D348-AD35-D47CCDFB7BB7}" name="Column2175"/>
    <tableColumn id="2184" xr3:uid="{E7323E68-E01B-0C47-BC42-E135CFDD477E}" name="Column2176"/>
    <tableColumn id="2185" xr3:uid="{06307110-2AD2-3045-A884-5995378383DF}" name="Column2177"/>
    <tableColumn id="2186" xr3:uid="{5ECFA3D5-63F2-214A-BCD9-07E5BB6E622E}" name="Column2178"/>
    <tableColumn id="2187" xr3:uid="{DCAC1E5E-076A-9E4A-8218-4E4F4CDCDD23}" name="Column2179"/>
    <tableColumn id="2188" xr3:uid="{789A8584-217D-7548-BA7F-5588E2CE036A}" name="Column2180"/>
    <tableColumn id="2189" xr3:uid="{2F42CCB2-92DB-7144-AC18-695E15674FA2}" name="Column2181"/>
    <tableColumn id="2190" xr3:uid="{B7AEAFCC-B81B-854A-BFD5-886CE1A900DE}" name="Column2182"/>
    <tableColumn id="2191" xr3:uid="{F092CABE-8A00-B643-8398-64FD7C71B7E4}" name="Column2183"/>
    <tableColumn id="2192" xr3:uid="{EAEA0293-B4C9-EA4C-A3ED-E7524A8EAE08}" name="Column2184"/>
    <tableColumn id="2193" xr3:uid="{5F356BD2-00B6-F248-9654-97AA4DA707DD}" name="Column2185"/>
    <tableColumn id="2194" xr3:uid="{B2C70330-B4EB-2848-9BB3-0A6BD253A34C}" name="Column2186"/>
    <tableColumn id="2195" xr3:uid="{94E52F5A-5E69-1543-BB2D-A8D6FF6A3E8A}" name="Column2187"/>
    <tableColumn id="2196" xr3:uid="{9AC72062-FCB0-BC45-A345-AB379FED3A6E}" name="Column2188"/>
    <tableColumn id="2197" xr3:uid="{3FD981A5-05AA-714D-8235-2B45399F3F07}" name="Column2189"/>
    <tableColumn id="2198" xr3:uid="{00A80FD4-891B-AA4D-9133-D45AFAE6D072}" name="Column2190"/>
    <tableColumn id="2199" xr3:uid="{1BC2ADE6-0619-3549-BCFE-0151E1F07D33}" name="Column2191"/>
    <tableColumn id="2200" xr3:uid="{9EBAAA76-1BA3-A946-B56B-478495CF6083}" name="Column2192"/>
    <tableColumn id="2201" xr3:uid="{60A337D4-E2F0-384E-B79A-F9C4C562F6E1}" name="Column2193"/>
    <tableColumn id="2202" xr3:uid="{FA21B640-53C2-C34C-8918-16A4EA191077}" name="Column2194"/>
    <tableColumn id="2203" xr3:uid="{FD017A9A-B787-3C49-9A79-584B7B2C772C}" name="Column2195"/>
    <tableColumn id="2204" xr3:uid="{60E36CBF-5368-2E46-8229-D8383608AA21}" name="Column2196"/>
    <tableColumn id="2205" xr3:uid="{C00C9A45-6AC4-A14E-83BF-0DDAA04F4043}" name="Column2197"/>
    <tableColumn id="2206" xr3:uid="{F8895DA9-08DA-3B4E-A887-A5A8EB1E6EE7}" name="Column2198"/>
    <tableColumn id="2207" xr3:uid="{0EF9DC22-04B1-E746-B366-CD42773A79AA}" name="Column2199"/>
    <tableColumn id="2208" xr3:uid="{42C7E46D-C245-AC41-B1EF-E72F9A24456C}" name="Column2200"/>
    <tableColumn id="2209" xr3:uid="{B9959EAC-B903-2441-9ED4-73BD08CE0BB9}" name="Column2201"/>
    <tableColumn id="2210" xr3:uid="{8655B1D9-BC35-C145-87A5-5CAE55E08B00}" name="Column2202"/>
    <tableColumn id="2211" xr3:uid="{C51C68EE-6D0E-8E4A-A0A2-497C7787B479}" name="Column2203"/>
    <tableColumn id="2212" xr3:uid="{294E12BB-9941-F943-9FDF-C36BFA0CD0FB}" name="Column2204"/>
    <tableColumn id="2213" xr3:uid="{CECD8D1F-C3B6-8F42-8D56-23660BEBD1B6}" name="Column2205"/>
    <tableColumn id="2214" xr3:uid="{DCA290D2-C122-6D42-8E88-F91838542F5B}" name="Column2206"/>
    <tableColumn id="2215" xr3:uid="{3341E930-1F13-3546-86B0-7240D3D231A6}" name="Column2207"/>
    <tableColumn id="2216" xr3:uid="{8FF81625-BA2E-FB47-9ECB-8CEC3F76101D}" name="Column2208"/>
    <tableColumn id="2217" xr3:uid="{AE297CF5-195A-FF4C-A77C-8FAA410649AD}" name="Column2209"/>
    <tableColumn id="2218" xr3:uid="{5E0C1397-DE8A-FC42-9008-9302D1F141F9}" name="Column2210"/>
    <tableColumn id="2219" xr3:uid="{A43EC211-9EFA-5342-A7E4-D50AB01A20B4}" name="Column2211"/>
    <tableColumn id="2220" xr3:uid="{F1A319E2-C401-624F-B095-AE30967F107C}" name="Column2212"/>
    <tableColumn id="2221" xr3:uid="{40B480DB-06EA-5540-A9BB-47F1537539F1}" name="Column2213"/>
    <tableColumn id="2222" xr3:uid="{3C9F10E3-E2B8-4648-8A54-D7C741286892}" name="Column2214"/>
    <tableColumn id="2223" xr3:uid="{49832FCB-4D68-0F45-BE18-E09568E457F7}" name="Column2215"/>
    <tableColumn id="2224" xr3:uid="{07852B27-2EFC-3A4D-98B0-59A63C76BCF3}" name="Column2216"/>
    <tableColumn id="2225" xr3:uid="{B2A0F051-2710-B844-BF2D-06E98F4AA6F0}" name="Column2217"/>
    <tableColumn id="2226" xr3:uid="{DA3F6CAE-03E6-6646-A373-EC9BED1F85E3}" name="Column2218"/>
    <tableColumn id="2227" xr3:uid="{ECE0D284-F3C6-CA4E-A8B8-9FFF68D67621}" name="Column2219"/>
    <tableColumn id="2228" xr3:uid="{03E86414-525A-ED47-A037-849FD79A0D25}" name="Column2220"/>
    <tableColumn id="2229" xr3:uid="{86D2E7ED-8936-DB49-A1C4-CC89AC330FE9}" name="Column2221"/>
    <tableColumn id="2230" xr3:uid="{A338746E-ABBE-2749-B0B4-26C98212C63A}" name="Column2222"/>
    <tableColumn id="2231" xr3:uid="{A396D1FB-BCB0-074D-972E-95A1D9287730}" name="Column2223"/>
    <tableColumn id="2232" xr3:uid="{5572AD93-F791-864D-9159-A39AB2AA34B3}" name="Column2224"/>
    <tableColumn id="2233" xr3:uid="{9E027346-3755-4C4B-956A-A0C1B88AA6B6}" name="Column2225"/>
    <tableColumn id="2234" xr3:uid="{BD77E2C2-C43F-724C-913B-DD931F7357EE}" name="Column2226"/>
    <tableColumn id="2235" xr3:uid="{92DDC5B9-1233-9D45-A1AA-FD4C4E09DBA3}" name="Column2227"/>
    <tableColumn id="2236" xr3:uid="{501F1EC1-30B9-E948-ACDF-69CCF7BB78F0}" name="Column2228"/>
    <tableColumn id="2237" xr3:uid="{26724026-1C38-B048-BA68-2E7027D4C3CA}" name="Column2229"/>
    <tableColumn id="2238" xr3:uid="{A0160B32-88E1-DB4A-8158-A492B8F466F0}" name="Column2230"/>
    <tableColumn id="2239" xr3:uid="{F20593EF-6272-2840-8BBD-0C90576332D6}" name="Column2231"/>
    <tableColumn id="2240" xr3:uid="{E2CCE5EE-F6A3-BC46-8EAE-BBB2EE816793}" name="Column2232"/>
    <tableColumn id="2241" xr3:uid="{BA19DE4F-B058-8341-9C2D-495725D87178}" name="Column2233"/>
    <tableColumn id="2242" xr3:uid="{3680F8C8-075A-194D-B1AC-4321F15D3C85}" name="Column2234"/>
    <tableColumn id="2243" xr3:uid="{6D080DFD-E336-104A-874B-41C342AD0C3E}" name="Column2235"/>
    <tableColumn id="2244" xr3:uid="{738F1A70-2031-F845-86B6-7D5FEA988B75}" name="Column2236"/>
    <tableColumn id="2245" xr3:uid="{F79D832E-1F29-B545-B2F2-F3B64B3CF2C2}" name="Column2237"/>
    <tableColumn id="2246" xr3:uid="{F663C581-BB1C-EE47-A9BC-BEF158E60294}" name="Column2238"/>
    <tableColumn id="2247" xr3:uid="{A647C406-CAD0-C94F-8C43-FB2703532E05}" name="Column2239"/>
    <tableColumn id="2248" xr3:uid="{60BBD614-6D73-E34E-A5AA-6280F5375FB7}" name="Column2240"/>
    <tableColumn id="2249" xr3:uid="{4F821625-C586-F84E-8A17-2E2B70D567A1}" name="Column2241"/>
    <tableColumn id="2250" xr3:uid="{AAE8FE7C-AFD1-8941-8B75-0303F3C06BFC}" name="Column2242"/>
    <tableColumn id="2251" xr3:uid="{495ACC00-650D-324F-B0B7-F8407B9DAF5E}" name="Column2243"/>
    <tableColumn id="2252" xr3:uid="{A1C7FA7C-8275-EA44-9238-98B264F2D42A}" name="Column2244"/>
    <tableColumn id="2253" xr3:uid="{383EE81B-E45E-014D-AFDD-52C36FC55D58}" name="Column2245"/>
    <tableColumn id="2254" xr3:uid="{DDA97DEE-5CA9-6241-8BE5-4A49DDF718A0}" name="Column2246"/>
    <tableColumn id="2255" xr3:uid="{9676A748-E92A-D743-84B9-8327E7E1E03E}" name="Column2247"/>
    <tableColumn id="2256" xr3:uid="{88B024B3-4298-8A48-8B9A-BF348BD58D16}" name="Column2248"/>
    <tableColumn id="2257" xr3:uid="{52D767C5-7B06-7348-9A1A-03ECA11420F1}" name="Column2249"/>
    <tableColumn id="2258" xr3:uid="{8472A04A-3061-BD4D-A65E-E86E1DACD407}" name="Column2250"/>
    <tableColumn id="2259" xr3:uid="{383B1DF3-98BB-994F-B270-8A2FA1A1C889}" name="Column2251"/>
    <tableColumn id="2260" xr3:uid="{1B6998F7-8FB2-8F47-A7D7-12C659C11BCF}" name="Column2252"/>
    <tableColumn id="2261" xr3:uid="{9F8ADDB1-DF02-D643-8DAE-BF0072F74B60}" name="Column2253"/>
    <tableColumn id="2262" xr3:uid="{DF48D948-1E7F-D341-984E-E16F601BD34F}" name="Column2254"/>
    <tableColumn id="2263" xr3:uid="{235788E9-3392-4447-8EFC-31EBD92EA8D0}" name="Column2255"/>
    <tableColumn id="2264" xr3:uid="{F2E7B121-3FC2-2147-8A46-2E1C884F947E}" name="Column2256"/>
    <tableColumn id="2265" xr3:uid="{836DF87D-87B1-E64E-BD45-0AE3006BE4FA}" name="Column2257"/>
    <tableColumn id="2266" xr3:uid="{B8A3E054-4D72-E043-BA75-0B533DCDECFD}" name="Column2258"/>
    <tableColumn id="2267" xr3:uid="{0D87198A-ADC8-3A4A-8976-EF0D538E6043}" name="Column2259"/>
    <tableColumn id="2268" xr3:uid="{F1DFC936-DEFB-2848-A87E-3D1BDB76DCF1}" name="Column2260"/>
    <tableColumn id="2269" xr3:uid="{879B6A1A-7023-2E4B-9207-7E9BC059F682}" name="Column2261"/>
    <tableColumn id="2270" xr3:uid="{5F62EE5F-3C49-4745-870B-72EB782D07AA}" name="Column2262"/>
    <tableColumn id="2271" xr3:uid="{1BBBCC7E-01FB-8344-96EB-9B9D9D1CF9B9}" name="Column2263"/>
    <tableColumn id="2272" xr3:uid="{55A0668E-C6A4-B142-8005-F62A57A79C19}" name="Column2264"/>
    <tableColumn id="2273" xr3:uid="{113063A1-F51F-E041-B92C-F453DC6576EA}" name="Column2265"/>
    <tableColumn id="2274" xr3:uid="{E864A67F-92A5-D74E-95AF-173F7FD0844D}" name="Column2266"/>
    <tableColumn id="2275" xr3:uid="{319F4519-6975-824F-BA99-7A12E9FEAB73}" name="Column2267"/>
    <tableColumn id="2276" xr3:uid="{871EE14D-7DBB-DF45-8171-79CCD1701E1C}" name="Column2268"/>
    <tableColumn id="2277" xr3:uid="{04A66478-52E8-ED46-9A55-4BA32A3D5CA2}" name="Column2269"/>
    <tableColumn id="2278" xr3:uid="{4B2E71B6-58AB-C64C-986C-7AAA1E55F801}" name="Column2270"/>
    <tableColumn id="2279" xr3:uid="{F19FE729-A747-844B-901D-A6945BE5B7E4}" name="Column2271"/>
    <tableColumn id="2280" xr3:uid="{D6DBD2F9-E6ED-164A-A6E2-F9AC38F8B087}" name="Column2272"/>
    <tableColumn id="2281" xr3:uid="{C185EFF8-094F-6D40-AB4C-534898412B09}" name="Column2273"/>
    <tableColumn id="2282" xr3:uid="{25CC246F-0CFB-AA44-9526-46DED268CB6D}" name="Column2274"/>
    <tableColumn id="2283" xr3:uid="{9D3BB521-022F-4F47-A7B4-F513BEB14EEB}" name="Column2275"/>
    <tableColumn id="2284" xr3:uid="{2CE1B1BD-A9DC-C94D-B68A-B1375A39BF32}" name="Column2276"/>
    <tableColumn id="2285" xr3:uid="{701DAA2E-B61F-3941-BB3D-3E68CA025E89}" name="Column2277"/>
    <tableColumn id="2286" xr3:uid="{0A9E722D-B653-EB4B-8EC3-734498FCA003}" name="Column2278"/>
    <tableColumn id="2287" xr3:uid="{3A58AD11-6703-BC49-9CD0-920B572E598B}" name="Column2279"/>
    <tableColumn id="2288" xr3:uid="{A497D5DB-C2FF-494B-B9EA-E140A137C1C5}" name="Column2280"/>
    <tableColumn id="2289" xr3:uid="{4118553E-0F2E-7D43-A243-BF0625D4467C}" name="Column2281"/>
    <tableColumn id="2290" xr3:uid="{3216B381-2706-E447-938B-42336EF53777}" name="Column2282"/>
    <tableColumn id="2291" xr3:uid="{A9A4007E-4F43-4448-A9A4-10FC27434031}" name="Column2283"/>
    <tableColumn id="2292" xr3:uid="{D8389273-2244-0649-BFFD-F702891F0668}" name="Column2284"/>
    <tableColumn id="2293" xr3:uid="{FFE2653C-D399-824D-999A-99983A19302C}" name="Column2285"/>
    <tableColumn id="2294" xr3:uid="{19542A00-A102-0744-8A71-55182907541F}" name="Column2286"/>
    <tableColumn id="2295" xr3:uid="{53F46C0F-D093-9646-B543-02A71ADCB7AA}" name="Column2287"/>
    <tableColumn id="2296" xr3:uid="{AE984EDB-DCA1-6644-93B4-10E3C3B89DF6}" name="Column2288"/>
    <tableColumn id="2297" xr3:uid="{F0B69D09-318D-1247-B790-5FD761DACFAC}" name="Column2289"/>
    <tableColumn id="2298" xr3:uid="{F565523D-03AB-B944-9471-82136F244390}" name="Column2290"/>
    <tableColumn id="2299" xr3:uid="{90B4E182-B366-E642-86F7-F98B9F65C4C0}" name="Column2291"/>
    <tableColumn id="2300" xr3:uid="{7BF4632E-A3F8-6B41-8828-10BE283BCE02}" name="Column2292"/>
    <tableColumn id="2301" xr3:uid="{1EDE8B13-E248-EC41-A5F2-4AB6453FABD7}" name="Column2293"/>
    <tableColumn id="2302" xr3:uid="{D1C3C434-8921-FB43-8AD4-F7C509EF529E}" name="Column2294"/>
    <tableColumn id="2303" xr3:uid="{E3EEC02B-9DB6-A44B-9F44-C4155F21E508}" name="Column2295"/>
    <tableColumn id="2304" xr3:uid="{11665959-EFCE-BE40-8A5A-9B4785AB886C}" name="Column2296"/>
    <tableColumn id="2305" xr3:uid="{3A9F001B-328B-2A4C-B53C-86007433C6CB}" name="Column2297"/>
    <tableColumn id="2306" xr3:uid="{E8CE44C7-7D87-1147-B6D8-C473D6B4936E}" name="Column2298"/>
    <tableColumn id="2307" xr3:uid="{A1685831-87D3-1E42-89A0-57A439F0FB72}" name="Column2299"/>
    <tableColumn id="2308" xr3:uid="{3320C1F1-5082-F04D-A1DB-656A0CFD29A5}" name="Column2300"/>
    <tableColumn id="2309" xr3:uid="{B2FEFFB5-9220-B042-8C89-718485D3F548}" name="Column2301"/>
    <tableColumn id="2310" xr3:uid="{356A75F0-6782-DA4F-8486-37498547D003}" name="Column2302"/>
    <tableColumn id="2311" xr3:uid="{63C1D220-F6AC-C446-BD5D-22BD92E889EF}" name="Column2303"/>
    <tableColumn id="2312" xr3:uid="{DD9C88DC-B4F9-E340-8C5D-DF76270BAFF5}" name="Column2304"/>
    <tableColumn id="2313" xr3:uid="{468F6A35-DAD4-7049-B011-A3F6DC10428F}" name="Column2305"/>
    <tableColumn id="2314" xr3:uid="{E31206C6-FE78-F946-9070-AE8822DE8E41}" name="Column2306"/>
    <tableColumn id="2315" xr3:uid="{AE3299F7-E236-BD46-B7B9-77D3A18043DC}" name="Column2307"/>
    <tableColumn id="2316" xr3:uid="{B0F00F65-2292-A245-B0D2-D24292490E23}" name="Column2308"/>
    <tableColumn id="2317" xr3:uid="{4E4187E6-3B9A-7D47-839D-CDEFDA31D4F5}" name="Column2309"/>
    <tableColumn id="2318" xr3:uid="{AAAC80DB-3580-6C4B-9A41-2F90E2B4DA02}" name="Column2310"/>
    <tableColumn id="2319" xr3:uid="{FE4DB1DF-9D4E-B841-B392-5AC704A96532}" name="Column2311"/>
    <tableColumn id="2320" xr3:uid="{A2D397C9-A7AC-E44A-9FA6-3B5CEF4B5382}" name="Column2312"/>
    <tableColumn id="2321" xr3:uid="{17CD37DC-1919-BA47-B743-2B4CD18FB13A}" name="Column2313"/>
    <tableColumn id="2322" xr3:uid="{9E0B1B5E-FBEA-8D4A-B7DF-28E871179D65}" name="Column2314"/>
    <tableColumn id="2323" xr3:uid="{4D5E4929-A56D-004E-8676-CE0110880C32}" name="Column2315"/>
    <tableColumn id="2324" xr3:uid="{38725DC8-D289-6345-955F-3420A1D1EDEF}" name="Column2316"/>
    <tableColumn id="2325" xr3:uid="{E88A0DE3-38EC-9342-AB65-093592022621}" name="Column2317"/>
    <tableColumn id="2326" xr3:uid="{EBE907E4-F52A-7D42-B602-928771EB83BB}" name="Column2318"/>
    <tableColumn id="2327" xr3:uid="{0F0753D2-C7B6-0342-8419-291FDA8FC1BF}" name="Column2319"/>
    <tableColumn id="2328" xr3:uid="{3E4CC596-E923-6444-833D-F43DDF8455F6}" name="Column2320"/>
    <tableColumn id="2329" xr3:uid="{4632CABF-E368-C04E-AC9C-55A162616D3A}" name="Column2321"/>
    <tableColumn id="2330" xr3:uid="{86A92A13-BB7D-A644-9110-89F84700D65F}" name="Column2322"/>
    <tableColumn id="2331" xr3:uid="{6246AA53-DC0A-FE4A-814C-CD6436365F82}" name="Column2323"/>
    <tableColumn id="2332" xr3:uid="{2FF815BB-7093-264B-9D6E-A10F0D1BAB41}" name="Column2324"/>
    <tableColumn id="2333" xr3:uid="{C14D6DCA-9287-C04C-A8B7-F90034F08673}" name="Column2325"/>
    <tableColumn id="2334" xr3:uid="{32321CDD-8A00-034A-B175-4DBAF6781B45}" name="Column2326"/>
    <tableColumn id="2335" xr3:uid="{AD571E4D-A828-1E42-8F4A-2DB49012B790}" name="Column2327"/>
    <tableColumn id="2336" xr3:uid="{8185EECF-8172-624F-8564-718E1B8113DA}" name="Column2328"/>
    <tableColumn id="2337" xr3:uid="{021458A5-C6FD-D54B-A26E-7392815A5930}" name="Column2329"/>
    <tableColumn id="2338" xr3:uid="{989E0C21-985E-FE4C-B6BF-81BAB5288EEB}" name="Column2330"/>
    <tableColumn id="2339" xr3:uid="{D0C59EF6-44B2-4342-A684-137A827CE9BF}" name="Column2331"/>
    <tableColumn id="2340" xr3:uid="{C5714D12-E1CA-3E4A-9003-0ED933003853}" name="Column2332"/>
    <tableColumn id="2341" xr3:uid="{DE1E3A1A-AEB7-0841-93C8-CCF417337995}" name="Column2333"/>
    <tableColumn id="2342" xr3:uid="{8EC18823-7BA7-9D4E-A033-B7AF5761CF6A}" name="Column2334"/>
    <tableColumn id="2343" xr3:uid="{42E06B50-AFA5-C74E-B80D-CAAAA2732EB6}" name="Column2335"/>
    <tableColumn id="2344" xr3:uid="{E5FB7E92-D292-4442-BFF8-F00B394E615B}" name="Column2336"/>
    <tableColumn id="2345" xr3:uid="{120CBD46-F123-3E45-B428-6754079AA1F9}" name="Column2337"/>
    <tableColumn id="2346" xr3:uid="{4CDD3A56-47D2-1A4A-A74C-ECB8BE3A2CB9}" name="Column2338"/>
    <tableColumn id="2347" xr3:uid="{DA02AE26-B451-C148-B732-025F84FCBAA9}" name="Column2339"/>
    <tableColumn id="2348" xr3:uid="{DE5A6A5A-F5F1-284D-99F5-1048EEA77573}" name="Column2340"/>
    <tableColumn id="2349" xr3:uid="{203073D8-B71A-9D44-86C3-77F3AF2E3E0C}" name="Column2341"/>
    <tableColumn id="2350" xr3:uid="{500B901C-3C0D-8048-A687-9FD0D94F845D}" name="Column2342"/>
    <tableColumn id="2351" xr3:uid="{DBF8380F-1C2E-724A-A00D-F6C68496CA19}" name="Column2343"/>
    <tableColumn id="2352" xr3:uid="{BEC8293C-3FC7-F048-829B-7FC62623AF34}" name="Column2344"/>
    <tableColumn id="2353" xr3:uid="{CCF808C6-FCA8-8B45-9A2D-4EBA0D35EFC6}" name="Column2345"/>
    <tableColumn id="2354" xr3:uid="{F5AAC4AD-B55F-1340-B02C-6841E19762BD}" name="Column2346"/>
    <tableColumn id="2355" xr3:uid="{F890553D-4A3F-6B49-BB16-393278ED1BBA}" name="Column2347"/>
    <tableColumn id="2356" xr3:uid="{E06936BE-438A-A94A-A92C-86E68B1E2F7A}" name="Column2348"/>
    <tableColumn id="2357" xr3:uid="{FE53AB42-E838-784C-B258-B60BE2FA5094}" name="Column2349"/>
    <tableColumn id="2358" xr3:uid="{618A5920-2C2C-9D45-8BAD-A593743C410F}" name="Column2350"/>
    <tableColumn id="2359" xr3:uid="{661CDB6F-DD82-1543-8943-352D1CE79EF9}" name="Column2351"/>
    <tableColumn id="2360" xr3:uid="{AB291D1D-D091-4648-8ACC-F29DC8CE607A}" name="Column2352"/>
    <tableColumn id="2361" xr3:uid="{0603B828-2C08-D24C-B26A-5028E59CEE53}" name="Column2353"/>
    <tableColumn id="2362" xr3:uid="{E126E7E1-9AFE-AC48-A82C-32CC61E2F4C0}" name="Column2354"/>
    <tableColumn id="2363" xr3:uid="{08038802-9EC3-994A-9CA2-6FD2F8FF1162}" name="Column2355"/>
    <tableColumn id="2364" xr3:uid="{2F496628-3630-0242-B19E-C7FD5F4F6491}" name="Column2356"/>
    <tableColumn id="2365" xr3:uid="{A773C837-03AF-2248-90AD-D2BB0875C4DB}" name="Column2357"/>
    <tableColumn id="2366" xr3:uid="{E78ED11A-D2AC-6443-83F1-76EFEBCF7C96}" name="Column2358"/>
    <tableColumn id="2367" xr3:uid="{B748BF5F-D101-B543-9720-DB6A5242C98C}" name="Column2359"/>
    <tableColumn id="2368" xr3:uid="{509A5286-F775-4A43-A0E4-0E382210E2CB}" name="Column2360"/>
    <tableColumn id="2369" xr3:uid="{9D07AD23-F805-A64C-8A6A-4CE03F6A0ADE}" name="Column2361"/>
    <tableColumn id="2370" xr3:uid="{B1244270-6735-0E41-8AB3-8F542F140772}" name="Column2362"/>
    <tableColumn id="2371" xr3:uid="{8B763177-A807-D14D-8CE2-51117A0FD994}" name="Column2363"/>
    <tableColumn id="2372" xr3:uid="{1F1B3614-FACE-6142-9734-2743CD5F32F0}" name="Column2364"/>
    <tableColumn id="2373" xr3:uid="{6D1B8D82-8A64-6645-A1C6-69ADD7C61041}" name="Column2365"/>
    <tableColumn id="2374" xr3:uid="{C2FBACA4-07F3-BB4F-B9E5-E12171C584D1}" name="Column2366"/>
    <tableColumn id="2375" xr3:uid="{00CE4049-8A19-A54B-A98D-7618FC548AFA}" name="Column2367"/>
    <tableColumn id="2376" xr3:uid="{C22D3F59-DBB2-A94D-890F-9B675AD8EA2A}" name="Column2368"/>
    <tableColumn id="2377" xr3:uid="{DD384909-B442-F542-B81D-D3C251415A22}" name="Column2369"/>
    <tableColumn id="2378" xr3:uid="{190DD74F-5EDF-054E-B207-C9F9C1675F26}" name="Column2370"/>
    <tableColumn id="2379" xr3:uid="{2AEE8AEE-4984-2C4B-9A46-DD85675602DE}" name="Column2371"/>
    <tableColumn id="2380" xr3:uid="{C5C505D7-A73C-3C46-8D70-D1FD35E9B087}" name="Column2372"/>
    <tableColumn id="2381" xr3:uid="{1785B199-ABE0-B14B-8DB7-2C5EFD49476D}" name="Column2373"/>
    <tableColumn id="2382" xr3:uid="{F339D278-9B25-514E-83E5-A1DA5C6D1F6E}" name="Column2374"/>
    <tableColumn id="2383" xr3:uid="{DE5E3ECD-1C8B-4C45-AEB2-2AAE92DF28F0}" name="Column2375"/>
    <tableColumn id="2384" xr3:uid="{8204E0B0-6005-B24B-84A4-3F3F7EB1DA1C}" name="Column2376"/>
    <tableColumn id="2385" xr3:uid="{7C15989F-B3F6-E44B-B6BD-4F5F13CA074E}" name="Column2377"/>
    <tableColumn id="2386" xr3:uid="{94ECC2BE-974E-1144-9FC5-677BBE0D54A8}" name="Column2378"/>
    <tableColumn id="2387" xr3:uid="{6A15DBDB-D4B7-854C-8308-CD9BDE238166}" name="Column2379"/>
    <tableColumn id="2388" xr3:uid="{CFBBB518-8B29-0541-BB55-6E1AA43D0070}" name="Column2380"/>
    <tableColumn id="2389" xr3:uid="{0DF062FD-4CE0-CB4C-9E57-732967CC2645}" name="Column2381"/>
    <tableColumn id="2390" xr3:uid="{51906BA7-C805-2041-A605-0EDBFDF4D728}" name="Column2382"/>
    <tableColumn id="2391" xr3:uid="{3A598CD1-73F0-EB48-B3FE-8795DA2D9C62}" name="Column2383"/>
    <tableColumn id="2392" xr3:uid="{6B782B1B-E3FF-D947-A862-BE335691D766}" name="Column2384"/>
    <tableColumn id="2393" xr3:uid="{7E8D9E45-97D1-6243-918B-95999BAC83FA}" name="Column2385"/>
    <tableColumn id="2394" xr3:uid="{49E4E1A8-8C6D-914B-9222-8AEAF924A07C}" name="Column2386"/>
    <tableColumn id="2395" xr3:uid="{8B1F8419-18C1-C44B-850C-B76E505C1D64}" name="Column2387"/>
    <tableColumn id="2396" xr3:uid="{C1990279-2D06-8543-AB69-BC1D4FCB1B1D}" name="Column2388"/>
    <tableColumn id="2397" xr3:uid="{1CECB2F3-0A4D-AE44-A2F7-F34F3C1EE504}" name="Column2389"/>
    <tableColumn id="2398" xr3:uid="{149069EE-9D1B-3445-9B71-51D20174D547}" name="Column2390"/>
    <tableColumn id="2399" xr3:uid="{4DE48406-A8AF-8F45-83FC-EA3053186351}" name="Column2391"/>
    <tableColumn id="2400" xr3:uid="{7017D924-9976-0942-87B1-3380D99950BE}" name="Column2392"/>
    <tableColumn id="2401" xr3:uid="{3307929E-8D88-6D47-9DAB-BFFA89FF2387}" name="Column2393"/>
    <tableColumn id="2402" xr3:uid="{19F3F305-7808-8141-A62B-B4FABC3F2AA3}" name="Column2394"/>
    <tableColumn id="2403" xr3:uid="{FD27D01B-0F1C-E84D-922B-A825DC4E3C15}" name="Column2395"/>
    <tableColumn id="2404" xr3:uid="{EA13F456-0F83-244A-8C04-2D91F4CD59F7}" name="Column2396"/>
    <tableColumn id="2405" xr3:uid="{0D86BB55-9725-7E47-A574-CA01ECFE7041}" name="Column2397"/>
    <tableColumn id="2406" xr3:uid="{621DE652-FBD9-B742-A20B-FA8CA77DBD38}" name="Column2398"/>
    <tableColumn id="2407" xr3:uid="{8697F21A-686A-824C-993A-3CB8B2FEF87C}" name="Column2399"/>
    <tableColumn id="2408" xr3:uid="{C133884E-81EC-2641-BFC6-C1C0809B1028}" name="Column2400"/>
    <tableColumn id="2409" xr3:uid="{0AEE5083-5E62-1F46-AAF4-B8A6BE4FA0AB}" name="Column2401"/>
    <tableColumn id="2410" xr3:uid="{7AA79D97-929D-E941-8CFB-74DE5915B32A}" name="Column2402"/>
    <tableColumn id="2411" xr3:uid="{F950057F-2ED9-DB43-99B6-6AFB0F2F1FC3}" name="Column2403"/>
    <tableColumn id="2412" xr3:uid="{F1050EBD-599D-CF4F-9761-F36D3275B6D1}" name="Column2404"/>
    <tableColumn id="2413" xr3:uid="{8521930B-AB2E-D142-96DF-6A2587B92667}" name="Column2405"/>
    <tableColumn id="2414" xr3:uid="{55B938F3-2036-594A-A801-A9501B225401}" name="Column2406"/>
    <tableColumn id="2415" xr3:uid="{4055571F-46AC-2448-8D14-155F89A87517}" name="Column2407"/>
    <tableColumn id="2416" xr3:uid="{8906A505-FB71-9F49-844C-2DBF5A08719F}" name="Column2408"/>
    <tableColumn id="2417" xr3:uid="{04337274-3B7B-6E48-A282-9C18B4C7BA12}" name="Column2409"/>
    <tableColumn id="2418" xr3:uid="{D106AD94-88B8-3141-8AEB-F9F5A9FF1467}" name="Column2410"/>
    <tableColumn id="2419" xr3:uid="{3CAC9866-68FD-9C4C-A97F-BA97CB72D929}" name="Column2411"/>
    <tableColumn id="2420" xr3:uid="{6B04EB0D-4773-7440-BA86-156E227B08A7}" name="Column2412"/>
    <tableColumn id="2421" xr3:uid="{89AFE609-06EE-0340-A918-B782B7C46A46}" name="Column2413"/>
    <tableColumn id="2422" xr3:uid="{9B54EBA8-5699-6C49-88CE-F43D5B1ECDCF}" name="Column2414"/>
    <tableColumn id="2423" xr3:uid="{6DABF7C9-701E-C44A-81ED-1C67FE1EE2D9}" name="Column2415"/>
    <tableColumn id="2424" xr3:uid="{3359025D-A0F2-0343-BE1D-D4A39FACBAA9}" name="Column2416"/>
    <tableColumn id="2425" xr3:uid="{129708FC-1084-284F-B0FB-C0A084B23BDB}" name="Column2417"/>
    <tableColumn id="2426" xr3:uid="{31627F62-FF68-674E-A06C-52C973A801D0}" name="Column2418"/>
    <tableColumn id="2427" xr3:uid="{0FDC9298-5FF6-254C-8539-7642328B3006}" name="Column2419"/>
    <tableColumn id="2428" xr3:uid="{F2DBD482-A44B-764B-8E48-340E33C8D4A7}" name="Column2420"/>
    <tableColumn id="2429" xr3:uid="{3BFD97B7-C10E-A446-96E5-9EF0D18C9CBA}" name="Column2421"/>
    <tableColumn id="2430" xr3:uid="{1AE8176A-0C60-0C46-9449-97F75AE4E82C}" name="Column2422"/>
    <tableColumn id="2431" xr3:uid="{939EC9F3-DA16-F341-97A7-28B9D1F41A22}" name="Column2423"/>
    <tableColumn id="2432" xr3:uid="{C3D2E445-4571-5740-9571-0A5563D52A78}" name="Column2424"/>
    <tableColumn id="2433" xr3:uid="{CC24BF2A-28E2-2146-9AF3-051E0BA1CE06}" name="Column2425"/>
    <tableColumn id="2434" xr3:uid="{04C36626-2309-4C43-ACEB-151EB7EF0F0C}" name="Column2426"/>
    <tableColumn id="2435" xr3:uid="{B413D5E7-B1A1-EA4D-BAFE-F88FF78B6011}" name="Column2427"/>
    <tableColumn id="2436" xr3:uid="{4E8623D3-8014-9146-9FCF-63BB2C7F730D}" name="Column2428"/>
    <tableColumn id="2437" xr3:uid="{A52764B4-6535-FB44-BC58-5EF940D72E8A}" name="Column2429"/>
    <tableColumn id="2438" xr3:uid="{F50650B5-3078-FC4D-A281-64C31201286E}" name="Column2430"/>
    <tableColumn id="2439" xr3:uid="{881ED62F-C340-9343-ACD5-C71083A3C433}" name="Column2431"/>
    <tableColumn id="2440" xr3:uid="{CADA6DEA-273C-E540-8C0A-4FBB934F1DF6}" name="Column2432"/>
    <tableColumn id="2441" xr3:uid="{6A7C4B29-A746-C143-B5E4-0CB4E661A4CC}" name="Column2433"/>
    <tableColumn id="2442" xr3:uid="{5BDBEC27-1544-9041-AED9-8CD115EFC773}" name="Column2434"/>
    <tableColumn id="2443" xr3:uid="{6D5419DC-D0C3-4D4B-B7C3-14C6B6B92496}" name="Column2435"/>
    <tableColumn id="2444" xr3:uid="{2A7C437C-A246-E44B-92D3-2794F091CFA4}" name="Column2436"/>
    <tableColumn id="2445" xr3:uid="{07FD2202-D571-F741-9872-F1B0252359F7}" name="Column2437"/>
    <tableColumn id="2446" xr3:uid="{81C83A7C-E1FD-274B-BC88-62F4A0AD9244}" name="Column2438"/>
    <tableColumn id="2447" xr3:uid="{378154E8-6094-AF4D-86E6-349E276D60AF}" name="Column2439"/>
    <tableColumn id="2448" xr3:uid="{B6540D5D-9A0E-6548-AAF7-1D151556AD88}" name="Column2440"/>
    <tableColumn id="2449" xr3:uid="{34AC1747-D2A4-8C42-A534-3631F9196E6A}" name="Column2441"/>
    <tableColumn id="2450" xr3:uid="{32190E7A-E025-AD4E-B947-4A8B01208D76}" name="Column2442"/>
    <tableColumn id="2451" xr3:uid="{40382692-02BB-2143-A211-E2CB3671B6E6}" name="Column2443"/>
    <tableColumn id="2452" xr3:uid="{0B485CF7-D285-4440-8F64-226F6641D4F3}" name="Column2444"/>
    <tableColumn id="2453" xr3:uid="{9D10CBCF-51B9-824E-8B80-F9CE93650D6E}" name="Column2445"/>
    <tableColumn id="2454" xr3:uid="{04769074-67A6-EB4B-BDB6-9F0899DFEE8C}" name="Column2446"/>
    <tableColumn id="2455" xr3:uid="{EAE94C2C-2840-EC4D-B8A4-7B7ABFA17E36}" name="Column2447"/>
    <tableColumn id="2456" xr3:uid="{33ED7717-497E-684C-BFE1-72F0FCE91454}" name="Column2448"/>
    <tableColumn id="2457" xr3:uid="{7EE680EF-AF14-FE40-925E-FA9871ED9F19}" name="Column2449"/>
    <tableColumn id="2458" xr3:uid="{BC077EAC-D2BE-9140-9EDC-F726890FAB16}" name="Column2450"/>
    <tableColumn id="2459" xr3:uid="{B88AA02C-DB14-9349-B19A-432660F00331}" name="Column2451"/>
    <tableColumn id="2460" xr3:uid="{48EE9862-8C56-D04B-9634-F4B513D2FD38}" name="Column2452"/>
    <tableColumn id="2461" xr3:uid="{C51CB27F-DC77-5E4E-9008-653076FF5F03}" name="Column2453"/>
    <tableColumn id="2462" xr3:uid="{65028ED2-6BCC-DF47-BA1A-8EBB98327975}" name="Column2454"/>
    <tableColumn id="2463" xr3:uid="{DF7EE207-8338-5F4F-80F3-2D889CEA93BB}" name="Column2455"/>
    <tableColumn id="2464" xr3:uid="{CCC8E235-7CDB-954F-807B-4ABEB899B58E}" name="Column2456"/>
    <tableColumn id="2465" xr3:uid="{C5DB54BA-B1E8-CB40-BD41-3206C92FE3FB}" name="Column2457"/>
    <tableColumn id="2466" xr3:uid="{D7AB8CF9-48B3-0143-9391-AC271E190535}" name="Column2458"/>
    <tableColumn id="2467" xr3:uid="{EB478AF1-B0CE-2744-93E8-7BA8D3C0561A}" name="Column2459"/>
    <tableColumn id="2468" xr3:uid="{82919448-5800-9146-82D5-691436928C90}" name="Column2460"/>
    <tableColumn id="2469" xr3:uid="{B22478FE-9113-AC4F-83A4-7B3F512C3F5D}" name="Column2461"/>
    <tableColumn id="2470" xr3:uid="{09D0D22B-B61F-B24D-9D93-1F3077A9BA41}" name="Column2462"/>
    <tableColumn id="2471" xr3:uid="{39FFB1CB-95E0-8E4D-B56B-56F97949DC0E}" name="Column2463"/>
    <tableColumn id="2472" xr3:uid="{55F343FD-3B2A-0E4E-B204-7EE32751ECEF}" name="Column2464"/>
    <tableColumn id="2473" xr3:uid="{DC3C125E-36EF-654D-9DFD-F29587086F4B}" name="Column2465"/>
    <tableColumn id="2474" xr3:uid="{BDC60B31-720B-C345-B952-E5880518F69A}" name="Column2466"/>
    <tableColumn id="2475" xr3:uid="{6423BB4E-7DFA-1A4A-92A7-95398CDA9843}" name="Column2467"/>
    <tableColumn id="2476" xr3:uid="{F023EB4E-C49F-C44A-8DFB-85650E8DE10D}" name="Column2468"/>
    <tableColumn id="2477" xr3:uid="{0AB620F7-1606-E94C-95C1-E26F1F56D845}" name="Column2469"/>
    <tableColumn id="2478" xr3:uid="{65E99150-0E3F-EB48-9A49-B7C7E6C41282}" name="Column2470"/>
    <tableColumn id="2479" xr3:uid="{D1D74655-E3B9-F840-B097-302FDC85F44D}" name="Column2471"/>
    <tableColumn id="2480" xr3:uid="{FE7306E5-9C1B-6448-8A54-6710291AEF41}" name="Column2472"/>
    <tableColumn id="2481" xr3:uid="{2BC8D4BA-80FD-8045-B4D4-92F9070C3C26}" name="Column2473"/>
    <tableColumn id="2482" xr3:uid="{DB4C7046-E1B2-C243-A795-F24178A19E26}" name="Column2474"/>
    <tableColumn id="2483" xr3:uid="{53D88D55-2A66-FD45-9442-2F37D7A9C16B}" name="Column2475"/>
    <tableColumn id="2484" xr3:uid="{9799ADAA-456E-C54B-8930-3DBBAFC2F821}" name="Column2476"/>
    <tableColumn id="2485" xr3:uid="{A465D77F-19EE-E644-A231-5DF07C8AC68C}" name="Column2477"/>
    <tableColumn id="2486" xr3:uid="{9FB8B591-BE65-864B-8826-C37F70C4E354}" name="Column2478"/>
    <tableColumn id="2487" xr3:uid="{1CD1AAF9-7CD2-FB48-AA9D-1A09452527BB}" name="Column2479"/>
    <tableColumn id="2488" xr3:uid="{2228E86A-EC92-6247-B164-E67B28269FA6}" name="Column2480"/>
    <tableColumn id="2489" xr3:uid="{CCCE3A07-5F99-F141-8C02-B7220078A546}" name="Column2481"/>
    <tableColumn id="2490" xr3:uid="{67676209-D866-AB47-A619-3156A5D27EEA}" name="Column2482"/>
    <tableColumn id="2491" xr3:uid="{16667C07-BF79-AB4E-AA31-54786AE82DE3}" name="Column2483"/>
    <tableColumn id="2492" xr3:uid="{F4CAED55-0F1A-4644-826F-57A7444EF1DD}" name="Column2484"/>
    <tableColumn id="2493" xr3:uid="{E8F2AC6F-C253-E946-81D2-178002466B49}" name="Column2485"/>
    <tableColumn id="2494" xr3:uid="{68491B95-98B7-F94B-8BAB-10372A12937A}" name="Column2486"/>
    <tableColumn id="2495" xr3:uid="{A77AC3F0-340D-C740-8C84-F19DB1B34460}" name="Column2487"/>
    <tableColumn id="2496" xr3:uid="{5CAAF5F4-21FC-B240-85D2-7AD23866B0B0}" name="Column2488"/>
    <tableColumn id="2497" xr3:uid="{3C1E1E09-8F65-5F44-B658-6ADB39BCF748}" name="Column2489"/>
    <tableColumn id="2498" xr3:uid="{797989A2-C8B7-7640-A2AC-5AFDB1A5682E}" name="Column2490"/>
    <tableColumn id="2499" xr3:uid="{E35C14C1-53B7-6C48-8342-302EA9D6593B}" name="Column2491"/>
    <tableColumn id="2500" xr3:uid="{3280AEC3-6874-164F-AB8C-91C4E6BA4AC3}" name="Column2492"/>
    <tableColumn id="2501" xr3:uid="{B1FC2D1C-68F3-8745-8E7E-405211EB9D08}" name="Column2493"/>
    <tableColumn id="2502" xr3:uid="{54F5B56A-62EA-5542-BC3E-F593371B42DE}" name="Column2494"/>
    <tableColumn id="2503" xr3:uid="{154ECC9E-6678-904F-86ED-718C0C2F751E}" name="Column2495"/>
    <tableColumn id="2504" xr3:uid="{05ADC8E0-900F-6946-84A9-48E81776CDBA}" name="Column2496"/>
    <tableColumn id="2505" xr3:uid="{0A5FA7C8-89EB-0C44-8986-D8E077265143}" name="Column2497"/>
    <tableColumn id="2506" xr3:uid="{F88DE31E-BD6D-0B42-9ED0-2FB622B83AF0}" name="Column2498"/>
    <tableColumn id="2507" xr3:uid="{CA3023EB-DADF-C14B-B61A-846D39B4F9A4}" name="Column2499"/>
    <tableColumn id="2508" xr3:uid="{4747C1FC-36FE-F742-B1EE-3EC519C81038}" name="Column2500"/>
    <tableColumn id="2509" xr3:uid="{93379B5B-1BA0-C54A-9120-7FCDA12568D1}" name="Column2501"/>
    <tableColumn id="2510" xr3:uid="{52799735-773C-5E40-B9C7-54DB5CFF12A1}" name="Column2502"/>
    <tableColumn id="2511" xr3:uid="{661CF922-FD58-8E4D-B768-73ACD7AF9311}" name="Column2503"/>
    <tableColumn id="2512" xr3:uid="{79E94E35-60D9-8749-8CE5-64AE97192B24}" name="Column2504"/>
    <tableColumn id="2513" xr3:uid="{8E873360-9EE6-5143-A8E9-9CCA53C0F143}" name="Column2505"/>
    <tableColumn id="2514" xr3:uid="{F42D430A-A31E-3C41-9755-B633F35F9637}" name="Column2506"/>
    <tableColumn id="2515" xr3:uid="{19A1E2E5-6F65-874F-B058-CA2A6507B6EC}" name="Column2507"/>
    <tableColumn id="2516" xr3:uid="{C407377A-447D-9346-9168-0AC5EFBCA6F7}" name="Column2508"/>
    <tableColumn id="2517" xr3:uid="{4FA4DFE8-A238-8A46-AD10-0FF15892A730}" name="Column2509"/>
    <tableColumn id="2518" xr3:uid="{48737B69-AE33-EA48-BEB0-FE26818B5196}" name="Column2510"/>
    <tableColumn id="2519" xr3:uid="{39EA2943-D234-AC41-A92C-808B3F6775B7}" name="Column2511"/>
    <tableColumn id="2520" xr3:uid="{BDE5ADB3-00A0-E443-973B-F2294D5CDB16}" name="Column2512"/>
    <tableColumn id="2521" xr3:uid="{8271EBB2-260A-6E47-841D-D85CA208CA30}" name="Column2513"/>
    <tableColumn id="2522" xr3:uid="{EA304965-D572-4248-B5CC-0C8B2B1C5E59}" name="Column2514"/>
    <tableColumn id="2523" xr3:uid="{A1B336B5-856F-6F42-92D5-590D72357C63}" name="Column2515"/>
    <tableColumn id="2524" xr3:uid="{A6B829DC-E3C4-934F-A36F-F825A457656B}" name="Column2516"/>
    <tableColumn id="2525" xr3:uid="{EABDA5CC-0095-8741-AA3B-CF2F48F3AF90}" name="Column2517"/>
    <tableColumn id="2526" xr3:uid="{E7703913-15BD-E241-8BB0-BCF063A84093}" name="Column2518"/>
    <tableColumn id="2527" xr3:uid="{34BA0CB3-2F5F-DE4E-8AE2-FA74A2F29E79}" name="Column2519"/>
    <tableColumn id="2528" xr3:uid="{A1E2398E-3A14-B449-AE21-250A75D4A916}" name="Column2520"/>
    <tableColumn id="2529" xr3:uid="{0E9F0C91-3E1A-5E48-B34A-C31993A79A3A}" name="Column2521"/>
    <tableColumn id="2530" xr3:uid="{5BE8EE00-E44C-0E48-811A-8BBB1A00A6DF}" name="Column2522"/>
    <tableColumn id="2531" xr3:uid="{A4B0C573-896D-A547-98F1-5A1B43FBB831}" name="Column2523"/>
    <tableColumn id="2532" xr3:uid="{222AB7EC-795F-2341-BABA-5DCBE6F0C1F0}" name="Column2524"/>
    <tableColumn id="2533" xr3:uid="{E0FE1A9E-8BC0-5847-86F6-DF06D37235EE}" name="Column2525"/>
    <tableColumn id="2534" xr3:uid="{610140AD-A2CD-9048-97C9-7AC16A4BF196}" name="Column2526"/>
    <tableColumn id="2535" xr3:uid="{15484376-3CF3-F841-9265-7762C8397455}" name="Column2527"/>
    <tableColumn id="2536" xr3:uid="{6BB7D11A-4504-3740-A8D8-6A555CC4BCCF}" name="Column2528"/>
    <tableColumn id="2537" xr3:uid="{8AD7A015-60A4-F045-A725-7DF7044B3C4F}" name="Column2529"/>
    <tableColumn id="2538" xr3:uid="{A9ACE8A3-3BDF-554F-AEAC-B99DAF544CD5}" name="Column2530"/>
    <tableColumn id="2539" xr3:uid="{1587C700-0CCD-764D-9699-D139D65211BC}" name="Column2531"/>
    <tableColumn id="2540" xr3:uid="{66500A6E-9840-BC44-886C-EFBC5A3FA2EF}" name="Column2532"/>
    <tableColumn id="2541" xr3:uid="{77C278F7-5A33-494C-91AB-25E2A69670B4}" name="Column2533"/>
    <tableColumn id="2542" xr3:uid="{95295F99-4518-A844-99DF-F46DB23A205F}" name="Column2534"/>
    <tableColumn id="2543" xr3:uid="{A58087AD-F49D-F64C-91E1-D029FA82C528}" name="Column2535"/>
    <tableColumn id="2544" xr3:uid="{7AFA7203-0C2B-584B-AD9A-CB928D626723}" name="Column2536"/>
    <tableColumn id="2545" xr3:uid="{D232CB71-9DC0-9A44-9D14-928B6D920D10}" name="Column2537"/>
    <tableColumn id="2546" xr3:uid="{5A5EEEE8-B0EA-B940-8C2E-AAE31FF12E98}" name="Column2538"/>
    <tableColumn id="2547" xr3:uid="{A2F80548-24B6-9D4D-AEB8-F0C1E3373FD4}" name="Column2539"/>
    <tableColumn id="2548" xr3:uid="{F1764BEC-1F57-9245-BE59-244733E005DE}" name="Column2540"/>
    <tableColumn id="2549" xr3:uid="{A53803EE-4BB0-C94F-AD6C-AC6C2457C6D6}" name="Column2541"/>
    <tableColumn id="2550" xr3:uid="{A4239A60-48BE-0A4D-8543-F9F92ED2CDD3}" name="Column2542"/>
    <tableColumn id="2551" xr3:uid="{54203361-8077-EB4D-9C77-F549F3309DDA}" name="Column2543"/>
    <tableColumn id="2552" xr3:uid="{7ACFA2E1-7CCC-5245-8AA1-CD8C97637EA6}" name="Column2544"/>
    <tableColumn id="2553" xr3:uid="{CF50C4A4-DB13-D047-8176-B6A3D6DC23B6}" name="Column2545"/>
    <tableColumn id="2554" xr3:uid="{D2FD6282-6A58-354F-9721-E83F58A2A3AA}" name="Column2546"/>
    <tableColumn id="2555" xr3:uid="{718AA354-D580-DE47-8893-30BF73ADCC6D}" name="Column2547"/>
    <tableColumn id="2556" xr3:uid="{035E6BFE-4324-134E-90F6-67EFFB147702}" name="Column2548"/>
    <tableColumn id="2557" xr3:uid="{0BF61902-8BD8-7B4E-A7CC-F0A09798010F}" name="Column2549"/>
    <tableColumn id="2558" xr3:uid="{0C1203B9-540A-8E48-A94F-942927080F2E}" name="Column2550"/>
    <tableColumn id="2559" xr3:uid="{1AB32BDF-0DC1-8746-9EAF-B5C2BC5A3D0C}" name="Column2551"/>
    <tableColumn id="2560" xr3:uid="{9F28E544-2A07-5748-8718-294443981CE4}" name="Column2552"/>
    <tableColumn id="2561" xr3:uid="{8230F670-4BE7-D148-8E72-C0F29F4B1517}" name="Column2553"/>
    <tableColumn id="2562" xr3:uid="{BFD4FD32-2704-9A49-96C9-FABE33485E3C}" name="Column2554"/>
    <tableColumn id="2563" xr3:uid="{0E035804-9989-D44A-8852-7A9595B28E06}" name="Column2555"/>
    <tableColumn id="2564" xr3:uid="{3AE78C17-6705-9840-9056-C4C6DD956FE5}" name="Column2556"/>
    <tableColumn id="2565" xr3:uid="{48590D25-1F55-824F-9E14-A179501AD260}" name="Column2557"/>
    <tableColumn id="2566" xr3:uid="{BB991E23-8CDB-8546-8D8A-202FB59F7799}" name="Column2558"/>
    <tableColumn id="2567" xr3:uid="{75F31CD7-E96D-C94B-8A4D-A23616CC01A7}" name="Column2559"/>
    <tableColumn id="2568" xr3:uid="{1717F0A3-F32A-D34D-9277-3ABDB9EC0E1B}" name="Column2560"/>
    <tableColumn id="2569" xr3:uid="{A712E692-5C73-A04D-BB3B-2F188D759F03}" name="Column2561"/>
    <tableColumn id="2570" xr3:uid="{895A5422-960C-CD47-898F-BA5456FFAF79}" name="Column2562"/>
    <tableColumn id="2571" xr3:uid="{DB619011-CE73-AF46-8DD1-104FFCEBF631}" name="Column2563"/>
    <tableColumn id="2572" xr3:uid="{7C4B5CCB-0742-5B43-A9BA-AEFB02C45E54}" name="Column2564"/>
    <tableColumn id="2573" xr3:uid="{3041BBD2-8481-A44B-B018-315DA6D672A8}" name="Column2565"/>
    <tableColumn id="2574" xr3:uid="{30E8DEFE-FC59-9045-8316-152E69AA06DC}" name="Column2566"/>
    <tableColumn id="2575" xr3:uid="{3F1A191C-6260-474B-A5E3-E024128BCD86}" name="Column2567"/>
    <tableColumn id="2576" xr3:uid="{05008195-4349-D24A-AB57-775735ECB4B0}" name="Column2568"/>
    <tableColumn id="2577" xr3:uid="{3BABF89D-E115-D941-AB67-895A813621AD}" name="Column2569"/>
    <tableColumn id="2578" xr3:uid="{6EBE331D-92A4-604D-8997-CF7774BEF438}" name="Column2570"/>
    <tableColumn id="2579" xr3:uid="{5C901E1A-5D72-CB4F-8CF5-563EC514E331}" name="Column2571"/>
    <tableColumn id="2580" xr3:uid="{FBAB8838-ED88-7140-8128-8127274DF9EB}" name="Column2572"/>
    <tableColumn id="2581" xr3:uid="{7822FD73-CBD4-5848-AC1F-EE54CF1D9DB6}" name="Column2573"/>
    <tableColumn id="2582" xr3:uid="{B1431384-0823-3B4A-BABB-60AE2B472891}" name="Column2574"/>
    <tableColumn id="2583" xr3:uid="{FFD9774D-D983-8D45-A625-374438593BBB}" name="Column2575"/>
    <tableColumn id="2584" xr3:uid="{B9086978-5613-CE41-A552-4514C886C656}" name="Column2576"/>
    <tableColumn id="2585" xr3:uid="{9FABA28A-61A6-F746-8A58-4E5985BC9E0A}" name="Column2577"/>
    <tableColumn id="2586" xr3:uid="{929A01F6-301F-2E4A-8260-EF6C8FB2E281}" name="Column2578"/>
    <tableColumn id="2587" xr3:uid="{67A9A488-2A78-3549-85E1-A3A3514C90D9}" name="Column2579"/>
    <tableColumn id="2588" xr3:uid="{A31C3B81-CEE9-7845-AE0B-9307E597950F}" name="Column2580"/>
    <tableColumn id="2589" xr3:uid="{902A517A-5C62-4547-B63A-1AD4CE391E75}" name="Column2581"/>
    <tableColumn id="2590" xr3:uid="{FB213631-B369-4848-9E9A-351977255540}" name="Column2582"/>
    <tableColumn id="2591" xr3:uid="{352D4B2B-4325-6A49-9B0E-FD3A2CC3BE14}" name="Column2583"/>
    <tableColumn id="2592" xr3:uid="{75897861-36BE-7C40-AE53-962F4E8877F5}" name="Column2584"/>
    <tableColumn id="2593" xr3:uid="{85EA9191-CCD0-CD4A-B01A-AD42DFCFB54D}" name="Column2585"/>
    <tableColumn id="2594" xr3:uid="{CD50D517-8E4B-E449-9436-16E1372A586D}" name="Column2586"/>
    <tableColumn id="2595" xr3:uid="{21FF6642-E6E4-E640-8200-24C058501DB3}" name="Column2587"/>
    <tableColumn id="2596" xr3:uid="{D6FFC987-5129-7044-9FA6-115638F2B160}" name="Column2588"/>
    <tableColumn id="2597" xr3:uid="{28D47CFE-BF99-4A47-A56B-19540B9702C7}" name="Column2589"/>
    <tableColumn id="2598" xr3:uid="{0F3E565F-EB42-C645-AFB2-5ECD416C6967}" name="Column2590"/>
    <tableColumn id="2599" xr3:uid="{EE52BAD1-9898-8E4D-B017-1B425614F516}" name="Column2591"/>
    <tableColumn id="2600" xr3:uid="{2893F951-AB32-2E48-BFA2-4455E5419659}" name="Column2592"/>
    <tableColumn id="2601" xr3:uid="{2341C0F9-C154-5749-ADA1-E5BC166ADE29}" name="Column2593"/>
    <tableColumn id="2602" xr3:uid="{DAD6EB90-CCA2-2242-90D9-BE37E118F810}" name="Column2594"/>
    <tableColumn id="2603" xr3:uid="{CD8D6574-486E-E54B-8F49-10F2464F4D0A}" name="Column2595"/>
    <tableColumn id="2604" xr3:uid="{EB234ABC-73EC-C642-8584-B95FC98FF182}" name="Column2596"/>
    <tableColumn id="2605" xr3:uid="{CA8E9F99-157F-0C42-9E51-9DF73369FA99}" name="Column2597"/>
    <tableColumn id="2606" xr3:uid="{D1F8940C-7615-D647-98E8-776A4026F73F}" name="Column2598"/>
    <tableColumn id="2607" xr3:uid="{6B341AF8-432B-8046-8B58-E2CC1CFE83AC}" name="Column2599"/>
    <tableColumn id="2608" xr3:uid="{E0A45647-22B9-F540-BCE0-C8F191752C6E}" name="Column2600"/>
    <tableColumn id="2609" xr3:uid="{8305C0C5-EC77-9845-B131-E9B993459D38}" name="Column2601"/>
    <tableColumn id="2610" xr3:uid="{9DF92E6C-5584-2E47-8423-93A152C01515}" name="Column2602"/>
    <tableColumn id="2611" xr3:uid="{A5EAB5DC-26F6-A34F-8E8C-CD1686709513}" name="Column2603"/>
    <tableColumn id="2612" xr3:uid="{AADC01E2-833A-2047-973D-4D6A532EC48B}" name="Column2604"/>
    <tableColumn id="2613" xr3:uid="{E5F2B72B-D92A-7D48-84B5-6FDD88023FBA}" name="Column2605"/>
    <tableColumn id="2614" xr3:uid="{C0C33670-B261-4B45-A31A-4ADF74395D60}" name="Column2606"/>
    <tableColumn id="2615" xr3:uid="{7BDCE091-A66E-2D47-B1CD-E42ACCCC8B09}" name="Column2607"/>
    <tableColumn id="2616" xr3:uid="{1F85FA3C-ED38-6B4E-A92A-D20AF61CC424}" name="Column2608"/>
    <tableColumn id="2617" xr3:uid="{9A788774-0D7B-DB4D-BA13-6B9E14EEAF90}" name="Column2609"/>
    <tableColumn id="2618" xr3:uid="{CF49A4EA-529B-4141-95B8-CE692293176C}" name="Column2610"/>
    <tableColumn id="2619" xr3:uid="{70157BF3-8E11-A846-9054-AB0AB7058C5A}" name="Column2611"/>
    <tableColumn id="2620" xr3:uid="{C4FE08E2-E0B4-9B44-A2F4-4D3941AF3D25}" name="Column2612"/>
    <tableColumn id="2621" xr3:uid="{24D97718-0AEE-2B43-A2AA-F5FEFC77883C}" name="Column2613"/>
    <tableColumn id="2622" xr3:uid="{73A46703-AC67-5B4B-9435-E415FB98671A}" name="Column2614"/>
    <tableColumn id="2623" xr3:uid="{09F5CFCD-F2EB-F247-9812-D6F5B154C9C9}" name="Column2615"/>
    <tableColumn id="2624" xr3:uid="{B497677D-476B-F24B-B89A-81853061BDFE}" name="Column2616"/>
    <tableColumn id="2625" xr3:uid="{0CFD1102-551F-6E4D-AD0E-AEC6A4B082E5}" name="Column2617"/>
    <tableColumn id="2626" xr3:uid="{4DFEC4FD-6EBA-2E41-8B3E-BB8094AA3694}" name="Column2618"/>
    <tableColumn id="2627" xr3:uid="{D44F7095-7596-AC4B-BE64-D8FC030B9917}" name="Column2619"/>
    <tableColumn id="2628" xr3:uid="{78FDDFA0-CDF0-C44F-A889-10ADBD539126}" name="Column2620"/>
    <tableColumn id="2629" xr3:uid="{7051C4BD-65B3-3544-A4A6-5D5285196396}" name="Column2621"/>
    <tableColumn id="2630" xr3:uid="{E4AF6CD1-902E-6D43-A723-E5AC678DF0C1}" name="Column2622"/>
    <tableColumn id="2631" xr3:uid="{396E26FA-B939-E148-83A6-9F402F27DF5E}" name="Column2623"/>
    <tableColumn id="2632" xr3:uid="{4C2BEE44-F02A-2946-A609-614855933692}" name="Column2624"/>
    <tableColumn id="2633" xr3:uid="{46956185-90DC-0844-A729-3F0DE01AB8CD}" name="Column2625"/>
    <tableColumn id="2634" xr3:uid="{25BF0C3E-06B3-0147-B954-1C6D05A3572E}" name="Column2626"/>
    <tableColumn id="2635" xr3:uid="{45B60C43-CB59-6644-A3C1-8D48F8CC775C}" name="Column2627"/>
    <tableColumn id="2636" xr3:uid="{C1734C71-B64D-D148-9892-75740476A99F}" name="Column2628"/>
    <tableColumn id="2637" xr3:uid="{E7E9E5F6-A6E9-3348-825B-B6FABF516444}" name="Column2629"/>
    <tableColumn id="2638" xr3:uid="{47BC9C4F-5A3B-3243-B18A-1D264FB3814B}" name="Column2630"/>
    <tableColumn id="2639" xr3:uid="{A2677EEE-4931-1342-B270-3FD46B5DF491}" name="Column2631"/>
    <tableColumn id="2640" xr3:uid="{A3EBC144-5B8A-C348-850F-EDA10A5FDF11}" name="Column2632"/>
    <tableColumn id="2641" xr3:uid="{7B3BB7A7-BBE0-9041-9C2E-318C546F0FE4}" name="Column2633"/>
    <tableColumn id="2642" xr3:uid="{2E4C1517-9C37-8F4A-821F-E3973A0E54A8}" name="Column2634"/>
    <tableColumn id="2643" xr3:uid="{5C0A755D-0336-8142-B85E-5CF6A3F61A5E}" name="Column2635"/>
    <tableColumn id="2644" xr3:uid="{AAAE1CAB-9403-9D40-AF40-E53651DFBCE7}" name="Column2636"/>
    <tableColumn id="2645" xr3:uid="{92561F42-9DE2-394D-9C15-816C10CDE3B2}" name="Column2637"/>
    <tableColumn id="2646" xr3:uid="{7FF9F721-ED70-D149-8C0A-B985A2404BBA}" name="Column2638"/>
    <tableColumn id="2647" xr3:uid="{AF539203-3970-534D-AB5A-5B5950F7AFF6}" name="Column2639"/>
    <tableColumn id="2648" xr3:uid="{68AAB738-9A0E-C042-8DE0-096D4BDEDF33}" name="Column2640"/>
    <tableColumn id="2649" xr3:uid="{9B022081-BFD9-034C-AA68-408644FF4232}" name="Column2641"/>
    <tableColumn id="2650" xr3:uid="{521278F1-F879-1C4A-9252-01C6EF544EE2}" name="Column2642"/>
    <tableColumn id="2651" xr3:uid="{6A2C2ADB-49BE-7E43-BC4B-DD60A7FFF60A}" name="Column2643"/>
    <tableColumn id="2652" xr3:uid="{35716D90-172F-6E40-AFC9-1A87B3D61E42}" name="Column2644"/>
    <tableColumn id="2653" xr3:uid="{A918D87A-09A9-6A4C-A3E2-05A999D1CBF1}" name="Column2645"/>
    <tableColumn id="2654" xr3:uid="{FC74ACB3-1962-124A-BD1B-B1F8BEEF07D6}" name="Column2646"/>
    <tableColumn id="2655" xr3:uid="{8BE29059-B7F9-854E-B1A9-58DBDCE47E25}" name="Column2647"/>
    <tableColumn id="2656" xr3:uid="{C3B435F7-BC85-8246-B2B8-604E3C4DF926}" name="Column2648"/>
    <tableColumn id="2657" xr3:uid="{070D36A4-205D-104D-994D-892ED337608D}" name="Column2649"/>
    <tableColumn id="2658" xr3:uid="{5BEB1F97-DD98-EB40-898A-A0B7D2DBF768}" name="Column2650"/>
    <tableColumn id="2659" xr3:uid="{5239B749-A956-D049-A7C7-8FBD7E3B9A82}" name="Column2651"/>
    <tableColumn id="2660" xr3:uid="{87AA6701-10C1-DD4A-85FD-98280FC25A1B}" name="Column2652"/>
    <tableColumn id="2661" xr3:uid="{6BE779A6-6400-B240-9418-012C8EA98485}" name="Column2653"/>
    <tableColumn id="2662" xr3:uid="{2D0C6940-70F9-0545-83A3-32555536DA16}" name="Column2654"/>
    <tableColumn id="2663" xr3:uid="{66F9AD4A-0186-9942-8D24-5C17CB5391AF}" name="Column2655"/>
    <tableColumn id="2664" xr3:uid="{380D6A66-4BBE-0141-B056-84B1140E9E42}" name="Column2656"/>
    <tableColumn id="2665" xr3:uid="{B2F709F3-5F33-D84A-A0A1-9554BFBF7E2E}" name="Column2657"/>
    <tableColumn id="2666" xr3:uid="{861CAAC6-8B21-6248-BC43-2B6CFAD11D68}" name="Column2658"/>
    <tableColumn id="2667" xr3:uid="{6FCC1CEF-6304-D747-A8EF-D09205D7E6C4}" name="Column2659"/>
    <tableColumn id="2668" xr3:uid="{997DEB5D-5E89-0442-A24A-7EC1EE61E5C6}" name="Column2660"/>
    <tableColumn id="2669" xr3:uid="{938D9643-7BA0-6E45-8253-04867DB4C558}" name="Column2661"/>
    <tableColumn id="2670" xr3:uid="{CC96BEF5-CD59-A54A-B091-129C5E0B1EFB}" name="Column2662"/>
    <tableColumn id="2671" xr3:uid="{A561787B-19FF-6149-AA26-DC16EB3EA4A6}" name="Column2663"/>
    <tableColumn id="2672" xr3:uid="{C20BCE39-712E-534D-A23A-B2F96B6C7CFB}" name="Column2664"/>
    <tableColumn id="2673" xr3:uid="{9B5AA8EB-CFD4-BA41-9A67-E78F032E3CBE}" name="Column2665"/>
    <tableColumn id="2674" xr3:uid="{319DAB3A-770F-9442-B451-16E8D28D6499}" name="Column2666"/>
    <tableColumn id="2675" xr3:uid="{6DDCC156-3523-8E4E-919A-BC623A8B9FFD}" name="Column2667"/>
    <tableColumn id="2676" xr3:uid="{F67130E1-30B3-7546-9C58-5CD1399FE40E}" name="Column2668"/>
    <tableColumn id="2677" xr3:uid="{1B49AB07-87C7-494C-8E2D-4C5A15A6CE7F}" name="Column2669"/>
    <tableColumn id="2678" xr3:uid="{1ED6EFC7-EC18-EC45-85DF-39EF044F518D}" name="Column2670"/>
    <tableColumn id="2679" xr3:uid="{6FDD7D27-EA27-F24B-895F-47D5B0148E1A}" name="Column2671"/>
    <tableColumn id="2680" xr3:uid="{D142CF5C-B034-8D47-AE92-029779EF05E9}" name="Column2672"/>
    <tableColumn id="2681" xr3:uid="{763B00B1-9C46-4D4D-AF98-2B505F6CA2A4}" name="Column2673"/>
    <tableColumn id="2682" xr3:uid="{8945CD41-9B85-A943-B9E0-BA67FEEA3844}" name="Column2674"/>
    <tableColumn id="2683" xr3:uid="{A7293518-1B3A-7745-B571-0E6FA11E2055}" name="Column2675"/>
    <tableColumn id="2684" xr3:uid="{38DAAD3C-D9C7-EE49-B047-7432A8C2E28B}" name="Column2676"/>
    <tableColumn id="2685" xr3:uid="{78F50DCF-4EB4-674A-AA05-D810CDB8B49A}" name="Column2677"/>
    <tableColumn id="2686" xr3:uid="{24B4923D-DEA3-2A42-B14E-1BF9EB317155}" name="Column2678"/>
    <tableColumn id="2687" xr3:uid="{072CE123-C982-DF4F-8268-3D117ACF82E1}" name="Column2679"/>
    <tableColumn id="2688" xr3:uid="{737359F1-2A8F-0D4E-B48D-417C07CFF422}" name="Column2680"/>
    <tableColumn id="2689" xr3:uid="{0730C7D3-F5DA-1040-A02A-78A182D2D5EE}" name="Column2681"/>
    <tableColumn id="2690" xr3:uid="{4EFD4F09-F155-4844-A27E-DD31D422A9F0}" name="Column2682"/>
    <tableColumn id="2691" xr3:uid="{E83FF2B7-A2E3-1C49-A185-3748F6A6B057}" name="Column2683"/>
    <tableColumn id="2692" xr3:uid="{22549DC9-CB6E-104B-8CA3-14CF2E03752F}" name="Column2684"/>
    <tableColumn id="2693" xr3:uid="{D86B0A9F-7E33-5442-B282-9D08C5FDDD05}" name="Column2685"/>
    <tableColumn id="2694" xr3:uid="{3BD57827-EB72-F84A-9006-0B363ABCE9C4}" name="Column2686"/>
    <tableColumn id="2695" xr3:uid="{E6F48CA9-79C4-6D4E-B577-4AA5A0EAE730}" name="Column2687"/>
    <tableColumn id="2696" xr3:uid="{81FA7449-9449-0C49-A844-AAE0B9B55FF3}" name="Column2688"/>
    <tableColumn id="2697" xr3:uid="{56F302F3-E2A5-8442-9AC4-A205B5954FD5}" name="Column2689"/>
    <tableColumn id="2698" xr3:uid="{620B042D-83CD-0E44-A4C8-D89A82B9D9E7}" name="Column2690"/>
    <tableColumn id="2699" xr3:uid="{D64AF3EE-27EE-4046-A366-C9690F4986E7}" name="Column2691"/>
    <tableColumn id="2700" xr3:uid="{41233186-01B1-D54C-AF54-19714B54F99B}" name="Column2692"/>
    <tableColumn id="2701" xr3:uid="{3068E825-D573-B746-9F56-B76512C30420}" name="Column2693"/>
    <tableColumn id="2702" xr3:uid="{5452B889-E5F1-BF4B-838D-4C16905F3018}" name="Column2694"/>
    <tableColumn id="2703" xr3:uid="{F9126FDE-719D-5041-A6F3-D3DC7E737F1E}" name="Column2695"/>
    <tableColumn id="2704" xr3:uid="{2BB54E1E-4DD8-5A4E-AC60-92845460505C}" name="Column2696"/>
    <tableColumn id="2705" xr3:uid="{E3B7417C-B738-9C4F-BF3D-244F3BFAC2A3}" name="Column2697"/>
    <tableColumn id="2706" xr3:uid="{CF673041-6178-A440-9F75-B49FFE2BE307}" name="Column2698"/>
    <tableColumn id="2707" xr3:uid="{89197BAE-6E27-8D43-91E7-D3B0CB00D2D3}" name="Column2699"/>
    <tableColumn id="2708" xr3:uid="{7AF50738-6633-7D45-947B-AF5B72745BCD}" name="Column2700"/>
    <tableColumn id="2709" xr3:uid="{1C0AE561-FCD6-4245-AC09-1FAC4BE72693}" name="Column2701"/>
    <tableColumn id="2710" xr3:uid="{5AC70D70-8895-BE44-A478-651525DF7868}" name="Column2702"/>
    <tableColumn id="2711" xr3:uid="{115792C8-DF02-F04B-ACE9-49FAEA57977B}" name="Column2703"/>
    <tableColumn id="2712" xr3:uid="{53C1DF43-0093-A048-BF48-F32BFA7D9D35}" name="Column2704"/>
    <tableColumn id="2713" xr3:uid="{0DFC3BE0-FE79-0142-8328-A745069AD958}" name="Column2705"/>
    <tableColumn id="2714" xr3:uid="{C562F589-D6CB-FB4E-AF15-BB6BE1156561}" name="Column2706"/>
    <tableColumn id="2715" xr3:uid="{0599B8D5-E037-1945-A679-02DD3F857C1B}" name="Column2707"/>
    <tableColumn id="2716" xr3:uid="{09F8283F-D032-4842-8BD1-03756D337599}" name="Column2708"/>
    <tableColumn id="2717" xr3:uid="{9F6195E0-B97F-9449-9DAD-4F5D3CC22ECA}" name="Column2709"/>
    <tableColumn id="2718" xr3:uid="{8DCF1137-DF13-464B-813A-F97442FFE1BC}" name="Column2710"/>
    <tableColumn id="2719" xr3:uid="{501A7101-8508-4B4D-A5DD-A06E570030EF}" name="Column2711"/>
    <tableColumn id="2720" xr3:uid="{CAD221DF-C6D8-3843-95F8-F840ED977DE9}" name="Column2712"/>
    <tableColumn id="2721" xr3:uid="{B066E805-C38D-9E48-A466-AC6A0A295193}" name="Column2713"/>
    <tableColumn id="2722" xr3:uid="{57A0712B-B0B6-2B49-A008-5B75176C1FC2}" name="Column2714"/>
    <tableColumn id="2723" xr3:uid="{4C316A6D-4B61-0348-83D5-3F2193E2E817}" name="Column2715"/>
    <tableColumn id="2724" xr3:uid="{86B828F2-66EE-2346-9F21-9D47D2DA9BF3}" name="Column2716"/>
    <tableColumn id="2725" xr3:uid="{9BC77DDD-1D43-544A-96A8-978B79E53F2A}" name="Column2717"/>
    <tableColumn id="2726" xr3:uid="{A1CF2A76-7A8D-FF44-93CB-8B4D29C3D5C8}" name="Column2718"/>
    <tableColumn id="2727" xr3:uid="{C2E02326-062B-F243-A33B-68892C8D0D8D}" name="Column2719"/>
    <tableColumn id="2728" xr3:uid="{E8EB513B-7B9E-DD45-AD4C-CE9F0403D0E8}" name="Column2720"/>
    <tableColumn id="2729" xr3:uid="{628227C2-6757-B046-AD8E-662E36964737}" name="Column2721"/>
    <tableColumn id="2730" xr3:uid="{B1682EFA-79C1-254A-9B9F-A608869C5E29}" name="Column2722"/>
    <tableColumn id="2731" xr3:uid="{ED511353-4DC5-C749-B307-8F1AD90C9586}" name="Column2723"/>
    <tableColumn id="2732" xr3:uid="{4390C67E-7219-C546-91EE-564BAD3E2BAE}" name="Column2724"/>
    <tableColumn id="2733" xr3:uid="{1146A360-1EDD-EB4B-BA9A-E71F1EF4FD82}" name="Column2725"/>
    <tableColumn id="2734" xr3:uid="{260AE8AF-D0C3-7542-808F-847765BD94A7}" name="Column2726"/>
    <tableColumn id="2735" xr3:uid="{38B04ECA-0F3E-8248-ABF5-4C2C690A7F14}" name="Column2727"/>
    <tableColumn id="2736" xr3:uid="{1044D9DA-ABE9-D542-84B8-8360FB9CA30B}" name="Column2728"/>
    <tableColumn id="2737" xr3:uid="{65864891-A541-4F46-9FB2-E2CC328EDC33}" name="Column2729"/>
    <tableColumn id="2738" xr3:uid="{E16D8552-5F13-C14B-95F8-9408925D17E1}" name="Column2730"/>
    <tableColumn id="2739" xr3:uid="{EC0F8216-3839-344E-932D-C6BB0730BF21}" name="Column2731"/>
    <tableColumn id="2740" xr3:uid="{50839621-5CE3-2C4F-9B0A-707016A957E6}" name="Column2732"/>
    <tableColumn id="2741" xr3:uid="{18428E9F-B423-AB43-92E3-E4DE7FAD9159}" name="Column2733"/>
    <tableColumn id="2742" xr3:uid="{BD5A694B-2CA0-A846-AC1E-BC74CFDEB875}" name="Column2734"/>
    <tableColumn id="2743" xr3:uid="{F7B51FFD-E58B-9444-B8AF-C947856BD7C0}" name="Column2735"/>
    <tableColumn id="2744" xr3:uid="{D4B6F330-6831-3546-ACE5-EEF14CB40681}" name="Column2736"/>
    <tableColumn id="2745" xr3:uid="{245D8A49-E83A-1441-BDAB-1973CB58DA90}" name="Column2737"/>
    <tableColumn id="2746" xr3:uid="{71BFEECB-5CD6-3A42-8CFF-20F5A1EB6421}" name="Column2738"/>
    <tableColumn id="2747" xr3:uid="{3B2663B4-447E-5044-BE93-CE0BBABC6F7C}" name="Column2739"/>
    <tableColumn id="2748" xr3:uid="{E91A668D-F012-984C-86CD-B71F99E9B18F}" name="Column2740"/>
    <tableColumn id="2749" xr3:uid="{8CB0AEE3-8467-144B-B642-7284666D0E61}" name="Column2741"/>
    <tableColumn id="2750" xr3:uid="{4B853942-F231-F646-AAC1-D85A25DE6F98}" name="Column2742"/>
    <tableColumn id="2751" xr3:uid="{9E7E7022-0529-7B4B-93BB-DC951F2AF592}" name="Column2743"/>
    <tableColumn id="2752" xr3:uid="{37BE3365-B874-5E48-B007-B042C165A078}" name="Column2744"/>
    <tableColumn id="2753" xr3:uid="{09BEDA0B-8223-5E4F-9D0A-FD8B5BA26245}" name="Column2745"/>
    <tableColumn id="2754" xr3:uid="{C8832EBB-01E1-2447-9C36-03B4C11A01E9}" name="Column2746"/>
    <tableColumn id="2755" xr3:uid="{48C533A4-91ED-0E40-84A1-C60198881304}" name="Column2747"/>
    <tableColumn id="2756" xr3:uid="{4258DAB1-0B5A-8D4B-A017-13869A7D6B7E}" name="Column2748"/>
    <tableColumn id="2757" xr3:uid="{DDE9F823-E692-AD48-8FA1-1432D84598A8}" name="Column2749"/>
    <tableColumn id="2758" xr3:uid="{3DEBBC61-FFBF-F443-8108-F82AA504E34F}" name="Column2750"/>
    <tableColumn id="2759" xr3:uid="{9A3A925D-4EA0-9543-A821-90B7E13823B4}" name="Column2751"/>
    <tableColumn id="2760" xr3:uid="{A33A1F5B-FAE3-BC4D-9C17-13E32BB5CF27}" name="Column2752"/>
    <tableColumn id="2761" xr3:uid="{8586B9D3-6C0A-184D-A1C3-48AF1B199D85}" name="Column2753"/>
    <tableColumn id="2762" xr3:uid="{1B52CF2E-C886-7F48-8A2A-3105AEDDE0F1}" name="Column2754"/>
    <tableColumn id="2763" xr3:uid="{4B3A2850-3421-6D44-A652-B8F1554A946A}" name="Column2755"/>
    <tableColumn id="2764" xr3:uid="{4E3335BD-B976-0443-A682-362CC09B2E81}" name="Column2756"/>
    <tableColumn id="2765" xr3:uid="{72121150-784E-354F-A141-0557BDB1C615}" name="Column2757"/>
    <tableColumn id="2766" xr3:uid="{D03BA231-DCF8-2642-B932-8FF5F493C670}" name="Column2758"/>
    <tableColumn id="2767" xr3:uid="{539BD810-F074-6641-8005-7214D6ABE8B5}" name="Column2759"/>
    <tableColumn id="2768" xr3:uid="{A7C12287-98EA-2643-8677-90D33DDA5261}" name="Column2760"/>
    <tableColumn id="2769" xr3:uid="{58882A78-4F2C-414E-8F07-DB7E9F33DE95}" name="Column2761"/>
    <tableColumn id="2770" xr3:uid="{DAA51E79-A8B0-884E-8D08-F584FD49654F}" name="Column2762"/>
    <tableColumn id="2771" xr3:uid="{48D7CD8C-0C93-BA4F-AF18-392CB698F204}" name="Column2763"/>
    <tableColumn id="2772" xr3:uid="{AAD7A837-56AA-8748-8B18-E6F64772D582}" name="Column2764"/>
    <tableColumn id="2773" xr3:uid="{1E24E446-3DF8-1447-899B-669A0952A933}" name="Column2765"/>
    <tableColumn id="2774" xr3:uid="{70E5ACC1-E9C7-A14E-AA07-FD49C51FC34C}" name="Column2766"/>
    <tableColumn id="2775" xr3:uid="{D5F0454C-C2A1-A548-A697-EE9C0FF9A5C8}" name="Column2767"/>
    <tableColumn id="2776" xr3:uid="{C6E9283F-13FF-FA4A-9553-11FEEADF9E83}" name="Column2768"/>
    <tableColumn id="2777" xr3:uid="{E4FB0EB7-4809-1043-932B-99AA3A8D96A4}" name="Column2769"/>
    <tableColumn id="2778" xr3:uid="{E0C58F9C-C8E3-BD4A-8372-095F365ED3F7}" name="Column2770"/>
    <tableColumn id="2779" xr3:uid="{DB95A63E-5E11-8B4C-A7FD-5C24673D81D7}" name="Column2771"/>
    <tableColumn id="2780" xr3:uid="{CA955B7C-FA5E-DE43-A657-6106118B6636}" name="Column2772"/>
    <tableColumn id="2781" xr3:uid="{3C309002-BB43-9E48-9BFF-74DC9A942E22}" name="Column2773"/>
    <tableColumn id="2782" xr3:uid="{C00EB66B-0D01-DB44-92E2-8EBE1C670B1B}" name="Column2774"/>
    <tableColumn id="2783" xr3:uid="{351730CF-FBB7-4740-9108-1FFDE7F72D47}" name="Column2775"/>
    <tableColumn id="2784" xr3:uid="{7612D066-6A97-7543-B07A-5BC582C04F9D}" name="Column2776"/>
    <tableColumn id="2785" xr3:uid="{31460EA1-8198-9B4C-9229-EF1A50AB0598}" name="Column2777"/>
    <tableColumn id="2786" xr3:uid="{EFCDB638-6A1D-EE4C-AC29-03EBD2D04691}" name="Column2778"/>
    <tableColumn id="2787" xr3:uid="{9C6CB54F-F666-A24C-94B0-DE77D8413F28}" name="Column2779"/>
    <tableColumn id="2788" xr3:uid="{B5467394-F0A6-EE4F-9AC6-1D4978E02158}" name="Column2780"/>
    <tableColumn id="2789" xr3:uid="{AB5DD52D-83F6-2F4B-A004-CB1AEB539C86}" name="Column2781"/>
    <tableColumn id="2790" xr3:uid="{E1E0911A-2FFC-E54B-B61D-9C8A7C11DA19}" name="Column2782"/>
    <tableColumn id="2791" xr3:uid="{02BA7D5E-97D8-864A-B90E-2A9720FCC371}" name="Column2783"/>
    <tableColumn id="2792" xr3:uid="{F6D1E631-34BE-104D-B0BE-5828FD8D697E}" name="Column2784"/>
    <tableColumn id="2793" xr3:uid="{D758C86A-57ED-1240-9292-F7B800CC20F2}" name="Column2785"/>
    <tableColumn id="2794" xr3:uid="{63DFF13B-CF4E-D648-9309-53590F2627C1}" name="Column2786"/>
    <tableColumn id="2795" xr3:uid="{D3C2212E-2CC0-F245-9A85-B24D884CB552}" name="Column2787"/>
    <tableColumn id="2796" xr3:uid="{3DC5B1FD-1EBF-4244-AEDF-E4580E8B1148}" name="Column2788"/>
    <tableColumn id="2797" xr3:uid="{82BE6966-99F2-F841-A868-13B0C159B25D}" name="Column2789"/>
    <tableColumn id="2798" xr3:uid="{57BFAA62-29A0-D64F-ADB6-9DBF33B0EA88}" name="Column2790"/>
    <tableColumn id="2799" xr3:uid="{107C9024-6233-954C-9BA9-9BDEF959256C}" name="Column2791"/>
    <tableColumn id="2800" xr3:uid="{B17B95EE-062C-234D-B9D3-DA6D28273DF4}" name="Column2792"/>
    <tableColumn id="2801" xr3:uid="{B2F18A42-FA74-9A42-81F2-BEEA98971602}" name="Column2793"/>
    <tableColumn id="2802" xr3:uid="{EC0DF1AE-DE9D-6641-AFE1-F8EC54CD41A7}" name="Column2794"/>
    <tableColumn id="2803" xr3:uid="{55DC7429-6D0E-5148-A5F3-63A4D9EE3362}" name="Column2795"/>
    <tableColumn id="2804" xr3:uid="{E8AC4AFA-3155-9B4A-9F17-778DDB251F85}" name="Column2796"/>
    <tableColumn id="2805" xr3:uid="{3FBB7239-07CA-FA49-9B30-A5CA5F3DC5B7}" name="Column2797"/>
    <tableColumn id="2806" xr3:uid="{08CAD3EC-B432-5943-8FFF-CBF2C1497ED7}" name="Column2798"/>
    <tableColumn id="2807" xr3:uid="{5615780A-DD90-664F-941F-19C1B64D5F0C}" name="Column2799"/>
    <tableColumn id="2808" xr3:uid="{3341BE82-62B9-2344-978A-FA0970BA9FBB}" name="Column2800"/>
    <tableColumn id="2809" xr3:uid="{9E2CAE6D-E150-2547-990B-042C89A50C83}" name="Column2801"/>
    <tableColumn id="2810" xr3:uid="{711117C3-0A0F-6946-8080-A8686762688E}" name="Column2802"/>
    <tableColumn id="2811" xr3:uid="{A8C026D0-9CB3-8643-9986-F72C2AC5D388}" name="Column2803"/>
    <tableColumn id="2812" xr3:uid="{FFCC5D82-F154-3943-8524-C543274AC19B}" name="Column2804"/>
    <tableColumn id="2813" xr3:uid="{4650FD02-80B7-9349-8024-967927FE256E}" name="Column2805"/>
    <tableColumn id="2814" xr3:uid="{1947E035-A1A7-AE44-B6B2-6CDB23BC2286}" name="Column2806"/>
    <tableColumn id="2815" xr3:uid="{7568B431-1488-EA4D-AFBF-8BC3E44578EF}" name="Column2807"/>
    <tableColumn id="2816" xr3:uid="{37B4E504-E649-F345-BA3B-BBC9DE135506}" name="Column2808"/>
    <tableColumn id="2817" xr3:uid="{69403507-2B06-F848-A88A-E237399914B4}" name="Column2809"/>
    <tableColumn id="2818" xr3:uid="{ED071015-F592-4C4C-B71C-45750C107E84}" name="Column2810"/>
    <tableColumn id="2819" xr3:uid="{AB6D8209-6846-D44C-A0AD-B7BCC5998895}" name="Column2811"/>
    <tableColumn id="2820" xr3:uid="{D755574B-5532-A447-8FC1-18AEDDA6130E}" name="Column2812"/>
    <tableColumn id="2821" xr3:uid="{6CBD3987-F8CA-B74B-9E99-02923B115085}" name="Column2813"/>
    <tableColumn id="2822" xr3:uid="{55EFDFAE-54FF-5841-94EA-644CBCEE2E25}" name="Column2814"/>
    <tableColumn id="2823" xr3:uid="{50EA1F45-B881-A848-9DB8-A9E8C69F3086}" name="Column2815"/>
    <tableColumn id="2824" xr3:uid="{EDDA28AB-77B8-FA4A-AFE2-E53985D86550}" name="Column2816"/>
    <tableColumn id="2825" xr3:uid="{2F7FB795-3750-014D-A506-3E7D1B232369}" name="Column2817"/>
    <tableColumn id="2826" xr3:uid="{AE16AE5C-27B0-6043-8178-92862BB007AF}" name="Column2818"/>
    <tableColumn id="2827" xr3:uid="{046FF63D-95A4-7A4B-AEE3-44A554B7F795}" name="Column2819"/>
    <tableColumn id="2828" xr3:uid="{6E4D6988-3982-4249-AB4E-390E8B34D417}" name="Column2820"/>
    <tableColumn id="2829" xr3:uid="{D5B1DFBA-4266-2140-B2F5-3B5B5B9BD8B3}" name="Column2821"/>
    <tableColumn id="2830" xr3:uid="{AD6A7EBA-F98C-C74A-AD32-4FFF4100E68A}" name="Column2822"/>
    <tableColumn id="2831" xr3:uid="{A4D30726-E0D1-D047-8B12-DFFD37149A6A}" name="Column2823"/>
    <tableColumn id="2832" xr3:uid="{4639757A-D26B-534D-AD07-885DE13AF6B9}" name="Column2824"/>
    <tableColumn id="2833" xr3:uid="{0245B0ED-B3D9-4542-99D0-80E2AB302BC1}" name="Column2825"/>
    <tableColumn id="2834" xr3:uid="{F38216A3-21CB-C940-8848-2D88C2603E98}" name="Column2826"/>
    <tableColumn id="2835" xr3:uid="{6C8B2E63-2B8D-7E4D-B2CE-50BE104017A9}" name="Column2827"/>
    <tableColumn id="2836" xr3:uid="{37C32438-D7B4-2B4D-BB45-E9D4689E25D2}" name="Column2828"/>
    <tableColumn id="2837" xr3:uid="{113063D2-7079-0E46-8168-3B47FF5FDA18}" name="Column2829"/>
    <tableColumn id="2838" xr3:uid="{B5F4A1E4-5C2A-7D4E-B2CD-D68844C4932D}" name="Column2830"/>
    <tableColumn id="2839" xr3:uid="{2A6C668D-7831-CB4B-BFC4-7288480F65B6}" name="Column2831"/>
    <tableColumn id="2840" xr3:uid="{B711695B-A8D1-B447-97D9-0892D6C11445}" name="Column2832"/>
    <tableColumn id="2841" xr3:uid="{9B0C7727-DBA2-044E-8596-F2CAF825FF87}" name="Column2833"/>
    <tableColumn id="2842" xr3:uid="{551D61E2-AC68-8B43-90EE-6D9579C7BCDA}" name="Column2834"/>
    <tableColumn id="2843" xr3:uid="{1AD13581-789F-4044-91B7-DD9A9448CD3B}" name="Column2835"/>
    <tableColumn id="2844" xr3:uid="{9F4F8BC4-6E1C-B244-8A93-94DC0FE9DC55}" name="Column2836"/>
    <tableColumn id="2845" xr3:uid="{E14224C4-6D4F-0E43-8F44-D23E86555C15}" name="Column2837"/>
    <tableColumn id="2846" xr3:uid="{F317D110-8E43-2F4C-BB62-570CE909EC9E}" name="Column2838"/>
    <tableColumn id="2847" xr3:uid="{2C061DE9-D2A4-044C-8847-48AAA67303B5}" name="Column2839"/>
    <tableColumn id="2848" xr3:uid="{ED9A838C-EBAB-7549-A10E-7BA0AA5E24BA}" name="Column2840"/>
    <tableColumn id="2849" xr3:uid="{10268F2B-2ADA-A04D-9C90-696132EAB7B4}" name="Column2841"/>
    <tableColumn id="2850" xr3:uid="{9BEA0703-41C1-5848-8ECC-28F5F5C8E104}" name="Column2842"/>
    <tableColumn id="2851" xr3:uid="{EBA46091-2A9A-A244-AC27-F76CABC80290}" name="Column2843"/>
    <tableColumn id="2852" xr3:uid="{996EBE8B-291D-294A-8B99-825C104BAA6C}" name="Column2844"/>
    <tableColumn id="2853" xr3:uid="{1E5984B4-9716-5B4A-8B2D-F5460B8FDA8A}" name="Column2845"/>
    <tableColumn id="2854" xr3:uid="{F957DE30-CCA6-D84F-B373-DFD21CC3470E}" name="Column2846"/>
    <tableColumn id="2855" xr3:uid="{81824FD4-5D09-5B48-BD9C-EE1D91EBBDD5}" name="Column2847"/>
    <tableColumn id="2856" xr3:uid="{9E138B3E-7696-A143-82F1-462ED8829C52}" name="Column2848"/>
    <tableColumn id="2857" xr3:uid="{406307D4-8BB2-EF47-9287-229A6930142E}" name="Column2849"/>
    <tableColumn id="2858" xr3:uid="{4DE27EB4-3978-9543-876C-357AD6230A6C}" name="Column2850"/>
    <tableColumn id="2859" xr3:uid="{3735FC05-CB12-1B48-9EEB-3721F604C4E0}" name="Column2851"/>
    <tableColumn id="2860" xr3:uid="{78ADAC12-25E2-6940-8524-D626904D2B23}" name="Column2852"/>
    <tableColumn id="2861" xr3:uid="{B15103CD-A0F9-9D4F-BD6A-A0C3C03C74FA}" name="Column2853"/>
    <tableColumn id="2862" xr3:uid="{A03F36C8-51EC-4949-A829-7DCBACD17D7A}" name="Column2854"/>
    <tableColumn id="2863" xr3:uid="{CBF04D05-BDBB-824B-A1F1-959A26134621}" name="Column2855"/>
    <tableColumn id="2864" xr3:uid="{17AE70BA-23F7-FA48-8908-25C10EA3BEB7}" name="Column2856"/>
    <tableColumn id="2865" xr3:uid="{F49C4A27-3EE1-9C43-A347-FB26BA49B132}" name="Column2857"/>
    <tableColumn id="2866" xr3:uid="{609EF3F7-DD39-C948-99D2-9D2D610548BD}" name="Column2858"/>
    <tableColumn id="2867" xr3:uid="{39AC00A4-3AE0-0C4E-A96D-9766C8B3DA83}" name="Column2859"/>
    <tableColumn id="2868" xr3:uid="{B7503317-71C4-054D-ACBA-9D9E8F3F94D9}" name="Column2860"/>
    <tableColumn id="2869" xr3:uid="{9065589A-AC93-9149-A3EC-AE465AC6DA18}" name="Column2861"/>
    <tableColumn id="2870" xr3:uid="{12A274BF-3FBD-4B43-8881-53E2D651DEB8}" name="Column2862"/>
    <tableColumn id="2871" xr3:uid="{CDD548B6-0EDF-FD47-B65E-1213B700D9C1}" name="Column2863"/>
    <tableColumn id="2872" xr3:uid="{6ACF4923-C56E-6D48-AEAD-652A1C01A2E1}" name="Column2864"/>
    <tableColumn id="2873" xr3:uid="{73E9A54F-761A-8F48-B0D5-21AE0F279CFB}" name="Column2865"/>
    <tableColumn id="2874" xr3:uid="{16F9C884-8CAF-E744-82D7-29DB4AA9FE7F}" name="Column2866"/>
    <tableColumn id="2875" xr3:uid="{93A3A023-3F18-1440-8EC8-646FE81A7F82}" name="Column2867"/>
    <tableColumn id="2876" xr3:uid="{44BC035E-82D0-014C-9756-FC18E4C36E90}" name="Column2868"/>
    <tableColumn id="2877" xr3:uid="{EDDC8379-135B-B246-BD82-700E4D3173E3}" name="Column2869"/>
    <tableColumn id="2878" xr3:uid="{CB290A52-2B75-9147-B7EE-6B0D5FCA1BA0}" name="Column2870"/>
    <tableColumn id="2879" xr3:uid="{6AA0994F-0A21-4944-B686-BFEB7EB539AC}" name="Column2871"/>
    <tableColumn id="2880" xr3:uid="{EBBD858E-6F99-6844-ACD6-7E01B7EE5165}" name="Column2872"/>
    <tableColumn id="2881" xr3:uid="{ADB0EF88-75D7-0946-B932-098A0C46DB77}" name="Column2873"/>
    <tableColumn id="2882" xr3:uid="{8A48246F-5270-3046-AA1B-94F216EE5973}" name="Column2874"/>
    <tableColumn id="2883" xr3:uid="{90438B73-C29A-E046-B964-C50B5A8CF69C}" name="Column2875"/>
    <tableColumn id="2884" xr3:uid="{2530085A-5E29-2047-BD67-22AB0FD8F3B7}" name="Column2876"/>
    <tableColumn id="2885" xr3:uid="{635F2D28-CBCD-D540-9AE8-C058E962A084}" name="Column2877"/>
    <tableColumn id="2886" xr3:uid="{E44CE5B1-1FB3-834E-B020-B36E2516869F}" name="Column2878"/>
    <tableColumn id="2887" xr3:uid="{429954A5-592B-5D44-86D8-DD6B9133EECD}" name="Column2879"/>
    <tableColumn id="2888" xr3:uid="{F54B5AAA-326C-1243-A9B8-DD50E2A8DFAE}" name="Column2880"/>
    <tableColumn id="2889" xr3:uid="{EED92D74-A345-3B41-83AD-B41DAD436AB1}" name="Column2881"/>
    <tableColumn id="2890" xr3:uid="{4EE3AE98-A75B-CE41-962A-FCA583D5EB5F}" name="Column2882"/>
    <tableColumn id="2891" xr3:uid="{450AA893-52CF-9C40-BBAB-75FDAB2EFE9F}" name="Column2883"/>
    <tableColumn id="2892" xr3:uid="{36349E94-1AFB-2144-9B2B-7E58C9C83782}" name="Column2884"/>
    <tableColumn id="2893" xr3:uid="{3F2BCC87-7EC0-D94B-B6CE-48673B9A7251}" name="Column2885"/>
    <tableColumn id="2894" xr3:uid="{DA8A721C-F0ED-5841-BDC4-B848BB409843}" name="Column2886"/>
    <tableColumn id="2895" xr3:uid="{56B45FCF-DAF4-744F-B43F-4FE307F80C4E}" name="Column2887"/>
    <tableColumn id="2896" xr3:uid="{9BD4B1B3-4A7F-2F4A-9F85-A9A1C2F73097}" name="Column2888"/>
    <tableColumn id="2897" xr3:uid="{DE32C227-B2EA-1646-9E6B-6613D495C501}" name="Column2889"/>
    <tableColumn id="2898" xr3:uid="{8EAE5472-49E8-3643-9F65-973EF0C1284C}" name="Column2890"/>
    <tableColumn id="2899" xr3:uid="{FE59F5B2-CD03-A54C-84DA-09F13CCF8F50}" name="Column2891"/>
    <tableColumn id="2900" xr3:uid="{3C3BEB66-5B21-8542-9318-488FE1A86889}" name="Column2892"/>
    <tableColumn id="2901" xr3:uid="{8D9B2D70-FC9F-3642-A5BC-CD88684F199D}" name="Column2893"/>
    <tableColumn id="2902" xr3:uid="{D430093D-A1EB-FA42-A3D8-8C20F14C0FC0}" name="Column2894"/>
    <tableColumn id="2903" xr3:uid="{736CCCFB-9FD4-4448-93D4-4FB28CEF5791}" name="Column2895"/>
    <tableColumn id="2904" xr3:uid="{E666AEA5-1C85-DD4D-9AE4-E26A186D4885}" name="Column2896"/>
    <tableColumn id="2905" xr3:uid="{2B55005D-BD4A-2948-928C-2DF36F000F30}" name="Column2897"/>
    <tableColumn id="2906" xr3:uid="{4AC78CAB-5892-0248-BE0D-349DFF94859A}" name="Column2898"/>
    <tableColumn id="2907" xr3:uid="{82A559EB-0A21-9742-AC47-0E97151D97D5}" name="Column2899"/>
    <tableColumn id="2908" xr3:uid="{D9FC9FB4-10F7-7D42-990E-1AED8BC00D1D}" name="Column2900"/>
    <tableColumn id="2909" xr3:uid="{54A67A12-11BE-0947-9BDE-0A710B3B5ADD}" name="Column2901"/>
    <tableColumn id="2910" xr3:uid="{411884C7-1177-E944-BF61-BA4AA2A59861}" name="Column2902"/>
    <tableColumn id="2911" xr3:uid="{95B51028-4907-464B-94B3-17EE2E9CB8C4}" name="Column2903"/>
    <tableColumn id="2912" xr3:uid="{0580E152-2B13-EC49-B2A8-7EE706FF2D8B}" name="Column2904"/>
    <tableColumn id="2913" xr3:uid="{00BA905E-E4AE-F343-AEDE-C23265BB964F}" name="Column2905"/>
    <tableColumn id="2914" xr3:uid="{C6AB26D7-115C-D941-9E99-1817F3A35753}" name="Column2906"/>
    <tableColumn id="2915" xr3:uid="{2F5DE042-2040-2A4B-9CF6-AB0FC4980098}" name="Column2907"/>
    <tableColumn id="2916" xr3:uid="{1BCFB2AC-3889-E64C-9A62-5C85D777A223}" name="Column2908"/>
    <tableColumn id="2917" xr3:uid="{DAA22D6A-7E97-344D-8DD6-A66F2CAC7693}" name="Column2909"/>
    <tableColumn id="2918" xr3:uid="{FC40A036-1B92-524E-A500-948BF43F6809}" name="Column2910"/>
    <tableColumn id="2919" xr3:uid="{6B3C1590-6976-6848-B116-4328AB215B1E}" name="Column2911"/>
    <tableColumn id="2920" xr3:uid="{5C70D1CC-E4F4-CF47-990E-4E8FD68E05ED}" name="Column2912"/>
    <tableColumn id="2921" xr3:uid="{3F926D16-936F-FF4C-A545-DFBFCC6A0F6F}" name="Column2913"/>
    <tableColumn id="2922" xr3:uid="{83280D9B-E972-B542-9F3B-04876099D855}" name="Column2914"/>
    <tableColumn id="2923" xr3:uid="{8DCFF8EF-7DB9-F64D-BFA3-4263737401AA}" name="Column2915"/>
    <tableColumn id="2924" xr3:uid="{703D0A4C-7277-D149-8727-70DD71A34764}" name="Column2916"/>
    <tableColumn id="2925" xr3:uid="{3A26BAFA-D3F8-DF4B-BFB0-64AEA3AE6F51}" name="Column2917"/>
    <tableColumn id="2926" xr3:uid="{0B360DD7-0624-DD4E-81C4-04CB35280A21}" name="Column2918"/>
    <tableColumn id="2927" xr3:uid="{36EA230F-A825-AD43-B12F-BE94F522250D}" name="Column2919"/>
    <tableColumn id="2928" xr3:uid="{506C5153-00C6-3D4E-B1D9-992869A0F68C}" name="Column2920"/>
    <tableColumn id="2929" xr3:uid="{21D8EF11-D483-8F4A-A116-24F64CD14D47}" name="Column2921"/>
    <tableColumn id="2930" xr3:uid="{D6B8B5FA-EED4-A24E-B983-1982868CBDD7}" name="Column2922"/>
    <tableColumn id="2931" xr3:uid="{3ABB00E2-A458-1F45-9930-CCADD31B8DF8}" name="Column2923"/>
    <tableColumn id="2932" xr3:uid="{46D7DC7D-49F3-E449-94EE-ADA3C01CFC9E}" name="Column2924"/>
    <tableColumn id="2933" xr3:uid="{19AC7FA9-B14F-924B-8ADB-47AA03C2EF13}" name="Column2925"/>
    <tableColumn id="2934" xr3:uid="{055B5E37-9302-D74C-8F19-D4D16D5C61C4}" name="Column2926"/>
    <tableColumn id="2935" xr3:uid="{C8D1717C-F450-3945-A26E-C8B543E22208}" name="Column2927"/>
    <tableColumn id="2936" xr3:uid="{9192A35C-5487-714D-9C73-8C3F0C0F7CCD}" name="Column2928"/>
    <tableColumn id="2937" xr3:uid="{8FDD1C8F-6F54-E341-9894-0439BF26766C}" name="Column2929"/>
    <tableColumn id="2938" xr3:uid="{136D1A48-96BF-874F-B880-F29FCC290205}" name="Column2930"/>
    <tableColumn id="2939" xr3:uid="{FFAB894A-E5ED-354B-9D78-9C21A75E99D9}" name="Column2931"/>
    <tableColumn id="2940" xr3:uid="{3AC4112E-1B15-E149-B31B-BB1E86ECECAE}" name="Column2932"/>
    <tableColumn id="2941" xr3:uid="{A8872C5D-F4AE-5D41-826D-C0D38380CCDA}" name="Column2933"/>
    <tableColumn id="2942" xr3:uid="{2819FA41-CDE6-E444-981C-D63BED37753A}" name="Column2934"/>
    <tableColumn id="2943" xr3:uid="{EFEBA3E2-4582-194E-B8E4-4B71B7730B94}" name="Column2935"/>
    <tableColumn id="2944" xr3:uid="{EBF2F1BA-63AC-054E-BCBF-55137E19D8FF}" name="Column2936"/>
    <tableColumn id="2945" xr3:uid="{8BF41A26-9322-5642-B378-ED208B346DFE}" name="Column2937"/>
    <tableColumn id="2946" xr3:uid="{34F65D52-1C6D-F74F-B614-CDABA95AF939}" name="Column2938"/>
    <tableColumn id="2947" xr3:uid="{3962D4A2-AFDC-FF47-A9FB-F15466A0DB13}" name="Column2939"/>
    <tableColumn id="2948" xr3:uid="{BF7D72A4-BCD9-5341-BFC8-CB27B3A90350}" name="Column2940"/>
    <tableColumn id="2949" xr3:uid="{55FC44F7-67AC-6844-9204-96B4B7AF51C4}" name="Column2941"/>
    <tableColumn id="2950" xr3:uid="{56AAB224-2970-9747-B3FB-E75C54E2AB3F}" name="Column2942"/>
    <tableColumn id="2951" xr3:uid="{8C434F83-BF7A-074D-905B-20B084F01DB3}" name="Column2943"/>
    <tableColumn id="2952" xr3:uid="{ED7245FF-E2AD-434E-89B4-505AF02E93E1}" name="Column2944"/>
    <tableColumn id="2953" xr3:uid="{509FD8D7-65C1-A144-B922-563D01F4E414}" name="Column2945"/>
    <tableColumn id="2954" xr3:uid="{69FE2A0C-985B-254A-9C11-5B2386E1FC39}" name="Column2946"/>
    <tableColumn id="2955" xr3:uid="{63376F44-DC72-1948-8B48-C0DD3792B75F}" name="Column2947"/>
    <tableColumn id="2956" xr3:uid="{1F0A0067-B4AF-8D41-9AC8-F184C43B09DB}" name="Column2948"/>
    <tableColumn id="2957" xr3:uid="{B895EF66-0C5C-CC48-8539-C843103EE2E4}" name="Column2949"/>
    <tableColumn id="2958" xr3:uid="{C6D6C190-3536-C541-9CF9-21F27CA3BA05}" name="Column2950"/>
    <tableColumn id="2959" xr3:uid="{6C7808A9-369A-AC48-B300-0316A226172E}" name="Column2951"/>
    <tableColumn id="2960" xr3:uid="{0C21F665-D064-ED48-901C-D7E2425B2E5C}" name="Column2952"/>
    <tableColumn id="2961" xr3:uid="{DEB0A30D-1D72-6D4F-83F8-B40EB1C29DDB}" name="Column2953"/>
    <tableColumn id="2962" xr3:uid="{B4AB7939-10D6-C04C-A6A8-E2E8D12712AF}" name="Column2954"/>
    <tableColumn id="2963" xr3:uid="{E44FD926-2E8D-4748-A1A5-CA34FF2494C6}" name="Column2955"/>
    <tableColumn id="2964" xr3:uid="{795DE115-E59C-DA4F-B299-C0A77BDAB8A1}" name="Column2956"/>
    <tableColumn id="2965" xr3:uid="{BBDB52EB-37F2-CC40-98F6-838821A34680}" name="Column2957"/>
    <tableColumn id="2966" xr3:uid="{677FCEBA-ABDE-6245-B60B-852E3489B735}" name="Column2958"/>
    <tableColumn id="2967" xr3:uid="{0FB48252-B25A-ED4A-A3D2-477E53830BC5}" name="Column2959"/>
    <tableColumn id="2968" xr3:uid="{B1A47CA6-3D27-7848-AF1B-20B33E880BB4}" name="Column2960"/>
    <tableColumn id="2969" xr3:uid="{D20C5C31-AB60-C844-A2B7-5FCAF3262383}" name="Column2961"/>
    <tableColumn id="2970" xr3:uid="{B91B6D0F-E604-AF41-B17A-0A4EF737A45E}" name="Column2962"/>
    <tableColumn id="2971" xr3:uid="{CF65A319-2402-0A4E-B516-3A3311DAC032}" name="Column2963"/>
    <tableColumn id="2972" xr3:uid="{CCD92E24-E9A4-5441-BD89-F5B1CD5C0CA0}" name="Column2964"/>
    <tableColumn id="2973" xr3:uid="{94AED160-689D-ED41-BF07-EC9D646D4039}" name="Column2965"/>
    <tableColumn id="2974" xr3:uid="{66AC8B77-568B-6241-875D-0DE59BF380B1}" name="Column2966"/>
    <tableColumn id="2975" xr3:uid="{64F71997-D880-4448-8A50-14EA1D640970}" name="Column2967"/>
    <tableColumn id="2976" xr3:uid="{8ADEB5C7-C8A0-1E45-9321-56758C2F7323}" name="Column2968"/>
    <tableColumn id="2977" xr3:uid="{9FDF2E10-8FCE-304C-B1D2-5B083B98C7C8}" name="Column2969"/>
    <tableColumn id="2978" xr3:uid="{39D01AFC-ECE9-3648-BBE1-C0A502536822}" name="Column2970"/>
    <tableColumn id="2979" xr3:uid="{A6DB71E5-4449-A24C-A3DD-42471F14CD2C}" name="Column2971"/>
    <tableColumn id="2980" xr3:uid="{400B4712-B7C5-1B49-9882-FA809AEC335B}" name="Column2972"/>
    <tableColumn id="2981" xr3:uid="{F9CC163D-777A-2F4A-B953-B75FA1F9F86C}" name="Column2973"/>
    <tableColumn id="2982" xr3:uid="{1A275A95-85D0-BB4F-A125-9EE4D1DE8A39}" name="Column2974"/>
    <tableColumn id="2983" xr3:uid="{5A7F9A5E-6C56-C246-8412-880BBF6EA1BD}" name="Column2975"/>
    <tableColumn id="2984" xr3:uid="{F17708AA-5300-7946-9864-3D0AC90CF68D}" name="Column2976"/>
    <tableColumn id="2985" xr3:uid="{997C0D59-0461-EB4B-BF03-DE24E0393E29}" name="Column2977"/>
    <tableColumn id="2986" xr3:uid="{F6836E83-DB7C-F746-BC8B-878289F63C80}" name="Column2978"/>
    <tableColumn id="2987" xr3:uid="{56670D2B-CBDB-4347-A602-BBD9AF421D68}" name="Column2979"/>
    <tableColumn id="2988" xr3:uid="{83B91ECD-906D-AD40-9FBB-3C91B07A2E3D}" name="Column2980"/>
    <tableColumn id="2989" xr3:uid="{D7F20090-1C81-704D-A930-DF5C71D3F682}" name="Column2981"/>
    <tableColumn id="2990" xr3:uid="{2807E624-03E0-504C-9D72-4569A1A998F8}" name="Column2982"/>
    <tableColumn id="2991" xr3:uid="{D05190F6-3303-1340-A7E7-5F2CE65FA11D}" name="Column2983"/>
    <tableColumn id="2992" xr3:uid="{3FEE6ACF-C3AC-DE42-B01C-DA2BCCDE647E}" name="Column2984"/>
    <tableColumn id="2993" xr3:uid="{B24515FA-9749-D24C-ACED-FCC58D065D69}" name="Column2985"/>
    <tableColumn id="2994" xr3:uid="{71EDA976-5088-F04D-84F3-5C55EFC059F0}" name="Column2986"/>
    <tableColumn id="2995" xr3:uid="{49F91347-1755-F449-A14C-2B82F8E046B4}" name="Column2987"/>
    <tableColumn id="2996" xr3:uid="{924AFBBE-2AFE-F547-9D9D-665F3C637D72}" name="Column2988"/>
    <tableColumn id="2997" xr3:uid="{C23E3EC3-5206-E64B-AAB0-D2B282886A61}" name="Column2989"/>
    <tableColumn id="2998" xr3:uid="{7794B35F-6A13-C145-B8E7-058262FB98C1}" name="Column2990"/>
    <tableColumn id="2999" xr3:uid="{B196A8F6-3992-8843-999A-1E25F47B5C9A}" name="Column2991"/>
    <tableColumn id="3000" xr3:uid="{5C3B8D1A-5A37-BD4F-BEA2-E78F36A1FAFD}" name="Column2992"/>
    <tableColumn id="3001" xr3:uid="{E4BDE7BB-275F-F24D-90C8-5C01F829128A}" name="Column2993"/>
    <tableColumn id="3002" xr3:uid="{26F59C38-6183-354E-8127-E736A3DB6C21}" name="Column2994"/>
    <tableColumn id="3003" xr3:uid="{BB7551DE-B748-1946-A769-78336537A6B0}" name="Column2995"/>
    <tableColumn id="3004" xr3:uid="{D7702322-AF9A-AA42-BDC3-3506B43D030D}" name="Column2996"/>
    <tableColumn id="3005" xr3:uid="{B33F4C0A-D23D-0648-84D0-C43CF051A57D}" name="Column2997"/>
    <tableColumn id="3006" xr3:uid="{213561C1-C597-2740-83D1-2217FC973C44}" name="Column2998"/>
    <tableColumn id="3007" xr3:uid="{592333B0-BD37-184C-BC1C-1CCE097161AB}" name="Column2999"/>
    <tableColumn id="3008" xr3:uid="{8E84F229-2C4E-0D41-A57F-A5D060CD408A}" name="Column3000"/>
    <tableColumn id="3009" xr3:uid="{C3D96890-EFD6-2B4B-A2C7-150BDB8191BB}" name="Column3001"/>
    <tableColumn id="3010" xr3:uid="{3F535726-6432-554E-9205-E2645EB7CCA9}" name="Column3002"/>
    <tableColumn id="3011" xr3:uid="{3FA03D17-D68B-9847-B946-D23AEE9603F1}" name="Column3003"/>
    <tableColumn id="3012" xr3:uid="{177CC796-9418-B642-8182-C4416CC53FDD}" name="Column3004"/>
    <tableColumn id="3013" xr3:uid="{184AAE0D-1F2F-6946-94D5-6954D4679037}" name="Column3005"/>
    <tableColumn id="3014" xr3:uid="{75549931-A021-F54A-BD82-C136CFC0C72F}" name="Column3006"/>
    <tableColumn id="3015" xr3:uid="{B8F31C42-81A7-F845-B9D3-AA442EB4D73F}" name="Column3007"/>
    <tableColumn id="3016" xr3:uid="{8804B5E7-F311-FA41-88EE-AA99130EBA96}" name="Column3008"/>
    <tableColumn id="3017" xr3:uid="{9FD4EFDC-51EF-914F-A6B3-0E4C33A644E5}" name="Column3009"/>
    <tableColumn id="3018" xr3:uid="{0C53388B-3830-814E-9042-1F671592E2D7}" name="Column3010"/>
    <tableColumn id="3019" xr3:uid="{324DAAF8-8576-DB48-9063-0AC5C2FEAC41}" name="Column3011"/>
    <tableColumn id="3020" xr3:uid="{E8242E19-B942-D94F-9ABD-04A35CE29DBD}" name="Column3012"/>
    <tableColumn id="3021" xr3:uid="{59314507-1E99-6743-A82D-148089441F26}" name="Column3013"/>
    <tableColumn id="3022" xr3:uid="{05673B26-B86F-D145-9300-8FF4AEF9F8D7}" name="Column3014"/>
    <tableColumn id="3023" xr3:uid="{EBED5C24-7E4A-5E45-A322-67BACA926E73}" name="Column3015"/>
    <tableColumn id="3024" xr3:uid="{CA599D63-DFBE-3C42-923D-C61EEAA51DC8}" name="Column3016"/>
    <tableColumn id="3025" xr3:uid="{A63C1C56-90AD-4348-BF16-841D0DC331B9}" name="Column3017"/>
    <tableColumn id="3026" xr3:uid="{4C05E375-5A25-2049-B716-F0BBE87A2C68}" name="Column3018"/>
    <tableColumn id="3027" xr3:uid="{C96F3F87-563F-D049-843A-89148801B538}" name="Column3019"/>
    <tableColumn id="3028" xr3:uid="{91C2161D-BBB5-4B49-82E8-AF4A50B03E76}" name="Column3020"/>
    <tableColumn id="3029" xr3:uid="{58F33703-5227-8A4D-A650-038C79121C3A}" name="Column3021"/>
    <tableColumn id="3030" xr3:uid="{0ED678C0-908D-1B42-921B-5BD767363462}" name="Column3022"/>
    <tableColumn id="3031" xr3:uid="{C8289EBA-5890-EE4A-B431-BF8A16820BA8}" name="Column3023"/>
    <tableColumn id="3032" xr3:uid="{DF4527C9-E84A-7E45-A09D-C3EACEDCE681}" name="Column3024"/>
    <tableColumn id="3033" xr3:uid="{E06F52F2-8FCB-C348-A0A6-B9E7C1A9E5BE}" name="Column3025"/>
    <tableColumn id="3034" xr3:uid="{C9F08DFE-8F43-6A4E-8643-93831C63C2F7}" name="Column3026"/>
    <tableColumn id="3035" xr3:uid="{CA8941C1-24B2-4C42-BAC7-0556ACAA3187}" name="Column3027"/>
    <tableColumn id="3036" xr3:uid="{CB78F976-7964-8A48-8581-D84ACB7620EF}" name="Column3028"/>
    <tableColumn id="3037" xr3:uid="{A0602B71-3C2B-064A-A3ED-C647B7E60AFE}" name="Column3029"/>
    <tableColumn id="3038" xr3:uid="{093FFF4F-B391-214D-984A-F33CA60ED2F0}" name="Column3030"/>
    <tableColumn id="3039" xr3:uid="{1E3712FA-0403-9845-AB0E-976FE93D0381}" name="Column3031"/>
    <tableColumn id="3040" xr3:uid="{06378B9E-0970-8240-B214-E5B6A4AA089E}" name="Column3032"/>
    <tableColumn id="3041" xr3:uid="{11CABCF0-FF69-9249-BBCA-988C90D99F23}" name="Column3033"/>
    <tableColumn id="3042" xr3:uid="{82ED7DC8-74F3-0D4F-968D-DEFEB79A26A8}" name="Column3034"/>
    <tableColumn id="3043" xr3:uid="{171DF311-6811-444A-B802-B94784A330FC}" name="Column3035"/>
    <tableColumn id="3044" xr3:uid="{14450E14-79FE-3C41-AF3D-41B70B897750}" name="Column3036"/>
    <tableColumn id="3045" xr3:uid="{CF8FC1C9-11B7-1840-8969-A87EB1E7B630}" name="Column3037"/>
    <tableColumn id="3046" xr3:uid="{7008A3DA-FE3F-7F44-8EFC-14BDF70414A0}" name="Column3038"/>
    <tableColumn id="3047" xr3:uid="{E4134D87-1668-E74B-A311-59549A4B1DA2}" name="Column3039"/>
    <tableColumn id="3048" xr3:uid="{E1A54D68-E802-DA43-9154-9925A9FFDCC0}" name="Column3040"/>
    <tableColumn id="3049" xr3:uid="{20E9F5E9-8B70-8E4E-B297-7091C0510BA9}" name="Column3041"/>
    <tableColumn id="3050" xr3:uid="{E60064B8-1B84-EA4F-8EDA-DF25777495C6}" name="Column3042"/>
    <tableColumn id="3051" xr3:uid="{2B83F558-21AD-C140-BA6C-42F74694F6F5}" name="Column3043"/>
    <tableColumn id="3052" xr3:uid="{799B434B-925C-6A4C-9300-7B08F5FBE0F2}" name="Column3044"/>
    <tableColumn id="3053" xr3:uid="{009EA87E-9616-2F44-8336-9EF33BA02B91}" name="Column3045"/>
    <tableColumn id="3054" xr3:uid="{CEFA8F84-BA19-4C42-B0BA-F32CA7A45DF2}" name="Column3046"/>
    <tableColumn id="3055" xr3:uid="{912A16D0-ACA1-A44F-91E9-596773CD8034}" name="Column3047"/>
    <tableColumn id="3056" xr3:uid="{2E001AFB-C701-BC40-BF41-32297CB9C9B5}" name="Column3048"/>
    <tableColumn id="3057" xr3:uid="{388E78AC-3B73-8041-A906-F4D59DC11644}" name="Column3049"/>
    <tableColumn id="3058" xr3:uid="{61503BA4-2091-2B48-9E8B-D4F4D226516D}" name="Column3050"/>
    <tableColumn id="3059" xr3:uid="{C715E276-05F1-9C48-BC17-CC4DDD7EC8E5}" name="Column3051"/>
    <tableColumn id="3060" xr3:uid="{6EA841DE-A675-0D4C-A846-09DA2484C9EB}" name="Column3052"/>
    <tableColumn id="3061" xr3:uid="{134A4A26-0460-4948-B3A2-5C66251960C2}" name="Column3053"/>
    <tableColumn id="3062" xr3:uid="{AFCE7825-95E1-A746-A745-CBC05E0C2BBC}" name="Column3054"/>
    <tableColumn id="3063" xr3:uid="{67B8B46C-2594-224B-AC1A-169ADC785164}" name="Column3055"/>
    <tableColumn id="3064" xr3:uid="{52AFC5B1-0381-9541-9EFB-CFC3CAC045F8}" name="Column3056"/>
    <tableColumn id="3065" xr3:uid="{077E12E6-A2D7-CE41-BCDA-E1B67F783928}" name="Column3057"/>
    <tableColumn id="3066" xr3:uid="{5EB24BFD-923D-2B4F-8621-34D88D30A06B}" name="Column3058"/>
    <tableColumn id="3067" xr3:uid="{1AA5B585-CA18-824D-AA22-19B151F3E641}" name="Column3059"/>
    <tableColumn id="3068" xr3:uid="{60423D2E-88ED-DF42-BFB7-6C666C8EFF81}" name="Column3060"/>
    <tableColumn id="3069" xr3:uid="{0EBB9DC6-F7D0-C348-A9EF-1767E8936401}" name="Column3061"/>
    <tableColumn id="3070" xr3:uid="{2F8DF062-CF9E-6C45-8CDF-98A691B0EEA7}" name="Column3062"/>
    <tableColumn id="3071" xr3:uid="{A699F40E-5BBB-AE4E-BC9F-ECCD3F087D32}" name="Column3063"/>
    <tableColumn id="3072" xr3:uid="{E7BC41E1-2781-1747-A5C1-B922B0CFCAB2}" name="Column3064"/>
    <tableColumn id="3073" xr3:uid="{1A393260-B172-614D-B7A5-FF52A12EA18D}" name="Column3065"/>
    <tableColumn id="3074" xr3:uid="{2E5926B8-5BAA-2A44-BF3F-D232C2DB7CC7}" name="Column3066"/>
    <tableColumn id="3075" xr3:uid="{DF02EFC4-6FFC-814A-8741-EA16370DD4A6}" name="Column3067"/>
    <tableColumn id="3076" xr3:uid="{39DB1FD3-4177-6743-B4CF-EC05BC55E723}" name="Column3068"/>
    <tableColumn id="3077" xr3:uid="{D1B4FFE9-361A-C544-BD69-1C8D5516AF75}" name="Column3069"/>
    <tableColumn id="3078" xr3:uid="{1D3639F1-2E3A-8348-83A1-F18A53FAC597}" name="Column3070"/>
    <tableColumn id="3079" xr3:uid="{2CB40C7F-0BCA-5F49-8055-4D0F00CC6CEA}" name="Column3071"/>
    <tableColumn id="3080" xr3:uid="{6D61DE7E-0866-AC4B-8B72-B5E9014B5562}" name="Column3072"/>
    <tableColumn id="3081" xr3:uid="{753F2868-E747-7B40-B77C-9409EBDDB9D3}" name="Column3073"/>
    <tableColumn id="3082" xr3:uid="{BD7D94F3-0110-194E-8686-9264FDE3EEC5}" name="Column3074"/>
    <tableColumn id="3083" xr3:uid="{F2682FCD-113C-C84C-A041-657072871728}" name="Column3075"/>
    <tableColumn id="3084" xr3:uid="{96075419-7A10-4249-B910-642AA7D7BA09}" name="Column3076"/>
    <tableColumn id="3085" xr3:uid="{40980077-4060-EC4D-AB5B-83CE5273E5B1}" name="Column3077"/>
    <tableColumn id="3086" xr3:uid="{253B92C8-F93D-6E44-B83C-DEE58B646308}" name="Column3078"/>
    <tableColumn id="3087" xr3:uid="{AEB6DC18-E10C-6E47-A534-4BFF9D95108A}" name="Column3079"/>
    <tableColumn id="3088" xr3:uid="{93EFCC41-9C6A-2142-834C-842E6259E6BA}" name="Column3080"/>
    <tableColumn id="3089" xr3:uid="{BDB0DF7A-A6AB-F849-936B-E98177DBC28D}" name="Column3081"/>
    <tableColumn id="3090" xr3:uid="{AA9B4D26-C1BB-CE4E-B3A8-3E481256FE7B}" name="Column3082"/>
    <tableColumn id="3091" xr3:uid="{90DD4001-FE89-2447-8F56-AFCDB861C093}" name="Column3083"/>
    <tableColumn id="3092" xr3:uid="{A2D58704-B4E3-EB46-950C-BFD5AB6341E5}" name="Column3084"/>
    <tableColumn id="3093" xr3:uid="{29CFAD6A-3BD9-6C42-971E-DD313C706847}" name="Column3085"/>
    <tableColumn id="3094" xr3:uid="{05E0E2B9-C6EF-E049-9B8E-44C3FAE78F55}" name="Column3086"/>
    <tableColumn id="3095" xr3:uid="{839F61BA-5180-BB4B-8CD1-648AF74F3523}" name="Column3087"/>
    <tableColumn id="3096" xr3:uid="{F64E4349-CC1C-EA49-AB46-6655BD4EC231}" name="Column3088"/>
    <tableColumn id="3097" xr3:uid="{E83101EF-AE6B-FD42-A846-76347F8251A4}" name="Column3089"/>
    <tableColumn id="3098" xr3:uid="{70E80EAC-E4C7-B54D-A238-EB39716ACF4A}" name="Column3090"/>
    <tableColumn id="3099" xr3:uid="{150CA129-256B-414F-B150-DDF914865AC3}" name="Column3091"/>
    <tableColumn id="3100" xr3:uid="{A393C25B-95B0-4B40-A6F1-693EBCAC814E}" name="Column3092"/>
    <tableColumn id="3101" xr3:uid="{5878EB83-652D-E848-A94B-0232EC4DA3FA}" name="Column3093"/>
    <tableColumn id="3102" xr3:uid="{1D8596BF-ACB0-B046-ACFB-EF4F229F1B6D}" name="Column3094"/>
    <tableColumn id="3103" xr3:uid="{291B3F97-A7A6-3149-96A2-7DB85C83803B}" name="Column3095"/>
    <tableColumn id="3104" xr3:uid="{95FB9F94-5532-1746-BE34-C3D7B66B6FA7}" name="Column3096"/>
    <tableColumn id="3105" xr3:uid="{3D7465B7-1685-D043-9776-0732B13863E8}" name="Column3097"/>
    <tableColumn id="3106" xr3:uid="{C9DECB39-A521-AF4E-A3E3-10CBE1389085}" name="Column3098"/>
    <tableColumn id="3107" xr3:uid="{A467DD88-533B-FB41-9EC4-BF4DFAF96823}" name="Column3099"/>
    <tableColumn id="3108" xr3:uid="{6C70F81C-AD76-204A-A485-D21D33A5D086}" name="Column3100"/>
    <tableColumn id="3109" xr3:uid="{9E1A1AC8-A580-D74C-B986-029CDF3C279C}" name="Column3101"/>
    <tableColumn id="3110" xr3:uid="{D6503F06-3764-9C45-8A2A-CAF32F8A1004}" name="Column3102"/>
    <tableColumn id="3111" xr3:uid="{1E67EA9F-44F2-B946-ABF2-5AD4F834A5B5}" name="Column3103"/>
    <tableColumn id="3112" xr3:uid="{611269BB-37C0-E947-978E-5D82FC82B36B}" name="Column3104"/>
    <tableColumn id="3113" xr3:uid="{8A1532E2-C946-6B4D-9104-5DCAB8200FA6}" name="Column3105"/>
    <tableColumn id="3114" xr3:uid="{0D3A86A3-BEBC-CA49-AD30-D8110043E6EB}" name="Column3106"/>
    <tableColumn id="3115" xr3:uid="{3584253A-B9A8-0943-B3C5-DB4867F53333}" name="Column3107"/>
    <tableColumn id="3116" xr3:uid="{5354025A-C7F1-4449-BE3D-6A0091D3FF21}" name="Column3108"/>
    <tableColumn id="3117" xr3:uid="{D521887C-B6ED-8447-9E2E-1DC1A071107A}" name="Column3109"/>
    <tableColumn id="3118" xr3:uid="{2CA3D0A2-10E5-D743-9791-F2E5A272A7E3}" name="Column3110"/>
    <tableColumn id="3119" xr3:uid="{98263C37-796C-1948-8C1E-249375269284}" name="Column3111"/>
    <tableColumn id="3120" xr3:uid="{A6C6F8A7-6E8B-AC41-ABFE-FC03B5ADE50C}" name="Column3112"/>
    <tableColumn id="3121" xr3:uid="{4048E64E-5C10-D44A-94B1-A0D08065E585}" name="Column3113"/>
    <tableColumn id="3122" xr3:uid="{53635A80-533F-6F48-B181-79F3D4325945}" name="Column3114"/>
    <tableColumn id="3123" xr3:uid="{92D2CFBA-F640-424C-9CB0-48D548B9A19B}" name="Column3115"/>
    <tableColumn id="3124" xr3:uid="{83C32C6D-01F1-C545-8FDE-CB277DD732E1}" name="Column3116"/>
    <tableColumn id="3125" xr3:uid="{9638EBF4-96F8-2E4D-A8BC-AAFC75626ACC}" name="Column3117"/>
    <tableColumn id="3126" xr3:uid="{6AD9F6C8-9B0A-454F-86ED-B9F140DCA74F}" name="Column3118"/>
    <tableColumn id="3127" xr3:uid="{2D97F90E-DCD9-5C48-8C8D-67DE00506FA3}" name="Column3119"/>
    <tableColumn id="3128" xr3:uid="{7C77A9AF-BCBD-6B4D-B56F-2156AB75DE37}" name="Column3120"/>
    <tableColumn id="3129" xr3:uid="{E6028C2C-C188-8140-9E8E-1DF66DA14F37}" name="Column3121"/>
    <tableColumn id="3130" xr3:uid="{0304806A-633F-DD46-B062-EDCF0DD42EF3}" name="Column3122"/>
    <tableColumn id="3131" xr3:uid="{EC33DDE5-9253-354F-BF74-A7159495B701}" name="Column3123"/>
    <tableColumn id="3132" xr3:uid="{FF2BF70D-0602-394C-89D3-0EDA44D643DE}" name="Column3124"/>
    <tableColumn id="3133" xr3:uid="{D72CF275-6BB4-C848-9546-FEF7E4ED50D8}" name="Column3125"/>
    <tableColumn id="3134" xr3:uid="{66E9E8A0-B4AF-7449-A154-C24DDD579E8F}" name="Column3126"/>
    <tableColumn id="3135" xr3:uid="{F6242CB3-7890-A846-9216-E0952F029849}" name="Column3127"/>
    <tableColumn id="3136" xr3:uid="{1A8D755F-BC24-534B-A5F3-DDCD9E3C8A6A}" name="Column3128"/>
    <tableColumn id="3137" xr3:uid="{0CABB634-ACB5-BE40-80AF-88186DF3964E}" name="Column3129"/>
    <tableColumn id="3138" xr3:uid="{B64C8FD9-4F13-3242-B55E-1BB6C0A6CA45}" name="Column3130"/>
    <tableColumn id="3139" xr3:uid="{5CF2C0A6-EE28-D741-B73D-FB91A61E7A6C}" name="Column3131"/>
    <tableColumn id="3140" xr3:uid="{7EF11CB4-EAC3-144E-BB54-B9DB05C997D4}" name="Column3132"/>
    <tableColumn id="3141" xr3:uid="{6B3E6816-1B49-9440-8FBF-B50746374901}" name="Column3133"/>
    <tableColumn id="3142" xr3:uid="{93E8994A-E712-9B4A-862A-DCDF4A811ABE}" name="Column3134"/>
    <tableColumn id="3143" xr3:uid="{C33707A2-9655-1C40-A04B-8509EA32D62E}" name="Column3135"/>
    <tableColumn id="3144" xr3:uid="{2993BF68-CDA1-9A44-B73A-8DFD64775E5E}" name="Column3136"/>
    <tableColumn id="3145" xr3:uid="{CDF15CD7-2C5B-8B4F-AB96-EAEE4B75D33D}" name="Column3137"/>
    <tableColumn id="3146" xr3:uid="{FDBDDEF6-A0D4-2444-9C1B-9C00640CC73F}" name="Column3138"/>
    <tableColumn id="3147" xr3:uid="{21A7EE5F-FA51-4546-B0B4-EFBD560BCAE3}" name="Column3139"/>
    <tableColumn id="3148" xr3:uid="{F40EACA9-97D0-3B48-88A5-3DF43D15662C}" name="Column3140"/>
    <tableColumn id="3149" xr3:uid="{3445454E-0EEF-C94F-A2F5-8F2B0465BC34}" name="Column3141"/>
    <tableColumn id="3150" xr3:uid="{859258BE-CEEB-B249-8999-77FDD9CEFFF3}" name="Column3142"/>
    <tableColumn id="3151" xr3:uid="{AF805A19-0680-F24C-848D-3CD636E77143}" name="Column3143"/>
    <tableColumn id="3152" xr3:uid="{F5E489CC-DDA3-BC40-90E0-6280DA6E2A2A}" name="Column3144"/>
    <tableColumn id="3153" xr3:uid="{493DF4EE-A6FD-DB4C-AD17-D7E89B999F43}" name="Column3145"/>
    <tableColumn id="3154" xr3:uid="{5EB47FE3-2286-C84A-93CE-A2283B8F7B60}" name="Column3146"/>
    <tableColumn id="3155" xr3:uid="{E0AC5197-C81E-DB4B-994B-ADF2A416C2E7}" name="Column3147"/>
    <tableColumn id="3156" xr3:uid="{963B5866-6DE4-3D47-A407-9E756916D2F3}" name="Column3148"/>
    <tableColumn id="3157" xr3:uid="{CE8806E2-F324-6D41-B437-7AB98243CCC7}" name="Column3149"/>
    <tableColumn id="3158" xr3:uid="{6CDD0377-2AEA-D449-9E60-A807B16AF342}" name="Column3150"/>
    <tableColumn id="3159" xr3:uid="{021D2311-473B-3148-B03D-D2ADF30F3B01}" name="Column3151"/>
    <tableColumn id="3160" xr3:uid="{D3AA525B-5C87-594F-ADDA-28F97BE759DD}" name="Column3152"/>
    <tableColumn id="3161" xr3:uid="{2E1C04F8-678A-D74B-BF00-915E05FE6D75}" name="Column3153"/>
    <tableColumn id="3162" xr3:uid="{6B4424DE-3BDF-1A43-B3E4-DB8F5B377B0F}" name="Column3154"/>
    <tableColumn id="3163" xr3:uid="{EE8F2EB8-0BF3-904B-876D-A4A52BD5E002}" name="Column3155"/>
    <tableColumn id="3164" xr3:uid="{CFEC6DD9-B7DE-8F47-9F8A-E76924C51257}" name="Column3156"/>
    <tableColumn id="3165" xr3:uid="{CF16B487-EFE8-8642-A676-A95C72E00469}" name="Column3157"/>
    <tableColumn id="3166" xr3:uid="{500D918E-65E6-2C49-9437-D62FA252156B}" name="Column3158"/>
    <tableColumn id="3167" xr3:uid="{34ED7034-4D30-F446-9B68-8CFABBBF2FFC}" name="Column3159"/>
    <tableColumn id="3168" xr3:uid="{C56E4B9A-EE3F-F64B-AB13-FABA062EF6D3}" name="Column3160"/>
    <tableColumn id="3169" xr3:uid="{91D228A1-1DD9-264C-9A39-A29CED456FA2}" name="Column3161"/>
    <tableColumn id="3170" xr3:uid="{5FB4B9A2-1F4F-2D4B-8E89-A364A5ABCB3C}" name="Column3162"/>
    <tableColumn id="3171" xr3:uid="{C5B06A05-B98E-F64A-92BB-BA1B5FCC48A3}" name="Column3163"/>
    <tableColumn id="3172" xr3:uid="{061EBAEE-A621-C94B-8128-936079069938}" name="Column3164"/>
    <tableColumn id="3173" xr3:uid="{BC79FA0D-95CA-DA47-83C7-26FA963CF830}" name="Column3165"/>
    <tableColumn id="3174" xr3:uid="{0E15026B-8D35-724A-AC28-1A59A97828FB}" name="Column3166"/>
    <tableColumn id="3175" xr3:uid="{10352AD2-37B8-1446-971A-8876D5E96954}" name="Column3167"/>
    <tableColumn id="3176" xr3:uid="{0CEB1A07-ECBC-6745-8F2D-6A2E75479DB6}" name="Column3168"/>
    <tableColumn id="3177" xr3:uid="{57C6632A-5D60-E741-8F41-6F7D211F8A62}" name="Column3169"/>
    <tableColumn id="3178" xr3:uid="{C6C6DFA0-3919-B142-93ED-3E39DD7B83A9}" name="Column3170"/>
    <tableColumn id="3179" xr3:uid="{FEF7A6CD-DA22-B14A-B6C6-475C2486E7F5}" name="Column3171"/>
    <tableColumn id="3180" xr3:uid="{71DA5747-5D90-E74B-A68A-1AEA318F98D9}" name="Column3172"/>
    <tableColumn id="3181" xr3:uid="{EFE8AA7C-D309-6141-9083-C9993C412226}" name="Column3173"/>
    <tableColumn id="3182" xr3:uid="{40775921-B029-8B48-A464-84E7DF2CDB7B}" name="Column3174"/>
    <tableColumn id="3183" xr3:uid="{890208CC-A52B-8B4A-976F-3331ED5BE09F}" name="Column3175"/>
    <tableColumn id="3184" xr3:uid="{6F31A6A5-FE6C-E242-B7DE-0B582B3DCEC9}" name="Column3176"/>
    <tableColumn id="3185" xr3:uid="{FE54EFD9-D1F3-5546-AC24-6C468BDF4C2A}" name="Column3177"/>
    <tableColumn id="3186" xr3:uid="{E3A3B671-4661-7D4F-BD54-C0B8AFA47D78}" name="Column3178"/>
    <tableColumn id="3187" xr3:uid="{5755F11B-7813-9C40-AF03-E0A6C44FCD29}" name="Column3179"/>
    <tableColumn id="3188" xr3:uid="{3BB88131-6E4D-4F41-93C3-55D140A10D9B}" name="Column3180"/>
    <tableColumn id="3189" xr3:uid="{4D41F505-5AC9-F344-B3C5-A4402283ED53}" name="Column3181"/>
    <tableColumn id="3190" xr3:uid="{F500D459-AA44-FD42-9E91-9D70DCB30191}" name="Column3182"/>
    <tableColumn id="3191" xr3:uid="{68FEA211-7AA1-9140-BE7B-E3A8087664F9}" name="Column3183"/>
    <tableColumn id="3192" xr3:uid="{7EC04759-1ED9-1048-9D58-199711914EEE}" name="Column3184"/>
    <tableColumn id="3193" xr3:uid="{2A23418B-690F-9D43-8036-7ED3CF830D9C}" name="Column3185"/>
    <tableColumn id="3194" xr3:uid="{4E3A3B37-A1A4-254F-8BE0-E1871D07A48B}" name="Column3186"/>
    <tableColumn id="3195" xr3:uid="{4BAC6185-9C90-8D43-AEFB-05F69225D785}" name="Column3187"/>
    <tableColumn id="3196" xr3:uid="{CEBDB6D3-7D61-764C-B48F-7108ACE3F85E}" name="Column3188"/>
    <tableColumn id="3197" xr3:uid="{B8200FCF-6E0C-5248-ACA0-0BF6975AEED9}" name="Column3189"/>
    <tableColumn id="3198" xr3:uid="{58C72533-AE8B-1941-A6C7-57662136B478}" name="Column3190"/>
    <tableColumn id="3199" xr3:uid="{783E6E2E-7349-1944-8671-F9E0FDFCEF79}" name="Column3191"/>
    <tableColumn id="3200" xr3:uid="{357DFFD9-EF2B-3F4D-B0B8-FD18FD81063C}" name="Column3192"/>
    <tableColumn id="3201" xr3:uid="{822A4DE2-92AC-584D-8CFC-C47E4C2FE871}" name="Column3193"/>
    <tableColumn id="3202" xr3:uid="{8F8AB018-5A6D-0740-BC98-C9C67A78F863}" name="Column3194"/>
    <tableColumn id="3203" xr3:uid="{80AE2B8C-B3B6-264A-80F2-F6E6CF964D33}" name="Column3195"/>
    <tableColumn id="3204" xr3:uid="{9DDB826F-8227-7C4A-9352-2BEA927F40F8}" name="Column3196"/>
    <tableColumn id="3205" xr3:uid="{8174207E-5402-764D-9932-3DF929968666}" name="Column3197"/>
    <tableColumn id="3206" xr3:uid="{1620DC64-7188-A44D-8B9B-3010DE81EC7B}" name="Column3198"/>
    <tableColumn id="3207" xr3:uid="{A4EADACB-FC7B-4D4C-A0AA-97C160D12C50}" name="Column3199"/>
    <tableColumn id="3208" xr3:uid="{1E5FE969-3C67-3943-B02E-1DCEDF706657}" name="Column3200"/>
    <tableColumn id="3209" xr3:uid="{3919E994-7B85-5E46-93F4-159E85D171F4}" name="Column3201"/>
    <tableColumn id="3210" xr3:uid="{F9E3E714-2949-9248-8E69-EDE09568DAE7}" name="Column3202"/>
    <tableColumn id="3211" xr3:uid="{01313357-C5CF-1B40-BBE5-56DB8058C834}" name="Column3203"/>
    <tableColumn id="3212" xr3:uid="{597A46FC-8BEA-F442-A079-86B2C7496314}" name="Column3204"/>
    <tableColumn id="3213" xr3:uid="{E314A235-5038-AF4F-B604-6726811BE4D3}" name="Column3205"/>
    <tableColumn id="3214" xr3:uid="{760CC8FA-23E3-C341-9264-6E6E0BD46622}" name="Column3206"/>
    <tableColumn id="3215" xr3:uid="{DC3BA31C-2660-7D46-B8F4-28272CBD52A7}" name="Column3207"/>
    <tableColumn id="3216" xr3:uid="{2664B59F-6A36-BF45-AD37-1A4B495BC854}" name="Column3208"/>
    <tableColumn id="3217" xr3:uid="{8C7685C4-3493-2145-8D9C-2E5FBCD547C7}" name="Column3209"/>
    <tableColumn id="3218" xr3:uid="{E409F760-EBB0-8A47-ABCC-674A812CF749}" name="Column3210"/>
    <tableColumn id="3219" xr3:uid="{033A568B-5445-654A-B3AD-786401626B7B}" name="Column3211"/>
    <tableColumn id="3220" xr3:uid="{34EF71FE-E86D-2A47-98B2-8810D4ECA4C6}" name="Column3212"/>
    <tableColumn id="3221" xr3:uid="{094CB325-D5A7-6B4E-A48D-6E92A650518E}" name="Column3213"/>
    <tableColumn id="3222" xr3:uid="{E85CC16D-AF18-F04E-AB80-700260B35BE2}" name="Column3214"/>
    <tableColumn id="3223" xr3:uid="{E9D3C375-E7CD-2D40-B6B7-8BDC4BE51EDE}" name="Column3215"/>
    <tableColumn id="3224" xr3:uid="{BC7231AB-F3AE-0642-B434-2E21D20086B7}" name="Column3216"/>
    <tableColumn id="3225" xr3:uid="{26700AB1-734C-424C-8A2F-EC4FE3006F60}" name="Column3217"/>
    <tableColumn id="3226" xr3:uid="{EA3D69F3-2650-1A4C-9409-9C7F2A86B6D8}" name="Column3218"/>
    <tableColumn id="3227" xr3:uid="{66587D67-374F-9946-8121-5A20BC32959A}" name="Column3219"/>
    <tableColumn id="3228" xr3:uid="{861525C4-932B-8944-AEEA-21F337359A2A}" name="Column3220"/>
    <tableColumn id="3229" xr3:uid="{602E133A-78F0-1841-89E0-FB9BCCBAB850}" name="Column3221"/>
    <tableColumn id="3230" xr3:uid="{A0328AAF-97F1-2D4C-B4E9-08E598321831}" name="Column3222"/>
    <tableColumn id="3231" xr3:uid="{E72177C3-D6D2-5A4A-A1D2-42980ABFA4CD}" name="Column3223"/>
    <tableColumn id="3232" xr3:uid="{995CF8F2-57B6-3E42-B2C0-C893D119B199}" name="Column3224"/>
    <tableColumn id="3233" xr3:uid="{3A1A080E-856F-D448-A9EA-4D8391225C13}" name="Column3225"/>
    <tableColumn id="3234" xr3:uid="{7BD3F3D3-9106-5041-9BEC-D997204F418A}" name="Column3226"/>
    <tableColumn id="3235" xr3:uid="{16B4F6B5-133A-4C42-B945-428AF71F688D}" name="Column3227"/>
    <tableColumn id="3236" xr3:uid="{8CE283A4-1965-5C49-A790-7EEDB5A93454}" name="Column3228"/>
    <tableColumn id="3237" xr3:uid="{C7B768B0-D8ED-094A-8BDE-74A7ABFC1EC1}" name="Column3229"/>
    <tableColumn id="3238" xr3:uid="{522D547D-FEB3-AB4A-8C27-FE6BDBC51169}" name="Column3230"/>
    <tableColumn id="3239" xr3:uid="{DACBC5D4-0AE5-C246-8247-FA4D6FD9188E}" name="Column3231"/>
    <tableColumn id="3240" xr3:uid="{188E67A7-13FF-2A47-B753-1D5051BA506D}" name="Column3232"/>
    <tableColumn id="3241" xr3:uid="{0C543C46-C104-E443-90DC-48424D31334F}" name="Column3233"/>
    <tableColumn id="3242" xr3:uid="{FC03B7DB-FE36-064C-A1B8-03BA0CA4B436}" name="Column3234"/>
    <tableColumn id="3243" xr3:uid="{0B021BD5-3338-C74F-ACAB-B0DA5A6DFA75}" name="Column3235"/>
    <tableColumn id="3244" xr3:uid="{06EA510E-6564-C944-A575-ADBD1199C2D1}" name="Column3236"/>
    <tableColumn id="3245" xr3:uid="{180CD0E2-21E8-B349-B7AD-F49A59410D01}" name="Column3237"/>
    <tableColumn id="3246" xr3:uid="{B92C34FA-6029-3740-B32D-47FC05B104B8}" name="Column3238"/>
    <tableColumn id="3247" xr3:uid="{BAA8A69D-F6FA-554C-BA10-5E18E0D13122}" name="Column3239"/>
    <tableColumn id="3248" xr3:uid="{F5A23D82-82D8-5D41-95E9-CAD7AF1679D1}" name="Column3240"/>
    <tableColumn id="3249" xr3:uid="{160D355E-2F71-564B-B4FC-4F08C5F4BD25}" name="Column3241"/>
    <tableColumn id="3250" xr3:uid="{CD47A266-E691-B141-BB7C-7CF25AC3C20C}" name="Column3242"/>
    <tableColumn id="3251" xr3:uid="{4E3C33A8-E30C-8B45-AFD0-C7648D14E083}" name="Column3243"/>
    <tableColumn id="3252" xr3:uid="{11B79AE5-F939-D443-8245-91D0BA411E08}" name="Column3244"/>
    <tableColumn id="3253" xr3:uid="{32C2573B-332B-6A44-9341-D990E7062FDF}" name="Column3245"/>
    <tableColumn id="3254" xr3:uid="{EC5B6594-1A0F-6F4E-B506-E01FFDB34A0E}" name="Column3246"/>
    <tableColumn id="3255" xr3:uid="{451CBF33-BE44-D34F-B912-67AB88B1487E}" name="Column3247"/>
    <tableColumn id="3256" xr3:uid="{8384C233-DF04-D749-B6D7-6FE72D15AD3C}" name="Column3248"/>
    <tableColumn id="3257" xr3:uid="{437636C1-5031-5540-9CE2-54BCDA7DC8DB}" name="Column3249"/>
    <tableColumn id="3258" xr3:uid="{DF6744A8-8D13-F447-927A-A7C1E64705CC}" name="Column3250"/>
    <tableColumn id="3259" xr3:uid="{F2C95126-6AC5-1648-9FEE-5C31DB82793E}" name="Column3251"/>
    <tableColumn id="3260" xr3:uid="{0B666553-92B4-A44E-B52D-0B3CD64C785E}" name="Column3252"/>
    <tableColumn id="3261" xr3:uid="{F51155CF-3656-8048-8B76-E66F377B4952}" name="Column3253"/>
    <tableColumn id="3262" xr3:uid="{D7904ACC-9B3C-004B-BAC3-6DB4366C8CBA}" name="Column3254"/>
    <tableColumn id="3263" xr3:uid="{8726D7B0-36F0-DC41-817E-CDE3073FAE36}" name="Column3255"/>
    <tableColumn id="3264" xr3:uid="{99B8D47C-288B-154D-A1DB-DA168136AC4A}" name="Column3256"/>
    <tableColumn id="3265" xr3:uid="{CA2A901C-A473-F543-BE13-FD9B13F87255}" name="Column3257"/>
    <tableColumn id="3266" xr3:uid="{6808A2F4-9C36-A746-8B27-E4A8E5E8D806}" name="Column3258"/>
    <tableColumn id="3267" xr3:uid="{B1D516CC-1F39-8D40-B3D4-9326939BE275}" name="Column3259"/>
    <tableColumn id="3268" xr3:uid="{02122D3F-3715-B642-B0F6-1337A56EC39D}" name="Column3260"/>
    <tableColumn id="3269" xr3:uid="{E8BD837E-EACE-7041-85A7-6EA44290F5A6}" name="Column3261"/>
    <tableColumn id="3270" xr3:uid="{19F2FE0F-C706-CB42-B247-4A09AB0C8373}" name="Column3262"/>
    <tableColumn id="3271" xr3:uid="{231ED5E4-53B6-024D-8C08-36CC29A7A0EF}" name="Column3263"/>
    <tableColumn id="3272" xr3:uid="{AB80B7A3-67D6-5643-90E8-25324BC33895}" name="Column3264"/>
    <tableColumn id="3273" xr3:uid="{FB6B0231-C4E9-9D4C-87BE-F6D5B2A287CE}" name="Column3265"/>
    <tableColumn id="3274" xr3:uid="{F21FA344-F110-E647-92D1-E704BF82CCB6}" name="Column3266"/>
    <tableColumn id="3275" xr3:uid="{B9E7D992-C04E-5B45-B049-714156582B67}" name="Column3267"/>
    <tableColumn id="3276" xr3:uid="{B2CA10ED-3E55-9842-ACED-5BB88A645813}" name="Column3268"/>
    <tableColumn id="3277" xr3:uid="{506DB32F-42EF-8E41-B245-0978C40C64F3}" name="Column3269"/>
    <tableColumn id="3278" xr3:uid="{92733FFD-1700-3841-9047-DE7AD501309F}" name="Column3270"/>
    <tableColumn id="3279" xr3:uid="{87411C64-88A2-D041-B09C-59F8A5C7A7B6}" name="Column3271"/>
    <tableColumn id="3280" xr3:uid="{FF08988A-3DB0-F347-8227-B022036408D2}" name="Column3272"/>
    <tableColumn id="3281" xr3:uid="{3511F2AC-4093-6B43-A2BB-B7CA7D62151B}" name="Column3273"/>
    <tableColumn id="3282" xr3:uid="{DD991F5A-C231-0140-BDB5-F5DB56CFEFE2}" name="Column3274"/>
    <tableColumn id="3283" xr3:uid="{822CC7DA-F212-5741-BDE3-CA73CB885614}" name="Column3275"/>
    <tableColumn id="3284" xr3:uid="{B7CDA2BA-783D-AB4D-82C6-6BEBBF2B00AB}" name="Column3276"/>
    <tableColumn id="3285" xr3:uid="{2BFF5F14-2981-EF4C-AB8A-E4B0D09AEF10}" name="Column3277"/>
    <tableColumn id="3286" xr3:uid="{9734653C-92E8-C041-AFE0-7E8F0F93FAAF}" name="Column3278"/>
    <tableColumn id="3287" xr3:uid="{CC4F4A45-6178-0B4E-A036-23CF50CE0463}" name="Column3279"/>
    <tableColumn id="3288" xr3:uid="{6F2EC0A5-1BF7-344E-AD7F-A0FF02AD7033}" name="Column3280"/>
    <tableColumn id="3289" xr3:uid="{BFF9CD68-613F-1C4B-91B1-26CD228D9D4F}" name="Column3281"/>
    <tableColumn id="3290" xr3:uid="{7636C7CD-5BD2-C544-8107-45DE2010B36B}" name="Column3282"/>
    <tableColumn id="3291" xr3:uid="{8A16AAF0-6DF5-0B49-B6DE-0AB416880E8C}" name="Column3283"/>
    <tableColumn id="3292" xr3:uid="{1D816113-EBFC-0845-AC43-68E084FD1D88}" name="Column3284"/>
    <tableColumn id="3293" xr3:uid="{871ABB73-9F76-364D-86BA-8F53EC7404A1}" name="Column3285"/>
    <tableColumn id="3294" xr3:uid="{7B8CC15D-F85F-7C42-AB51-E35ABEF74195}" name="Column3286"/>
    <tableColumn id="3295" xr3:uid="{AFF2A9DD-7897-3643-A555-1276777D0DDD}" name="Column3287"/>
    <tableColumn id="3296" xr3:uid="{FB40BE08-A7DD-4449-99EA-1BAF04AB7CD6}" name="Column3288"/>
    <tableColumn id="3297" xr3:uid="{53C982A2-1D40-D745-844D-9116F877C422}" name="Column3289"/>
    <tableColumn id="3298" xr3:uid="{8AFB2F02-DF7E-954D-A6E5-5CE7CA26CD33}" name="Column3290"/>
    <tableColumn id="3299" xr3:uid="{1BAAF831-1BDE-C748-BE03-B83238EDF3E8}" name="Column3291"/>
    <tableColumn id="3300" xr3:uid="{313E8D70-EB09-9543-ADA3-D0DD5BD0F378}" name="Column3292"/>
    <tableColumn id="3301" xr3:uid="{FB17B59F-1F8D-D047-8F54-0C4A2BEFDDA3}" name="Column3293"/>
    <tableColumn id="3302" xr3:uid="{DA5A82D2-D7F2-BF48-9AA4-3D440A09533A}" name="Column3294"/>
    <tableColumn id="3303" xr3:uid="{6615AC94-0C60-0947-832C-CE70D82CDD46}" name="Column3295"/>
    <tableColumn id="3304" xr3:uid="{70A70502-8C45-484E-B991-002C1579EEF6}" name="Column3296"/>
    <tableColumn id="3305" xr3:uid="{1CA78C43-24C5-3846-A496-BEDB92FB956D}" name="Column3297"/>
    <tableColumn id="3306" xr3:uid="{4A257672-9AB6-7D49-A9B9-B4B0272910A8}" name="Column3298"/>
    <tableColumn id="3307" xr3:uid="{CC48E5CB-538C-6D45-A6D6-D233E1BD6221}" name="Column3299"/>
    <tableColumn id="3308" xr3:uid="{45C6B291-E9CF-8E4A-A2D6-FD3209E2F1DD}" name="Column3300"/>
    <tableColumn id="3309" xr3:uid="{2FFF456F-7700-7247-A897-09F5801EC1D0}" name="Column3301"/>
    <tableColumn id="3310" xr3:uid="{2DFA9677-4945-D840-BADF-3594D82CE750}" name="Column3302"/>
    <tableColumn id="3311" xr3:uid="{FAAF8FD8-5B52-8B4E-9D87-13637E5C8352}" name="Column3303"/>
    <tableColumn id="3312" xr3:uid="{FAC0762E-5091-D346-8BD4-510F284CFA5B}" name="Column3304"/>
    <tableColumn id="3313" xr3:uid="{FC2F5059-F351-CE4B-8F96-55B581406205}" name="Column3305"/>
    <tableColumn id="3314" xr3:uid="{8117B880-0A99-4843-8DF4-E624A96537F5}" name="Column3306"/>
    <tableColumn id="3315" xr3:uid="{C1CCCED7-677A-3740-BB96-3886B376AAEC}" name="Column3307"/>
    <tableColumn id="3316" xr3:uid="{E09969A9-5CD3-1A4A-A157-693FFE33FEFD}" name="Column3308"/>
    <tableColumn id="3317" xr3:uid="{1FEC4CA7-DFEF-604D-884E-BF5240A877FA}" name="Column3309"/>
    <tableColumn id="3318" xr3:uid="{8DB6BD3D-5548-F84C-996B-082177A0D38F}" name="Column3310"/>
    <tableColumn id="3319" xr3:uid="{E3CA9B52-23F9-F647-B6AF-C9DB231361B8}" name="Column3311"/>
    <tableColumn id="3320" xr3:uid="{43E424BC-6709-2647-858E-FC6026A691D8}" name="Column3312"/>
    <tableColumn id="3321" xr3:uid="{BD25A5BC-271C-014B-A296-FE141C1D6ABB}" name="Column3313"/>
    <tableColumn id="3322" xr3:uid="{C32BCCCF-F792-FF47-9BAD-6A37190DA671}" name="Column3314"/>
    <tableColumn id="3323" xr3:uid="{A2E2859B-5A63-6442-A408-46696DA950A1}" name="Column3315"/>
    <tableColumn id="3324" xr3:uid="{EDD2FC71-8D07-CC4B-88B6-56E4CE311BB0}" name="Column3316"/>
    <tableColumn id="3325" xr3:uid="{3A451E0E-E59B-C74C-88C6-C8EACFCF537C}" name="Column3317"/>
    <tableColumn id="3326" xr3:uid="{AB712F3A-1419-0447-AB68-E9AEE0EF21D0}" name="Column3318"/>
    <tableColumn id="3327" xr3:uid="{8081D380-5647-DF4B-A69A-1A8BE4D79C3D}" name="Column3319"/>
    <tableColumn id="3328" xr3:uid="{60FF0235-C748-A243-A190-966A33F8D73B}" name="Column3320"/>
    <tableColumn id="3329" xr3:uid="{ABC03A8C-B73B-134B-B36F-7782DA883711}" name="Column3321"/>
    <tableColumn id="3330" xr3:uid="{C1D25223-3C46-E74E-A082-FFF642A4ED52}" name="Column3322"/>
    <tableColumn id="3331" xr3:uid="{ADC5D032-BBE1-8144-A990-A4B590A13BC6}" name="Column3323"/>
    <tableColumn id="3332" xr3:uid="{E338387D-35C3-9C4C-8BEC-C5A564952182}" name="Column3324"/>
    <tableColumn id="3333" xr3:uid="{DE409CF0-DD56-5A46-AD1E-9B5E9DA72BD6}" name="Column3325"/>
    <tableColumn id="3334" xr3:uid="{EFA7833D-0D80-934B-9D94-187110BB8995}" name="Column3326"/>
    <tableColumn id="3335" xr3:uid="{F2E7D763-0808-3B4F-A554-C6D7C3D22146}" name="Column3327"/>
    <tableColumn id="3336" xr3:uid="{3F1F9989-3589-194B-9878-20D4BD16C21D}" name="Column3328"/>
    <tableColumn id="3337" xr3:uid="{7DA32B14-7405-E644-A72C-FE25B134A6BB}" name="Column3329"/>
    <tableColumn id="3338" xr3:uid="{9A4BC0C6-072C-4C4A-8D87-65D6F6AC2E59}" name="Column3330"/>
    <tableColumn id="3339" xr3:uid="{85A93E8D-3072-FA4B-A9A7-6986BFA1AAAB}" name="Column3331"/>
    <tableColumn id="3340" xr3:uid="{84931628-E1D1-7B4B-AA1B-F5ED19ED87B5}" name="Column3332"/>
    <tableColumn id="3341" xr3:uid="{8CEFB4B7-3CEB-2040-8BEB-ECE2669D72D5}" name="Column3333"/>
    <tableColumn id="3342" xr3:uid="{F8C79B13-21C2-7848-97D1-2AB21AF9E04E}" name="Column3334"/>
    <tableColumn id="3343" xr3:uid="{D8793F18-36DB-1B4E-B7FD-F4D0DFA760BA}" name="Column3335"/>
    <tableColumn id="3344" xr3:uid="{1382E7BD-2888-CD40-97EE-992577F6AEF8}" name="Column3336"/>
    <tableColumn id="3345" xr3:uid="{86575DDA-B257-6C46-9AEF-E26A82753B7B}" name="Column3337"/>
    <tableColumn id="3346" xr3:uid="{916BCB41-CB05-964E-AA04-4AE4E5A1B234}" name="Column3338"/>
    <tableColumn id="3347" xr3:uid="{BDC80EDE-E641-9D4C-BDA1-1617B0D0BC21}" name="Column3339"/>
    <tableColumn id="3348" xr3:uid="{135A4F77-BF86-E945-9372-A02828A19003}" name="Column3340"/>
    <tableColumn id="3349" xr3:uid="{E1C00D44-B4F6-8F46-8A4D-E677FE7C72CA}" name="Column3341"/>
    <tableColumn id="3350" xr3:uid="{6615E31B-86E9-5948-A2F8-7F45F6866A8C}" name="Column3342"/>
    <tableColumn id="3351" xr3:uid="{42EF2A7F-1E5C-904E-A99B-079EE948C6BF}" name="Column3343"/>
    <tableColumn id="3352" xr3:uid="{EE031509-4A4B-DE43-8BBE-D08FBC82A340}" name="Column3344"/>
    <tableColumn id="3353" xr3:uid="{6838DA93-6B91-344A-9615-AD8D93B55997}" name="Column3345"/>
    <tableColumn id="3354" xr3:uid="{35F2D2E3-5385-4043-9684-2BDCD21948BE}" name="Column3346"/>
    <tableColumn id="3355" xr3:uid="{640EE09B-64D7-D149-8C89-7AC0DDA9D9D4}" name="Column3347"/>
    <tableColumn id="3356" xr3:uid="{86280852-02F6-C347-A987-E2F129935F69}" name="Column3348"/>
    <tableColumn id="3357" xr3:uid="{04209406-B2C6-B94F-8823-EDF6CCC93AB3}" name="Column3349"/>
    <tableColumn id="3358" xr3:uid="{02C74596-9999-1944-80B5-A914F68C9131}" name="Column3350"/>
    <tableColumn id="3359" xr3:uid="{29BC31AF-C441-C647-B983-118BEF0B087D}" name="Column3351"/>
    <tableColumn id="3360" xr3:uid="{371BE12E-C558-0944-9C71-56D90EFF734E}" name="Column3352"/>
    <tableColumn id="3361" xr3:uid="{7178B6CB-4601-0745-B51E-ACF163D6D12F}" name="Column3353"/>
    <tableColumn id="3362" xr3:uid="{2BC419DF-BB8B-B240-A904-8A99E76FAC58}" name="Column3354"/>
    <tableColumn id="3363" xr3:uid="{8DD232E1-D0F8-5646-A30A-9C58AC607C76}" name="Column3355"/>
    <tableColumn id="3364" xr3:uid="{0A2D0F4E-7881-0A43-B6A0-2CDE2FEC19E5}" name="Column3356"/>
    <tableColumn id="3365" xr3:uid="{96E8D1A9-87AD-1342-869A-78A79CB8E9AC}" name="Column3357"/>
    <tableColumn id="3366" xr3:uid="{7A378253-6333-644F-8AF5-1A3C169F513A}" name="Column3358"/>
    <tableColumn id="3367" xr3:uid="{EDD4B8F8-43AE-164D-B4F9-3E9EF71EF629}" name="Column3359"/>
    <tableColumn id="3368" xr3:uid="{2F608BFC-C0F0-504F-B70C-4A9305311669}" name="Column3360"/>
    <tableColumn id="3369" xr3:uid="{99614870-F19A-104E-85BF-EDA481054048}" name="Column3361"/>
    <tableColumn id="3370" xr3:uid="{85CEBB35-7C99-1942-A823-B9B08D57A946}" name="Column3362"/>
    <tableColumn id="3371" xr3:uid="{1752F5CD-640E-5942-AC98-76C9679BF678}" name="Column3363"/>
    <tableColumn id="3372" xr3:uid="{2F6BE7DD-6C01-D74D-B52D-946C80AB79A3}" name="Column3364"/>
    <tableColumn id="3373" xr3:uid="{F7AB5D23-A529-4243-9EB2-9A6EEDAB1551}" name="Column3365"/>
    <tableColumn id="3374" xr3:uid="{D8920D15-3056-7B4E-8665-75D396943F2D}" name="Column3366"/>
    <tableColumn id="3375" xr3:uid="{9087CD5D-5AD7-6C4F-9405-F6C783B2FD0A}" name="Column3367"/>
    <tableColumn id="3376" xr3:uid="{68B54F81-F2C4-4347-AAEB-54687C5745FF}" name="Column3368"/>
    <tableColumn id="3377" xr3:uid="{E01BFBC2-6CA1-9F4C-9EEF-5492593890D8}" name="Column3369"/>
    <tableColumn id="3378" xr3:uid="{A3A7FD91-3381-8848-96CE-90F806E61720}" name="Column3370"/>
    <tableColumn id="3379" xr3:uid="{2996C885-2EF8-A843-AD24-C737AC5F4A9B}" name="Column3371"/>
    <tableColumn id="3380" xr3:uid="{C743D730-3E52-EB41-BADD-C86D72E81B7C}" name="Column3372"/>
    <tableColumn id="3381" xr3:uid="{34FF1A7E-3C57-1F43-A2ED-00D55F6123A7}" name="Column3373"/>
    <tableColumn id="3382" xr3:uid="{D4FA8394-6654-7043-A4B3-3B917B709F94}" name="Column3374"/>
    <tableColumn id="3383" xr3:uid="{D4967B3B-876F-BB4B-BF44-6F8791FAEAD7}" name="Column3375"/>
    <tableColumn id="3384" xr3:uid="{4694C8A3-386C-1F44-8310-FB2946A1528B}" name="Column3376"/>
    <tableColumn id="3385" xr3:uid="{32D704AF-2541-6F4C-A995-778CF3666133}" name="Column3377"/>
    <tableColumn id="3386" xr3:uid="{1837F7C2-E6F8-4947-8D97-E5DE50DC2974}" name="Column3378"/>
    <tableColumn id="3387" xr3:uid="{F7C6F24D-50F0-0946-84E2-56805B70A350}" name="Column3379"/>
    <tableColumn id="3388" xr3:uid="{EAB7ECBB-AA82-6941-A8C9-2FF9C92F7AAA}" name="Column3380"/>
    <tableColumn id="3389" xr3:uid="{C57C0B12-1286-B448-A037-455B2226DE82}" name="Column3381"/>
    <tableColumn id="3390" xr3:uid="{CDBCA487-3F2B-2E4A-BCF2-F964DD016C13}" name="Column3382"/>
    <tableColumn id="3391" xr3:uid="{45A06F2A-8F31-0B4A-8DE0-1A8F9E7CE354}" name="Column3383"/>
    <tableColumn id="3392" xr3:uid="{57B633A5-B549-FB49-A370-FC2890C8169F}" name="Column3384"/>
    <tableColumn id="3393" xr3:uid="{9FB312B4-4000-6942-91E6-371FEEBF8896}" name="Column3385"/>
    <tableColumn id="3394" xr3:uid="{EC6E5B5F-C44B-0745-BCAD-94E3947B42EB}" name="Column3386"/>
    <tableColumn id="3395" xr3:uid="{CA2D6E3E-A331-8D4E-91C9-9DD78C62849B}" name="Column3387"/>
    <tableColumn id="3396" xr3:uid="{508A85AB-214D-8945-8CDC-32F07018CFD9}" name="Column3388"/>
    <tableColumn id="3397" xr3:uid="{4AC4EEDD-3EBB-7742-8422-D1EB614FE322}" name="Column3389"/>
    <tableColumn id="3398" xr3:uid="{F0D48084-A616-C24C-8060-407ECF114DF4}" name="Column3390"/>
    <tableColumn id="3399" xr3:uid="{C353FDB3-B721-184F-BC53-93677AC4BF5C}" name="Column3391"/>
    <tableColumn id="3400" xr3:uid="{A486120C-2913-D44C-8397-955A7350419C}" name="Column3392"/>
    <tableColumn id="3401" xr3:uid="{96605793-2BDB-AE4C-B8AA-CD4FBBE7B80B}" name="Column3393"/>
    <tableColumn id="3402" xr3:uid="{7B38E99C-8C97-D44A-9AED-8F328A83D719}" name="Column3394"/>
    <tableColumn id="3403" xr3:uid="{D5934F4E-A8EF-F744-8903-E7C135DD5E73}" name="Column3395"/>
    <tableColumn id="3404" xr3:uid="{6FAAAE66-7BDD-054A-8CA6-737765704615}" name="Column3396"/>
    <tableColumn id="3405" xr3:uid="{693AAE78-4206-F844-9B62-4E2B476C014C}" name="Column3397"/>
    <tableColumn id="3406" xr3:uid="{67ED4D74-ACE6-F74D-AAB5-98FE046B38B7}" name="Column3398"/>
    <tableColumn id="3407" xr3:uid="{675E3B8B-03E2-9446-B0F1-F3C1C5AC6EC5}" name="Column3399"/>
    <tableColumn id="3408" xr3:uid="{AFB84C7A-EA36-684E-A270-01A899CB19AC}" name="Column3400"/>
    <tableColumn id="3409" xr3:uid="{D34E9728-452C-F440-8AEA-8DF61EA4D888}" name="Column3401"/>
    <tableColumn id="3410" xr3:uid="{EC43B93B-9164-3946-BFA5-EE05379D8DD2}" name="Column3402"/>
    <tableColumn id="3411" xr3:uid="{55F97A72-D0E2-5C44-8CE4-6753633E2101}" name="Column3403"/>
    <tableColumn id="3412" xr3:uid="{B18B6792-51C4-1641-9361-74DEF23C6B9D}" name="Column3404"/>
    <tableColumn id="3413" xr3:uid="{8C620A90-B8AA-7044-84A9-EE5C39250848}" name="Column3405"/>
    <tableColumn id="3414" xr3:uid="{2BE09A1F-ED43-D34D-A1F6-55C40C3C4B76}" name="Column3406"/>
    <tableColumn id="3415" xr3:uid="{7BC0B2BE-20C1-F242-A0AD-EDA89BC3730F}" name="Column3407"/>
    <tableColumn id="3416" xr3:uid="{26BF5D3A-3723-FD49-9BDA-79FDCD28B703}" name="Column3408"/>
    <tableColumn id="3417" xr3:uid="{7968981D-0FB1-014D-B693-8B8E47109784}" name="Column3409"/>
    <tableColumn id="3418" xr3:uid="{01F621DF-73DF-574C-AD6C-D39B4796BBB7}" name="Column3410"/>
    <tableColumn id="3419" xr3:uid="{5360B170-E466-6A45-96CE-A83EA66990B4}" name="Column3411"/>
    <tableColumn id="3420" xr3:uid="{2116BBE8-C64F-5345-A158-E28227423F0C}" name="Column3412"/>
    <tableColumn id="3421" xr3:uid="{5AF4BF02-82EE-BB4A-AA8F-B7A49DD698E7}" name="Column3413"/>
    <tableColumn id="3422" xr3:uid="{A98772F2-3795-774E-9730-9CC884D26B6D}" name="Column3414"/>
    <tableColumn id="3423" xr3:uid="{8A1F9ABA-2CFE-3E4D-AF49-F68D1F81BE4D}" name="Column3415"/>
    <tableColumn id="3424" xr3:uid="{7A7CAD77-1601-224D-AF63-8755CB13A93C}" name="Column3416"/>
    <tableColumn id="3425" xr3:uid="{2D2305CE-8963-8346-9394-1EE897764C91}" name="Column3417"/>
    <tableColumn id="3426" xr3:uid="{C0079A03-45CF-9649-A9DA-A0520510DBBC}" name="Column3418"/>
    <tableColumn id="3427" xr3:uid="{1AC85932-BBFE-8043-8A2D-C802B9A8441F}" name="Column3419"/>
    <tableColumn id="3428" xr3:uid="{615DDE80-4D13-434E-B2F5-24E93584337E}" name="Column3420"/>
    <tableColumn id="3429" xr3:uid="{30826BF4-6D97-354B-BBEF-D67AB313E9B5}" name="Column3421"/>
    <tableColumn id="3430" xr3:uid="{A2FE898E-9086-6D40-BAF3-947A2B8E8E43}" name="Column3422"/>
    <tableColumn id="3431" xr3:uid="{1032C3BC-EEDF-F14D-931A-D41458B7D114}" name="Column3423"/>
    <tableColumn id="3432" xr3:uid="{170883B4-005C-3648-B09D-9C640AAD26FA}" name="Column3424"/>
    <tableColumn id="3433" xr3:uid="{FFD3C8AA-A9F8-CA47-85A0-79D1A414FFB3}" name="Column3425"/>
    <tableColumn id="3434" xr3:uid="{4FD739B4-3484-814D-83AF-85E3192F8215}" name="Column3426"/>
    <tableColumn id="3435" xr3:uid="{1314ECF6-1970-4C4A-B479-2A117158238B}" name="Column3427"/>
    <tableColumn id="3436" xr3:uid="{12229552-486E-284D-92C8-251A8DB49B94}" name="Column3428"/>
    <tableColumn id="3437" xr3:uid="{9DDEF6AB-E3B3-5745-B07F-3607134AF5EF}" name="Column3429"/>
    <tableColumn id="3438" xr3:uid="{ADBE8CA0-9449-DD46-8D22-02D2C59FF79A}" name="Column3430"/>
    <tableColumn id="3439" xr3:uid="{02E92544-3F0A-AF43-AC56-36CBCC04B47B}" name="Column3431"/>
    <tableColumn id="3440" xr3:uid="{9DD94ABA-4BD3-D14C-891B-22FCEB8DD56D}" name="Column3432"/>
    <tableColumn id="3441" xr3:uid="{C396B9D2-378D-B747-84CA-F7AFE0CC284B}" name="Column3433"/>
    <tableColumn id="3442" xr3:uid="{7C7FD750-E15E-674D-BF92-53D570463F46}" name="Column3434"/>
    <tableColumn id="3443" xr3:uid="{A4AE7DC7-B881-A144-BCAC-C4FB55B112F6}" name="Column3435"/>
    <tableColumn id="3444" xr3:uid="{EF3B097E-C10D-314C-A647-EDCBC0E78DD2}" name="Column3436"/>
    <tableColumn id="3445" xr3:uid="{D2B0A8FF-ABAB-F14F-9753-0B3CCB0E4F4E}" name="Column3437"/>
    <tableColumn id="3446" xr3:uid="{3DC60856-AF11-9540-A9F8-DC21CBC62DD3}" name="Column3438"/>
    <tableColumn id="3447" xr3:uid="{B6A3F12E-8B0C-BB4D-803D-EEAB2D1C5943}" name="Column3439"/>
    <tableColumn id="3448" xr3:uid="{3D383987-D755-E24E-8DBB-70A841FEAFBB}" name="Column3440"/>
    <tableColumn id="3449" xr3:uid="{7D0BFDA5-0198-CD48-8120-D7206AD055A8}" name="Column3441"/>
    <tableColumn id="3450" xr3:uid="{540B707F-92B4-8044-A95B-5836BED65031}" name="Column3442"/>
    <tableColumn id="3451" xr3:uid="{48F837AD-2943-144A-8494-EA86F7314BD7}" name="Column3443"/>
    <tableColumn id="3452" xr3:uid="{DD5874E0-0603-444E-8DA6-45FC2B493D19}" name="Column3444"/>
    <tableColumn id="3453" xr3:uid="{BD1E5F8C-1ECD-EC47-B420-7E1A48D8562F}" name="Column3445"/>
    <tableColumn id="3454" xr3:uid="{9954D34D-7C27-B949-9984-012F5F7D65D2}" name="Column3446"/>
    <tableColumn id="3455" xr3:uid="{8EBB7964-3EEC-374C-896A-8719260C3C83}" name="Column3447"/>
    <tableColumn id="3456" xr3:uid="{A7A5B77B-0D46-8749-B3DD-9CFE9A4E7020}" name="Column3448"/>
    <tableColumn id="3457" xr3:uid="{A4A15C3B-9038-0442-BE3E-9B41F49E1425}" name="Column3449"/>
    <tableColumn id="3458" xr3:uid="{7FFBE12C-6E02-7E4D-9B82-CE2404DC5B53}" name="Column3450"/>
    <tableColumn id="3459" xr3:uid="{88911FD0-DE75-D641-A047-8F589ED5991A}" name="Column3451"/>
    <tableColumn id="3460" xr3:uid="{6C057EC5-B1C1-9749-AC00-C23BCF51D583}" name="Column3452"/>
    <tableColumn id="3461" xr3:uid="{042345D9-04B9-354D-9565-43A91FEC5443}" name="Column3453"/>
    <tableColumn id="3462" xr3:uid="{4A1B9AA4-5866-0241-B794-B5868153CF1B}" name="Column3454"/>
    <tableColumn id="3463" xr3:uid="{EB308F86-CEED-3647-96B2-59CA02DE2347}" name="Column3455"/>
    <tableColumn id="3464" xr3:uid="{B2652F38-54C3-EE43-A9E1-627C6CA5FFDB}" name="Column3456"/>
    <tableColumn id="3465" xr3:uid="{C42BAE0F-94A0-7248-9EF7-8B50EF5D458C}" name="Column3457"/>
    <tableColumn id="3466" xr3:uid="{89FFF697-4911-1E40-A80B-856347954251}" name="Column3458"/>
    <tableColumn id="3467" xr3:uid="{2E0F9369-3FD0-8D45-84C4-DF62EBFC2537}" name="Column3459"/>
    <tableColumn id="3468" xr3:uid="{456D1C61-FDE2-7343-800E-C512BA152848}" name="Column3460"/>
    <tableColumn id="3469" xr3:uid="{6097415A-B1E5-054F-A52A-DE2D8DDCD4C0}" name="Column3461"/>
    <tableColumn id="3470" xr3:uid="{BFEDEB13-916C-4041-B539-424EA1234942}" name="Column3462"/>
    <tableColumn id="3471" xr3:uid="{7CE67764-653E-544C-B63E-752E66065ADC}" name="Column3463"/>
    <tableColumn id="3472" xr3:uid="{1AE2EB1F-C502-4644-A03F-07D91ABAC9EA}" name="Column3464"/>
    <tableColumn id="3473" xr3:uid="{35FBA5F8-7833-084F-AD9B-0D4E83223635}" name="Column3465"/>
    <tableColumn id="3474" xr3:uid="{5807F929-2D2C-6A48-841B-61B2A96115FB}" name="Column3466"/>
    <tableColumn id="3475" xr3:uid="{62D81855-F5C6-E042-82DC-EF9E7E4DC7DA}" name="Column3467"/>
    <tableColumn id="3476" xr3:uid="{1E8F882E-7399-DD4D-80D2-E07BC4F37360}" name="Column3468"/>
    <tableColumn id="3477" xr3:uid="{95F905D2-388F-B14B-9A39-1537FE1232D7}" name="Column3469"/>
    <tableColumn id="3478" xr3:uid="{80F42485-CEFB-0B4E-B16D-0493B91F9ED7}" name="Column3470"/>
    <tableColumn id="3479" xr3:uid="{B72167B3-20F9-8C41-91BA-A6B8DD40AEAA}" name="Column3471"/>
    <tableColumn id="3480" xr3:uid="{ADF7EA57-B2F3-7F48-8087-3AB2AF5DA1A8}" name="Column3472"/>
    <tableColumn id="3481" xr3:uid="{E0FD1F97-DAD6-C944-87DC-1E50CD6DF494}" name="Column3473"/>
    <tableColumn id="3482" xr3:uid="{299945B1-69B3-2841-BFBC-5B76B4C2FAB1}" name="Column3474"/>
    <tableColumn id="3483" xr3:uid="{C985FB65-C923-8541-ABB9-4BFD689A838E}" name="Column3475"/>
    <tableColumn id="3484" xr3:uid="{2488D92B-72EC-2246-92E2-9B1687A2CAFC}" name="Column3476"/>
    <tableColumn id="3485" xr3:uid="{742DA39D-6CBC-394C-BFA7-492811C0C701}" name="Column3477"/>
    <tableColumn id="3486" xr3:uid="{58076016-0D99-FE44-830D-1091A6529EA5}" name="Column3478"/>
    <tableColumn id="3487" xr3:uid="{A2E44B0D-2C99-3D4E-9EB0-ED0E0EED6721}" name="Column3479"/>
    <tableColumn id="3488" xr3:uid="{E9845B44-ABC3-8A4D-B91A-EFBFB1078962}" name="Column3480"/>
    <tableColumn id="3489" xr3:uid="{C5F9171A-7FCD-D74A-BEED-E9C0480FF73A}" name="Column3481"/>
    <tableColumn id="3490" xr3:uid="{B25968F4-CE3F-6F4B-916B-301F6CBE0532}" name="Column3482"/>
    <tableColumn id="3491" xr3:uid="{4844A79D-D1CB-1641-9675-001D9055C360}" name="Column3483"/>
    <tableColumn id="3492" xr3:uid="{815FC8E9-52F0-C64C-94F3-4CEF0FBA7125}" name="Column3484"/>
    <tableColumn id="3493" xr3:uid="{C6D29F5F-4BD1-EC4C-B1FC-7B9BA6987E46}" name="Column3485"/>
    <tableColumn id="3494" xr3:uid="{5ED543C7-E4B0-1F41-8991-6A1B7B760C30}" name="Column3486"/>
    <tableColumn id="3495" xr3:uid="{9EC1BBD0-146A-AA46-9E00-738C248F895D}" name="Column3487"/>
    <tableColumn id="3496" xr3:uid="{387B0FCA-2DA7-AC42-A6C1-51E147A7D83A}" name="Column3488"/>
    <tableColumn id="3497" xr3:uid="{56FB9831-186C-6B47-A8FD-049765ABF485}" name="Column3489"/>
    <tableColumn id="3498" xr3:uid="{70D7F1B4-D4B5-B147-9374-8FD3DE0BF6D7}" name="Column3490"/>
    <tableColumn id="3499" xr3:uid="{E3F8C40C-B697-E04D-AD74-E1E53B1C462C}" name="Column3491"/>
    <tableColumn id="3500" xr3:uid="{126E9EFF-38CC-AF48-877E-97F34535178D}" name="Column3492"/>
    <tableColumn id="3501" xr3:uid="{DDF99FE0-5459-B346-9CAE-6F3F79BC3310}" name="Column3493"/>
    <tableColumn id="3502" xr3:uid="{F5FA919D-6532-9E43-8895-9435BD7710FF}" name="Column3494"/>
    <tableColumn id="3503" xr3:uid="{473275E7-FDE2-0244-8501-AF48A8ED258F}" name="Column3495"/>
    <tableColumn id="3504" xr3:uid="{13B2E881-0711-B643-A74E-94D323B09A5B}" name="Column3496"/>
    <tableColumn id="3505" xr3:uid="{2EF5622E-E77B-8345-91CC-57AB723611F9}" name="Column3497"/>
    <tableColumn id="3506" xr3:uid="{5618CBD1-2526-5F44-87D6-9CF8884609A8}" name="Column3498"/>
    <tableColumn id="3507" xr3:uid="{55FB29A5-CEE4-DE49-BDFD-D248EAC3F9AA}" name="Column3499"/>
    <tableColumn id="3508" xr3:uid="{0F006280-2A2C-B044-80CD-47765B908795}" name="Column3500"/>
    <tableColumn id="3509" xr3:uid="{5C7B48A0-FFB8-364A-9062-935A0A6770E7}" name="Column3501"/>
    <tableColumn id="3510" xr3:uid="{C24F7478-8C56-4D4D-9192-094084C4DC91}" name="Column3502"/>
    <tableColumn id="3511" xr3:uid="{D82EF272-831F-2945-B688-E734D180893E}" name="Column3503"/>
    <tableColumn id="3512" xr3:uid="{1726B773-1B3C-8B40-9490-9FB872A45D7D}" name="Column3504"/>
    <tableColumn id="3513" xr3:uid="{EFAB9608-92A2-9A49-8D69-FA00DB829A02}" name="Column3505"/>
    <tableColumn id="3514" xr3:uid="{D5D7C814-976F-784E-9894-36470E8D557C}" name="Column3506"/>
    <tableColumn id="3515" xr3:uid="{9A9B7461-9D57-7143-BA97-79F25485EC14}" name="Column3507"/>
    <tableColumn id="3516" xr3:uid="{A10FBB6E-2811-D64B-8CE3-303EA9BA4736}" name="Column3508"/>
    <tableColumn id="3517" xr3:uid="{3F23117A-49A0-B249-830B-6F69F2B2BA2A}" name="Column3509"/>
    <tableColumn id="3518" xr3:uid="{4BA8B7D9-BE39-7245-94E1-8AE429019CEB}" name="Column3510"/>
    <tableColumn id="3519" xr3:uid="{50593BE4-8AD7-7E46-8CC7-96F2C79B81F3}" name="Column3511"/>
    <tableColumn id="3520" xr3:uid="{B527C41F-43A4-CA4F-9559-6557F8406A3F}" name="Column3512"/>
    <tableColumn id="3521" xr3:uid="{70B460EA-B889-B243-878F-AC32BA9BA4E8}" name="Column3513"/>
    <tableColumn id="3522" xr3:uid="{3A739F86-84A3-9C46-9605-A7DEE0C05156}" name="Column3514"/>
    <tableColumn id="3523" xr3:uid="{341C6B85-E227-DB41-8304-4BFE87D75874}" name="Column3515"/>
    <tableColumn id="3524" xr3:uid="{E8810BDF-CB35-3343-A8A2-9BADCE6E725E}" name="Column3516"/>
    <tableColumn id="3525" xr3:uid="{90581253-FC85-874F-8249-777575C3DF44}" name="Column3517"/>
    <tableColumn id="3526" xr3:uid="{D5DFCEB3-C7DD-A148-B4F3-EF9BEAE33876}" name="Column3518"/>
    <tableColumn id="3527" xr3:uid="{547CE547-DAF9-F446-B025-C3198B7F36D5}" name="Column3519"/>
    <tableColumn id="3528" xr3:uid="{31DF44E7-5897-A44B-BB77-B7A946430125}" name="Column3520"/>
    <tableColumn id="3529" xr3:uid="{44C4D82D-6484-E741-AC6B-656C20195BF1}" name="Column3521"/>
    <tableColumn id="3530" xr3:uid="{8FAD4A4B-293C-4344-A863-4972E88489D1}" name="Column3522"/>
    <tableColumn id="3531" xr3:uid="{2990BA9E-AF76-A640-A1DB-1BEDB04090F4}" name="Column3523"/>
    <tableColumn id="3532" xr3:uid="{E98A3C48-0C8D-A146-BDAB-D1FFF16D3D1F}" name="Column3524"/>
    <tableColumn id="3533" xr3:uid="{03607012-A4DE-1645-BD3F-934D96170C66}" name="Column3525"/>
    <tableColumn id="3534" xr3:uid="{850941DB-1B93-0741-BE8C-8098FB74624B}" name="Column3526"/>
    <tableColumn id="3535" xr3:uid="{BDE599BA-1E37-5641-AF35-FCD12DEFB6F1}" name="Column3527"/>
    <tableColumn id="3536" xr3:uid="{10590134-F7D6-0141-BEB4-F77F26BB8FDF}" name="Column3528"/>
    <tableColumn id="3537" xr3:uid="{4F7B5DF8-EE9C-2D40-A322-C72951A2AA16}" name="Column3529"/>
    <tableColumn id="3538" xr3:uid="{B846AC02-D846-9542-850E-D5871020A71E}" name="Column3530"/>
    <tableColumn id="3539" xr3:uid="{949BD8CC-0D17-064C-8994-2462005319A8}" name="Column3531"/>
    <tableColumn id="3540" xr3:uid="{E75D966D-C265-8D41-B735-89B281352E82}" name="Column3532"/>
    <tableColumn id="3541" xr3:uid="{682B1A6E-89CF-1F42-BC89-626973040E3A}" name="Column3533"/>
    <tableColumn id="3542" xr3:uid="{DC1579DE-5056-EE45-B898-CD70664A9EED}" name="Column3534"/>
    <tableColumn id="3543" xr3:uid="{B827CD8C-678A-CA43-8B75-E761A60C29FA}" name="Column3535"/>
    <tableColumn id="3544" xr3:uid="{CE84035F-FA1A-9F4F-8D6E-5C882D0930CC}" name="Column3536"/>
    <tableColumn id="3545" xr3:uid="{33334DE7-D386-4649-A16F-F3A9E0D3799D}" name="Column3537"/>
    <tableColumn id="3546" xr3:uid="{7DA3C5B7-EA92-6548-9F2A-FE4CC178CE55}" name="Column3538"/>
    <tableColumn id="3547" xr3:uid="{A8E7B953-D540-7946-B938-A247A3C61D8F}" name="Column3539"/>
    <tableColumn id="3548" xr3:uid="{1B0C987C-7F00-2D43-A98F-5DDF55C485C8}" name="Column3540"/>
    <tableColumn id="3549" xr3:uid="{AFD45C57-2082-8849-B769-AB28891F6F67}" name="Column3541"/>
    <tableColumn id="3550" xr3:uid="{94DE49F2-E20F-CF4C-849D-89BA3054A783}" name="Column3542"/>
    <tableColumn id="3551" xr3:uid="{39F31EBB-9395-A64D-BF87-DDD210F35F74}" name="Column3543"/>
    <tableColumn id="3552" xr3:uid="{3A86998A-8446-B942-8F33-0D9E23CE7CA7}" name="Column3544"/>
    <tableColumn id="3553" xr3:uid="{C1081864-0C94-CB4D-A315-E576A6EBC931}" name="Column3545"/>
    <tableColumn id="3554" xr3:uid="{1CC8CBE3-6762-5349-A7C1-6C5466B1DFFB}" name="Column3546"/>
    <tableColumn id="3555" xr3:uid="{5CB3469F-0200-314F-AFE0-BF494BF74C1C}" name="Column3547"/>
    <tableColumn id="3556" xr3:uid="{50609F07-0109-8A43-9B4C-33ECBFF2BB8A}" name="Column3548"/>
    <tableColumn id="3557" xr3:uid="{98C7739A-DF03-734E-BEB3-05836151EBF4}" name="Column3549"/>
    <tableColumn id="3558" xr3:uid="{95CFF376-FC50-E945-A1D9-14FBD99E5F70}" name="Column3550"/>
    <tableColumn id="3559" xr3:uid="{6FC07804-ABB5-2F43-95ED-0EE989A27B3C}" name="Column3551"/>
    <tableColumn id="3560" xr3:uid="{A785DDF5-A19B-F24C-AB78-31644A3AF997}" name="Column3552"/>
    <tableColumn id="3561" xr3:uid="{09790050-4BB5-574A-9330-66FB04903308}" name="Column3553"/>
    <tableColumn id="3562" xr3:uid="{B1FDAAEE-622F-B34E-9ECD-C11100E9C623}" name="Column3554"/>
    <tableColumn id="3563" xr3:uid="{43F837FF-788A-5149-8FED-8CA4FE616171}" name="Column3555"/>
    <tableColumn id="3564" xr3:uid="{567AA962-95D5-1B45-83DE-B9F1D7BD1C90}" name="Column3556"/>
    <tableColumn id="3565" xr3:uid="{3DFEEA2E-0EE6-7241-A21C-69D4BC79AAF8}" name="Column3557"/>
    <tableColumn id="3566" xr3:uid="{7857CF25-22CA-ED44-ADBA-5266C9134C97}" name="Column3558"/>
    <tableColumn id="3567" xr3:uid="{EA9B1B29-6257-D24B-8BDC-C6421087691A}" name="Column3559"/>
    <tableColumn id="3568" xr3:uid="{ED0647AB-FB9E-1048-BFDB-BF11ACF0C93E}" name="Column3560"/>
    <tableColumn id="3569" xr3:uid="{B4399F8F-CBB7-054F-8127-595E5069F655}" name="Column3561"/>
    <tableColumn id="3570" xr3:uid="{033A4419-70FE-9743-92FB-9AAA437121B7}" name="Column3562"/>
    <tableColumn id="3571" xr3:uid="{996FF680-62F9-D640-A7F1-75BA4F6F155A}" name="Column3563"/>
    <tableColumn id="3572" xr3:uid="{99EF41D3-B551-5C44-808E-1C1AE4199EA8}" name="Column3564"/>
    <tableColumn id="3573" xr3:uid="{BEDB982C-FECA-E74D-AA33-1F5EE6FD12B9}" name="Column3565"/>
    <tableColumn id="3574" xr3:uid="{967BDF5D-8728-B14E-8E39-160883E171DE}" name="Column3566"/>
    <tableColumn id="3575" xr3:uid="{E5181513-6B3E-6F4B-87BC-B9A2C175D799}" name="Column3567"/>
    <tableColumn id="3576" xr3:uid="{1D398E59-4327-E942-9A88-48067C2A5D99}" name="Column3568"/>
    <tableColumn id="3577" xr3:uid="{B180C667-2E87-0D4C-BBB4-3C03157C788C}" name="Column3569"/>
    <tableColumn id="3578" xr3:uid="{06FC9959-3CE1-C748-86B1-822DE21D53B9}" name="Column3570"/>
    <tableColumn id="3579" xr3:uid="{99E4B34B-D4D3-0A47-8613-BCD249571C84}" name="Column3571"/>
    <tableColumn id="3580" xr3:uid="{8F9EEDE1-709E-F14E-B6AD-8262418B0D2D}" name="Column3572"/>
    <tableColumn id="3581" xr3:uid="{5200EC52-11EA-5A4C-961C-FF7D2057E958}" name="Column3573"/>
    <tableColumn id="3582" xr3:uid="{26909768-57FE-1045-ABA9-0094E4265C8D}" name="Column3574"/>
    <tableColumn id="3583" xr3:uid="{53EDE54A-487E-B244-A0F5-F49CC686C94F}" name="Column3575"/>
    <tableColumn id="3584" xr3:uid="{B609E74C-E985-5A46-9C04-6E37E27C3839}" name="Column3576"/>
    <tableColumn id="3585" xr3:uid="{C945BA69-1CA5-6F45-97FB-8C074F3141EF}" name="Column3577"/>
    <tableColumn id="3586" xr3:uid="{AAD89E25-CA1B-6B46-A799-C6F42EB621A9}" name="Column3578"/>
    <tableColumn id="3587" xr3:uid="{FC64DF55-C8C8-7E4E-84B3-6EC9956C2C9F}" name="Column3579"/>
    <tableColumn id="3588" xr3:uid="{593DAEFB-1F86-9D49-A530-4647D2E05EFE}" name="Column3580"/>
    <tableColumn id="3589" xr3:uid="{44A78A90-553B-2045-BA2A-11408A162B38}" name="Column3581"/>
    <tableColumn id="3590" xr3:uid="{2D92C936-26BD-DE4B-9E43-3DD24C2930A4}" name="Column3582"/>
    <tableColumn id="3591" xr3:uid="{74C113A4-FBF6-D440-8BF3-70625FB422A8}" name="Column3583"/>
    <tableColumn id="3592" xr3:uid="{F64ADEEA-54F9-D94A-B18D-7AFCE4511793}" name="Column3584"/>
    <tableColumn id="3593" xr3:uid="{65AF98A7-C4BA-EF42-ACC0-4F41F00C89C1}" name="Column3585"/>
    <tableColumn id="3594" xr3:uid="{81D11668-DEC9-1A4E-9963-C438F5C288A7}" name="Column3586"/>
    <tableColumn id="3595" xr3:uid="{C9751D6F-EE98-6647-9D56-7400619C2028}" name="Column3587"/>
    <tableColumn id="3596" xr3:uid="{669F9AEB-6384-7348-B84C-0105016547F0}" name="Column3588"/>
    <tableColumn id="3597" xr3:uid="{42E83754-651B-ED43-8AB3-F5E587668C21}" name="Column3589"/>
    <tableColumn id="3598" xr3:uid="{4561FD66-27D1-A642-B7DA-5CC1606454FF}" name="Column3590"/>
    <tableColumn id="3599" xr3:uid="{B0F9D1E7-8AC8-3441-8546-72D8C3E6339D}" name="Column3591"/>
    <tableColumn id="3600" xr3:uid="{48073DC0-918C-7C4C-A197-81E1041E4D4F}" name="Column3592"/>
    <tableColumn id="3601" xr3:uid="{C1EB56D9-F75C-1A45-B6DE-047441966783}" name="Column3593"/>
    <tableColumn id="3602" xr3:uid="{128E112E-4052-864C-9470-4BFA3EFAEA94}" name="Column3594"/>
    <tableColumn id="3603" xr3:uid="{BBB0E371-8D2C-3A4E-8C58-173A361653EE}" name="Column3595"/>
    <tableColumn id="3604" xr3:uid="{3A5E4E1D-4CF0-7746-8386-028F6460010D}" name="Column3596"/>
    <tableColumn id="3605" xr3:uid="{B9132DD2-DEED-DD48-A979-2AF75C8C3727}" name="Column3597"/>
    <tableColumn id="3606" xr3:uid="{09549679-0932-3E4A-A32F-46786898F76C}" name="Column3598"/>
    <tableColumn id="3607" xr3:uid="{DAFEBCB3-A364-C04E-B51E-1B34F5ACBBA8}" name="Column3599"/>
    <tableColumn id="3608" xr3:uid="{72F25CCE-D24A-8F44-AC74-E6C57CF97094}" name="Column3600"/>
    <tableColumn id="3609" xr3:uid="{A27346BB-60E1-904E-A557-1834A57496FB}" name="Column3601"/>
    <tableColumn id="3610" xr3:uid="{E934FF98-F49F-2447-AE0A-3373080BB35B}" name="Column3602"/>
    <tableColumn id="3611" xr3:uid="{F9E5CC37-3C32-744E-860F-7A73D7F5E416}" name="Column3603"/>
    <tableColumn id="3612" xr3:uid="{655F75CA-88A1-9546-AC4B-2B541DA6C9D5}" name="Column3604"/>
    <tableColumn id="3613" xr3:uid="{36920B9E-4D8A-B045-94E0-A3BC3FB75EE8}" name="Column3605"/>
    <tableColumn id="3614" xr3:uid="{B6FE2E34-BEDD-2340-B824-23D2D4879F77}" name="Column3606"/>
    <tableColumn id="3615" xr3:uid="{9E7E0719-6504-BD4D-9391-ED5A6BE01E15}" name="Column3607"/>
    <tableColumn id="3616" xr3:uid="{59A2D707-180A-BF44-B67C-63A5CC1F84FE}" name="Column3608"/>
    <tableColumn id="3617" xr3:uid="{60B05CC3-0B4F-6442-AB47-2C6906E6E61E}" name="Column3609"/>
    <tableColumn id="3618" xr3:uid="{FB3E8192-C15E-C04F-A8E8-F9224197C096}" name="Column3610"/>
    <tableColumn id="3619" xr3:uid="{41FB6DD1-C5A5-F043-ACA9-57EAF7C9CEED}" name="Column3611"/>
    <tableColumn id="3620" xr3:uid="{C61C291F-6861-504E-8B97-EC746D6056ED}" name="Column3612"/>
    <tableColumn id="3621" xr3:uid="{0A82170F-4A9F-3A4D-901E-6E492620572F}" name="Column3613"/>
    <tableColumn id="3622" xr3:uid="{AA459884-0561-9544-AC75-861324F44F7A}" name="Column3614"/>
    <tableColumn id="3623" xr3:uid="{855214BD-C2BA-B549-841A-5454792B11E4}" name="Column3615"/>
    <tableColumn id="3624" xr3:uid="{130A3F61-CEEE-C14B-9AE8-C81A47AD51F4}" name="Column3616"/>
    <tableColumn id="3625" xr3:uid="{1A33C4BD-9DB0-3E43-8EAD-69DCD96632D6}" name="Column3617"/>
    <tableColumn id="3626" xr3:uid="{23A42E4B-699C-B34E-8024-619319B165F8}" name="Column3618"/>
    <tableColumn id="3627" xr3:uid="{569D9210-787F-4746-8FF8-4849037C772A}" name="Column3619"/>
    <tableColumn id="3628" xr3:uid="{D6A81392-B48E-4D42-B7B2-5D775051D710}" name="Column3620"/>
    <tableColumn id="3629" xr3:uid="{9FC11A4A-F6A6-A347-BCF6-AAF10177C462}" name="Column3621"/>
    <tableColumn id="3630" xr3:uid="{0A5F2C40-BF91-A144-957C-290637B83035}" name="Column3622"/>
    <tableColumn id="3631" xr3:uid="{99C43ECB-F129-B148-9744-14BDE9A1D35E}" name="Column3623"/>
    <tableColumn id="3632" xr3:uid="{F94D420A-7310-CC42-9EA5-23B1D4AD85C8}" name="Column3624"/>
    <tableColumn id="3633" xr3:uid="{A583CCF9-9CB8-8342-900C-9FF96DE32D18}" name="Column3625"/>
    <tableColumn id="3634" xr3:uid="{78B969B8-1752-3049-A3DE-6656FBD2DC39}" name="Column3626"/>
    <tableColumn id="3635" xr3:uid="{1A89E50B-CEC8-1843-A3A2-B741C1203952}" name="Column3627"/>
    <tableColumn id="3636" xr3:uid="{E264D23E-3A6A-C94A-89DB-736B43B82AD4}" name="Column3628"/>
    <tableColumn id="3637" xr3:uid="{C5FDE865-C98C-D744-B85E-7877CA23CD9E}" name="Column3629"/>
    <tableColumn id="3638" xr3:uid="{582B146F-BE00-5A4A-938D-62EF07778CC1}" name="Column3630"/>
    <tableColumn id="3639" xr3:uid="{D603AAD9-BA0C-8D47-B612-DA99891435C1}" name="Column3631"/>
    <tableColumn id="3640" xr3:uid="{EAA8FD27-4DF5-5F4B-B412-5BCACE2DF2F7}" name="Column3632"/>
    <tableColumn id="3641" xr3:uid="{F3D696EC-4F00-8249-8031-47506FBC6338}" name="Column3633"/>
    <tableColumn id="3642" xr3:uid="{440159E9-AB5E-4541-91CD-4077DDF9383B}" name="Column3634"/>
    <tableColumn id="3643" xr3:uid="{4A1DE53F-8416-B747-9515-807C34927DA3}" name="Column3635"/>
    <tableColumn id="3644" xr3:uid="{96CAF4E5-6FBC-E143-BFBF-95F6BCD938C8}" name="Column3636"/>
    <tableColumn id="3645" xr3:uid="{BDB61495-7BB7-1E45-A658-87CFE565D322}" name="Column3637"/>
    <tableColumn id="3646" xr3:uid="{61BAA701-352C-BA41-A531-239181475912}" name="Column3638"/>
    <tableColumn id="3647" xr3:uid="{7C3A38FA-7523-D748-9ED6-0EFF56A293E1}" name="Column3639"/>
    <tableColumn id="3648" xr3:uid="{3832FD2B-FF5F-154D-B424-4CEC0581C145}" name="Column3640"/>
    <tableColumn id="3649" xr3:uid="{0FA53764-4031-8744-BBE5-C8E7C38A5DB6}" name="Column3641"/>
    <tableColumn id="3650" xr3:uid="{5682D0B5-8C86-A544-B5DF-D8A956102E0F}" name="Column3642"/>
    <tableColumn id="3651" xr3:uid="{AF673EDE-5408-9C42-8238-E6D36B3D94F6}" name="Column3643"/>
    <tableColumn id="3652" xr3:uid="{852A516A-D90D-1E47-B823-33A4ECEA386F}" name="Column3644"/>
    <tableColumn id="3653" xr3:uid="{5B05B2F4-152D-CC44-9350-AF0CBD783730}" name="Column3645"/>
    <tableColumn id="3654" xr3:uid="{E756A07E-AC9B-094E-B5E9-2346B131702B}" name="Column3646"/>
    <tableColumn id="3655" xr3:uid="{8E28038E-1100-D74E-B8F9-F65F12542FCF}" name="Column3647"/>
    <tableColumn id="3656" xr3:uid="{3BCDCB24-22E6-8B42-B9A3-A4D06E4DB008}" name="Column3648"/>
    <tableColumn id="3657" xr3:uid="{A49BB956-502E-D54D-BBF7-FC35D01ABEB1}" name="Column3649"/>
    <tableColumn id="3658" xr3:uid="{14A460ED-3B7C-3044-9DCB-12AF7C1587E5}" name="Column3650"/>
    <tableColumn id="3659" xr3:uid="{E366FD75-0B34-F34C-BBAA-F065E5651720}" name="Column3651"/>
    <tableColumn id="3660" xr3:uid="{ADC38206-B391-194D-92D8-8A711E8D5661}" name="Column3652"/>
    <tableColumn id="3661" xr3:uid="{3DEBA632-6155-CE40-BFE7-FBF43613139D}" name="Column3653"/>
    <tableColumn id="3662" xr3:uid="{5A42D0CA-6B19-AF40-B368-13375BB91FBB}" name="Column3654"/>
    <tableColumn id="3663" xr3:uid="{6A349165-8BD4-364C-B4BA-666F207257B4}" name="Column3655"/>
    <tableColumn id="3664" xr3:uid="{98C9967C-5FC3-634C-810B-6A8EC0D5F2FE}" name="Column3656"/>
    <tableColumn id="3665" xr3:uid="{0B30867A-D7F6-2D4B-AA04-1C6BDF1E6A59}" name="Column3657"/>
    <tableColumn id="3666" xr3:uid="{CA41CDAF-03EB-8A44-AC35-B904EC1C7997}" name="Column3658"/>
    <tableColumn id="3667" xr3:uid="{667A028B-6119-3A4C-9DFD-BD97137C787A}" name="Column3659"/>
    <tableColumn id="3668" xr3:uid="{8E3B81A9-E6DC-D046-A7B3-9BC7459C67B8}" name="Column3660"/>
    <tableColumn id="3669" xr3:uid="{CA7BFD60-2BE7-D54E-A7C1-911ABA539305}" name="Column3661"/>
    <tableColumn id="3670" xr3:uid="{A1192D33-CC78-E141-8ED5-A3A3ACBD3AE2}" name="Column3662"/>
    <tableColumn id="3671" xr3:uid="{46C981BD-4515-AC4E-AFEB-62452E0DF9F3}" name="Column3663"/>
    <tableColumn id="3672" xr3:uid="{B7610CCB-2338-7943-B9A2-0C293CD0882D}" name="Column3664"/>
    <tableColumn id="3673" xr3:uid="{3410C52C-1863-6741-A803-B7352028AA15}" name="Column3665"/>
    <tableColumn id="3674" xr3:uid="{B0DAC20E-D1FC-3248-98B2-A74BA7392C07}" name="Column3666"/>
    <tableColumn id="3675" xr3:uid="{64EE60BA-A1BC-2C41-8532-C5DB7386104D}" name="Column3667"/>
    <tableColumn id="3676" xr3:uid="{29D2D92F-CAFC-9442-B8AC-2BD036F5831E}" name="Column3668"/>
    <tableColumn id="3677" xr3:uid="{758F2326-DA23-5D4B-A0D9-FFFBEE598268}" name="Column3669"/>
    <tableColumn id="3678" xr3:uid="{3D0DEC38-009D-4D42-B3C1-A18CAC9DA3B8}" name="Column3670"/>
    <tableColumn id="3679" xr3:uid="{541B7F6D-000B-914E-8437-84F2C8194EC0}" name="Column3671"/>
    <tableColumn id="3680" xr3:uid="{D0175D68-FC1F-A94B-81D0-FFD8585AD18C}" name="Column3672"/>
    <tableColumn id="3681" xr3:uid="{93101A51-176C-7447-9ECB-CD0FC100C646}" name="Column3673"/>
    <tableColumn id="3682" xr3:uid="{A4E08041-1529-664A-B870-D24B05B2B727}" name="Column3674"/>
    <tableColumn id="3683" xr3:uid="{556776A5-309B-CF4E-82C3-D05E49D0E725}" name="Column3675"/>
    <tableColumn id="3684" xr3:uid="{9BE54840-9DEF-7B41-9932-7B7770CE5E44}" name="Column3676"/>
    <tableColumn id="3685" xr3:uid="{EFC4F464-49F2-2D45-B579-0B01D8DF7D2C}" name="Column3677"/>
    <tableColumn id="3686" xr3:uid="{6D0067FF-1779-2140-9D89-9F1C7059E7E6}" name="Column3678"/>
    <tableColumn id="3687" xr3:uid="{BB6D2998-DA46-F045-996D-D40107CD1AFC}" name="Column3679"/>
    <tableColumn id="3688" xr3:uid="{F82CF1E9-2BFD-4B45-9423-18CDB578087E}" name="Column3680"/>
    <tableColumn id="3689" xr3:uid="{4B811EE2-7B32-BE4A-BBC6-80B56B5AECBD}" name="Column3681"/>
    <tableColumn id="3690" xr3:uid="{D0D574E6-C59F-BF40-A4F9-D5FFD18C3E23}" name="Column3682"/>
    <tableColumn id="3691" xr3:uid="{300B7DF7-9B74-304A-AB7A-6F789243E8E1}" name="Column3683"/>
    <tableColumn id="3692" xr3:uid="{4BD36C90-744A-5240-A647-0E3FA7B167F0}" name="Column3684"/>
    <tableColumn id="3693" xr3:uid="{764DC49A-1C9F-5142-ACF4-2D7427B95AF2}" name="Column3685"/>
    <tableColumn id="3694" xr3:uid="{F41C665D-36D7-4E45-BA44-363FFC562C4B}" name="Column3686"/>
    <tableColumn id="3695" xr3:uid="{94DBEFAF-FDF5-3243-A62F-87C072138297}" name="Column3687"/>
    <tableColumn id="3696" xr3:uid="{88DA5750-0255-2E49-B645-41DBF597417D}" name="Column3688"/>
    <tableColumn id="3697" xr3:uid="{C443AEF5-31D2-9645-8633-35D218D4A2CE}" name="Column3689"/>
    <tableColumn id="3698" xr3:uid="{7B325D96-D41E-AD4C-8B00-327BFAFFDE0A}" name="Column3690"/>
    <tableColumn id="3699" xr3:uid="{E37859A5-26C5-874F-B02E-92FF303D4236}" name="Column3691"/>
    <tableColumn id="3700" xr3:uid="{18EA77D7-98D9-1840-A98B-19F4EC425922}" name="Column3692"/>
    <tableColumn id="3701" xr3:uid="{2553D7AF-3CC2-874C-8E30-D5D25F79DEE3}" name="Column3693"/>
    <tableColumn id="3702" xr3:uid="{7D6510AB-1B8A-BE4A-8CB3-02B99CD4A2F9}" name="Column3694"/>
    <tableColumn id="3703" xr3:uid="{49035947-81B7-514A-8CF6-418F26997DE4}" name="Column3695"/>
    <tableColumn id="3704" xr3:uid="{DEDC0951-9220-5948-80F4-90F5A4D25BA7}" name="Column3696"/>
    <tableColumn id="3705" xr3:uid="{C63CF4F5-3EC9-6847-9096-9A5AEE966811}" name="Column3697"/>
    <tableColumn id="3706" xr3:uid="{76968339-2748-6944-87BB-231011104472}" name="Column3698"/>
    <tableColumn id="3707" xr3:uid="{83F99226-C198-6244-8379-2F48FD3DFFD5}" name="Column3699"/>
    <tableColumn id="3708" xr3:uid="{84EA1E02-F9FA-B845-B29B-B0BFBF88EF80}" name="Column3700"/>
    <tableColumn id="3709" xr3:uid="{B57F6B37-5EE3-3641-B130-BB43444BF6FC}" name="Column3701"/>
    <tableColumn id="3710" xr3:uid="{3C6BD546-2BDC-7049-94CD-A158F6B2B1AD}" name="Column3702"/>
    <tableColumn id="3711" xr3:uid="{C290A822-3603-394C-8C40-B5EB7DF9BED0}" name="Column3703"/>
    <tableColumn id="3712" xr3:uid="{2F5079C7-E724-BD4D-BE90-2D58A26C3F2E}" name="Column3704"/>
    <tableColumn id="3713" xr3:uid="{CD3C5873-47CB-8440-A523-9AEFDBC6674E}" name="Column3705"/>
    <tableColumn id="3714" xr3:uid="{32498063-EDA8-6640-998E-FEBB45F78075}" name="Column3706"/>
    <tableColumn id="3715" xr3:uid="{1C4C559C-93CF-B049-929B-9C67485A6FBB}" name="Column3707"/>
    <tableColumn id="3716" xr3:uid="{47EAEB73-F65F-1C40-9C7F-0E4E4F50DE5E}" name="Column3708"/>
    <tableColumn id="3717" xr3:uid="{3187D7DD-D16A-0C43-988C-EC920893E8B9}" name="Column3709"/>
    <tableColumn id="3718" xr3:uid="{2FBAE26E-634F-BA4D-926C-1EF8D55D2436}" name="Column3710"/>
    <tableColumn id="3719" xr3:uid="{849F3947-1E2A-8645-B9F3-2BE031200E2A}" name="Column3711"/>
    <tableColumn id="3720" xr3:uid="{7F11547D-3D37-854F-B7A0-02BD8C2A9966}" name="Column3712"/>
    <tableColumn id="3721" xr3:uid="{4BC23A03-6EA1-D04F-BB33-F90716B59DB3}" name="Column3713"/>
    <tableColumn id="3722" xr3:uid="{98CA80E6-2D33-A745-B2D7-7894A547BB38}" name="Column3714"/>
    <tableColumn id="3723" xr3:uid="{5429578E-44E0-E84D-92C7-5B061B993879}" name="Column3715"/>
    <tableColumn id="3724" xr3:uid="{6A99D5F1-E483-914C-95C8-2647252E2057}" name="Column3716"/>
    <tableColumn id="3725" xr3:uid="{A439F261-C181-2745-AA02-BC4FEF4468D0}" name="Column3717"/>
    <tableColumn id="3726" xr3:uid="{0DB3B9C5-C4DD-854A-BEC6-60B7617987E9}" name="Column3718"/>
    <tableColumn id="3727" xr3:uid="{061B4AD5-E647-4142-9F55-F73202691AE8}" name="Column3719"/>
    <tableColumn id="3728" xr3:uid="{75CC68D7-49EB-DF4A-8D44-DF36025C0EE2}" name="Column3720"/>
    <tableColumn id="3729" xr3:uid="{EE6B5A6C-55CC-E044-8EA7-47E9D993A6D2}" name="Column3721"/>
    <tableColumn id="3730" xr3:uid="{7D90FFF1-2F80-4F40-87A6-A257AACA6904}" name="Column3722"/>
    <tableColumn id="3731" xr3:uid="{D334CCCB-ABEB-E64A-BE5E-2E836A4D034D}" name="Column3723"/>
    <tableColumn id="3732" xr3:uid="{44166405-53A7-3C4D-8A8D-44EFF03842AC}" name="Column3724"/>
    <tableColumn id="3733" xr3:uid="{F0777B28-D10E-A943-9BA8-D8279389778D}" name="Column3725"/>
    <tableColumn id="3734" xr3:uid="{DEE68D93-5707-C140-8F80-677C763D12A7}" name="Column3726"/>
    <tableColumn id="3735" xr3:uid="{E862A36E-70FB-0448-9549-5728F6CAE008}" name="Column3727"/>
    <tableColumn id="3736" xr3:uid="{DA5A2E53-173F-BB43-BF3C-75C5DE9D0DA1}" name="Column3728"/>
    <tableColumn id="3737" xr3:uid="{751C2315-E3FE-F848-82C3-9F4FC8F56C80}" name="Column3729"/>
    <tableColumn id="3738" xr3:uid="{68577BF1-2E46-5C41-8443-E987CE4E1795}" name="Column3730"/>
    <tableColumn id="3739" xr3:uid="{ACF87C20-E1A0-8B4C-8813-9CC1DBAF99CE}" name="Column3731"/>
    <tableColumn id="3740" xr3:uid="{3DDD2DEC-89A3-444A-9D30-89609AE1FBD4}" name="Column3732"/>
    <tableColumn id="3741" xr3:uid="{0CB69AEE-14E8-8743-B88D-87F579A54D8B}" name="Column3733"/>
    <tableColumn id="3742" xr3:uid="{EC71CA89-0D14-6C47-BF87-9433B6B6626E}" name="Column3734"/>
    <tableColumn id="3743" xr3:uid="{C0D087C8-3D7E-5F4D-88E9-5444BF4768C7}" name="Column3735"/>
    <tableColumn id="3744" xr3:uid="{F61DC0C4-F03F-794F-995F-AE8147B066DA}" name="Column3736"/>
    <tableColumn id="3745" xr3:uid="{7AAA1BE6-7E97-AC4D-AECA-2F304A51F7D8}" name="Column3737"/>
    <tableColumn id="3746" xr3:uid="{F5B99776-3F74-8C4A-89DC-040492E039D0}" name="Column3738"/>
    <tableColumn id="3747" xr3:uid="{22843E4B-C3F0-5941-BE3E-8E046A9DDAFF}" name="Column3739"/>
    <tableColumn id="3748" xr3:uid="{A80D037D-9E7C-6F4C-B997-90905E306D5D}" name="Column3740"/>
    <tableColumn id="3749" xr3:uid="{3467414D-CF44-EC48-B341-D8D48B9BB21C}" name="Column3741"/>
    <tableColumn id="3750" xr3:uid="{9E944238-5ACF-F448-9D01-60B133F8755D}" name="Column3742"/>
    <tableColumn id="3751" xr3:uid="{C718B6D2-7432-7048-8F0D-655B73A4ADCD}" name="Column3743"/>
    <tableColumn id="3752" xr3:uid="{A9EE4E6B-DF8A-0C4D-9BF6-EAA842D648FD}" name="Column3744"/>
    <tableColumn id="3753" xr3:uid="{CD6C180A-B35B-C74D-80D0-48084518787C}" name="Column3745"/>
    <tableColumn id="3754" xr3:uid="{62098A15-8383-E94B-A58E-ECD52052F35C}" name="Column3746"/>
    <tableColumn id="3755" xr3:uid="{D96AD810-7CB8-0749-A820-E4772098153F}" name="Column3747"/>
    <tableColumn id="3756" xr3:uid="{440716CE-79EA-4648-AE61-00B1D72BA189}" name="Column3748"/>
    <tableColumn id="3757" xr3:uid="{16E7B1E8-6BDB-F249-AEA8-DB59947241AB}" name="Column3749"/>
    <tableColumn id="3758" xr3:uid="{C9EDB791-5705-9342-8FBE-DDE9B73CD91C}" name="Column3750"/>
    <tableColumn id="3759" xr3:uid="{C118D06D-2F5D-FB4D-98E0-7A8F4F4B62CC}" name="Column3751"/>
    <tableColumn id="3760" xr3:uid="{FE07233C-D6CC-7041-807D-A2B69481D716}" name="Column3752"/>
    <tableColumn id="3761" xr3:uid="{6E47A650-AE9E-0C42-BC56-52D9FF130C12}" name="Column3753"/>
    <tableColumn id="3762" xr3:uid="{08FEE0C0-BDEC-7941-80F6-725F1F74A3F3}" name="Column3754"/>
    <tableColumn id="3763" xr3:uid="{AAB393D3-F90C-3145-8E2E-AE9318BCC74B}" name="Column3755"/>
    <tableColumn id="3764" xr3:uid="{B82BBD5B-F427-274D-B3BB-BE9CD30C1677}" name="Column3756"/>
    <tableColumn id="3765" xr3:uid="{64BEF135-AD93-7843-B80C-4DD0372C37A0}" name="Column3757"/>
    <tableColumn id="3766" xr3:uid="{3E164CF5-C018-014C-84D9-EF8C24B8F797}" name="Column3758"/>
    <tableColumn id="3767" xr3:uid="{690B5608-9986-D048-A9DE-8C0A0406BD55}" name="Column3759"/>
    <tableColumn id="3768" xr3:uid="{31B4AF8C-4BA1-2847-BE70-E7613FE00ECD}" name="Column3760"/>
    <tableColumn id="3769" xr3:uid="{3619DFFF-040A-3D45-87AC-94C81D8FBBC5}" name="Column3761"/>
    <tableColumn id="3770" xr3:uid="{D8C041C9-567A-964D-A62A-1A83E2FB75EE}" name="Column3762"/>
    <tableColumn id="3771" xr3:uid="{41290D3D-78E9-294F-B801-E9E2566AC7C5}" name="Column3763"/>
    <tableColumn id="3772" xr3:uid="{EAA94CB7-E6DA-4C46-AC02-85AF66E6C318}" name="Column3764"/>
    <tableColumn id="3773" xr3:uid="{3362695D-2ECB-9D4C-8459-9B1EF4F582E6}" name="Column3765"/>
    <tableColumn id="3774" xr3:uid="{9E903B37-8B89-5741-9C76-B0449D027852}" name="Column3766"/>
    <tableColumn id="3775" xr3:uid="{D6F62299-4A75-CC4E-9E7B-973818ADC060}" name="Column3767"/>
    <tableColumn id="3776" xr3:uid="{A8F8D892-8F78-154C-9BE5-DF849FC4DE60}" name="Column3768"/>
    <tableColumn id="3777" xr3:uid="{34F9355B-1EA4-6642-9181-8CD8F421928B}" name="Column3769"/>
    <tableColumn id="3778" xr3:uid="{628EB49C-9224-9546-B718-D71F3B2FFF18}" name="Column3770"/>
    <tableColumn id="3779" xr3:uid="{F578A820-3008-1240-991F-E9D38715001E}" name="Column3771"/>
    <tableColumn id="3780" xr3:uid="{3AA594FD-2F70-8A41-BA43-61031F0D8A32}" name="Column3772"/>
    <tableColumn id="3781" xr3:uid="{209AEF61-E6CC-DB44-984B-5F8A23AB3E4F}" name="Column3773"/>
    <tableColumn id="3782" xr3:uid="{98D33724-2E60-2648-8812-3E5E2D0E98C4}" name="Column3774"/>
    <tableColumn id="3783" xr3:uid="{723C542F-C718-6048-A6EB-52D24A288351}" name="Column3775"/>
    <tableColumn id="3784" xr3:uid="{4F0ED8BF-56CA-014A-A89B-E8C51DA3701F}" name="Column3776"/>
    <tableColumn id="3785" xr3:uid="{0BCEB17D-DC69-2A45-AB00-9E0C369B1617}" name="Column3777"/>
    <tableColumn id="3786" xr3:uid="{16FB8597-E15A-AE4B-B5C1-47F99C59259C}" name="Column3778"/>
    <tableColumn id="3787" xr3:uid="{C7260741-8197-994E-87E2-8E732D4C9DE8}" name="Column3779"/>
    <tableColumn id="3788" xr3:uid="{EB654B4C-D22E-4E43-B088-5A43F7B90D5F}" name="Column3780"/>
    <tableColumn id="3789" xr3:uid="{7D2AA20F-A726-E94E-B628-351BD7B7D4C2}" name="Column3781"/>
    <tableColumn id="3790" xr3:uid="{7756C870-BE47-4B4D-A805-FA19DEA08ECA}" name="Column3782"/>
    <tableColumn id="3791" xr3:uid="{4AD86CBB-448E-1643-ABCE-BD0630713E09}" name="Column3783"/>
    <tableColumn id="3792" xr3:uid="{45375A11-BD16-E24E-BD8F-EE2B2AC0CC1D}" name="Column3784"/>
    <tableColumn id="3793" xr3:uid="{D2E5810C-717E-5E4A-B7DA-E965C8CD13A9}" name="Column3785"/>
    <tableColumn id="3794" xr3:uid="{D73F4FCC-1D4C-874B-982A-F0AABD87ADA9}" name="Column3786"/>
    <tableColumn id="3795" xr3:uid="{D68A1F30-8AE5-A547-9B72-7D668E6D3C59}" name="Column3787"/>
    <tableColumn id="3796" xr3:uid="{059F84AC-3EEE-424F-824A-2BF4EA44ED5C}" name="Column3788"/>
    <tableColumn id="3797" xr3:uid="{798F99F8-B996-C847-A27C-38B50A7B94A7}" name="Column3789"/>
    <tableColumn id="3798" xr3:uid="{A2D752CB-39B7-2F44-9479-BA9DA9701F1E}" name="Column3790"/>
    <tableColumn id="3799" xr3:uid="{AE72C51D-4A61-DF43-8B99-C2A30816B2E9}" name="Column3791"/>
    <tableColumn id="3800" xr3:uid="{C3E944C1-7DE5-464D-B990-55D7979B6668}" name="Column3792"/>
    <tableColumn id="3801" xr3:uid="{7EAC2FA5-916D-BB43-BBA6-6C1A4148B1FA}" name="Column3793"/>
    <tableColumn id="3802" xr3:uid="{CCC817B5-8AF3-DF4E-B3F8-CE2E496F293A}" name="Column3794"/>
    <tableColumn id="3803" xr3:uid="{08E0EC1B-073D-E54C-8122-709EAC965284}" name="Column3795"/>
    <tableColumn id="3804" xr3:uid="{3D54A80E-91BE-A045-A2F3-7D543ACE320C}" name="Column3796"/>
    <tableColumn id="3805" xr3:uid="{601B49C9-D811-7A49-9B2E-871EF82C6554}" name="Column3797"/>
    <tableColumn id="3806" xr3:uid="{E1055444-960C-0F43-9CFE-916D93E176CC}" name="Column3798"/>
    <tableColumn id="3807" xr3:uid="{5C67BDC2-A980-774C-9A9A-52B3B524C1C4}" name="Column3799"/>
    <tableColumn id="3808" xr3:uid="{DE47EB78-F7EF-3843-93C0-42918D15033E}" name="Column3800"/>
    <tableColumn id="3809" xr3:uid="{4BA96296-AEEF-C24B-BE1D-79EEF4882BB1}" name="Column3801"/>
    <tableColumn id="3810" xr3:uid="{A8AB8E00-38CF-9A46-93DF-DB873C9F7C00}" name="Column3802"/>
    <tableColumn id="3811" xr3:uid="{31EA2B35-4E2A-D942-B20A-3679C37CC3A6}" name="Column3803"/>
    <tableColumn id="3812" xr3:uid="{DAB63670-8565-A840-B8CB-1D936FDE5DD3}" name="Column3804"/>
    <tableColumn id="3813" xr3:uid="{B0228E8E-08A8-E84B-B5F8-2BC4258D324B}" name="Column3805"/>
    <tableColumn id="3814" xr3:uid="{A0F8D3E7-116C-6A4C-AC48-870385B9FF4E}" name="Column3806"/>
    <tableColumn id="3815" xr3:uid="{DA1FBB16-3B3E-574B-87DB-6A76A9A7FC3A}" name="Column3807"/>
    <tableColumn id="3816" xr3:uid="{5FEA3D35-AEFF-DF4B-9100-C18E12C09494}" name="Column3808"/>
    <tableColumn id="3817" xr3:uid="{C454346F-89A8-6A44-901B-EAB0EDE15B51}" name="Column3809"/>
    <tableColumn id="3818" xr3:uid="{AC4E27B8-5EF4-8749-BF43-A1AA38430DCF}" name="Column3810"/>
    <tableColumn id="3819" xr3:uid="{88CBDAB1-65B7-F344-BEAA-561D102E5B00}" name="Column3811"/>
    <tableColumn id="3820" xr3:uid="{C4947292-8CE7-774D-A0FF-0AEB329E6249}" name="Column3812"/>
    <tableColumn id="3821" xr3:uid="{462F0CB0-3F38-294A-AEA2-BA3CDA99A73A}" name="Column3813"/>
    <tableColumn id="3822" xr3:uid="{733AABA4-22AB-E04F-A539-2E783E7BD6C0}" name="Column3814"/>
    <tableColumn id="3823" xr3:uid="{4D66807E-06BE-774F-B668-266BA3BA2ABF}" name="Column3815"/>
    <tableColumn id="3824" xr3:uid="{C6BF729C-6A68-A44D-9D61-B68F3D9E1993}" name="Column3816"/>
    <tableColumn id="3825" xr3:uid="{85B6E6A1-AFDF-E942-98E8-252DCE5EEB22}" name="Column3817"/>
    <tableColumn id="3826" xr3:uid="{004C61D9-73D0-B845-9058-FC0161F5E8CA}" name="Column3818"/>
    <tableColumn id="3827" xr3:uid="{11EDAF2F-6707-4242-A5F3-4B217F3ED315}" name="Column3819"/>
    <tableColumn id="3828" xr3:uid="{8B4CEF99-DB95-D348-B6EE-CA36E835C606}" name="Column3820"/>
    <tableColumn id="3829" xr3:uid="{65C56BFC-81D1-264A-93D5-056BB451C2AF}" name="Column3821"/>
    <tableColumn id="3830" xr3:uid="{5E1B3564-D1E0-1747-9822-D645B6DD336E}" name="Column3822"/>
    <tableColumn id="3831" xr3:uid="{D3F1E923-2E70-FD49-A150-68D84B13444E}" name="Column3823"/>
    <tableColumn id="3832" xr3:uid="{57E35882-C5E8-CF4B-9E7B-D1DCE3911D9B}" name="Column3824"/>
    <tableColumn id="3833" xr3:uid="{BE181FF7-4CC3-7E4B-9C70-6AAFA883B026}" name="Column3825"/>
    <tableColumn id="3834" xr3:uid="{A38B3AF0-B131-F54A-916C-CD0ADB8A6DF6}" name="Column3826"/>
    <tableColumn id="3835" xr3:uid="{522B917F-61EB-1341-B591-C6BD8DBCD4FB}" name="Column3827"/>
    <tableColumn id="3836" xr3:uid="{43D086F7-5F99-C442-BE6F-E2DBE000F9CA}" name="Column3828"/>
    <tableColumn id="3837" xr3:uid="{C2F075AA-5BEF-6C4D-8A9C-058A75ED347C}" name="Column3829"/>
    <tableColumn id="3838" xr3:uid="{A7284D27-C9E8-644D-BF36-9724DAFEB70A}" name="Column3830"/>
    <tableColumn id="3839" xr3:uid="{6CCB76E4-7D28-824A-BBDF-1822B8F824A5}" name="Column3831"/>
    <tableColumn id="3840" xr3:uid="{666CFF8F-DB00-3344-9800-EDF563C3174C}" name="Column3832"/>
    <tableColumn id="3841" xr3:uid="{F986B574-18BB-6B4C-860A-F2EC058D9D60}" name="Column3833"/>
    <tableColumn id="3842" xr3:uid="{F878AE25-65CE-0540-9AF8-D2C929B86311}" name="Column3834"/>
    <tableColumn id="3843" xr3:uid="{5DF5E4F5-213E-3F41-B2F2-35507BC6DAE3}" name="Column3835"/>
    <tableColumn id="3844" xr3:uid="{18CC2D74-24C1-F54F-B238-5AD4DA088734}" name="Column3836"/>
    <tableColumn id="3845" xr3:uid="{91329948-0E9A-FE44-B89E-538F1CDE8EDC}" name="Column3837"/>
    <tableColumn id="3846" xr3:uid="{C644DCDD-A625-614C-B976-BDB4DD8C3CEB}" name="Column3838"/>
    <tableColumn id="3847" xr3:uid="{37BE2858-8BDC-CE4F-AEEC-6B5F481CA3B9}" name="Column3839"/>
    <tableColumn id="3848" xr3:uid="{00D2708D-ECDD-3049-B54A-090B6E483302}" name="Column3840"/>
    <tableColumn id="3849" xr3:uid="{EB876516-7DBE-5245-8AE6-53CD170B0003}" name="Column3841"/>
    <tableColumn id="3850" xr3:uid="{4C89B271-7F77-D544-A780-70F68768DD29}" name="Column3842"/>
    <tableColumn id="3851" xr3:uid="{C43F41DD-3C8D-9447-93F3-C6EA1766D1E4}" name="Column3843"/>
    <tableColumn id="3852" xr3:uid="{326638BE-8B03-914E-B500-F44661FA2ED6}" name="Column3844"/>
    <tableColumn id="3853" xr3:uid="{29236D14-5EA6-FB49-9681-8D90D93C0904}" name="Column3845"/>
    <tableColumn id="3854" xr3:uid="{87F776D5-2F34-B248-BD02-1DC4648F5BE4}" name="Column3846"/>
    <tableColumn id="3855" xr3:uid="{09E147C0-EEBF-B343-A622-4C1DF28AF604}" name="Column3847"/>
    <tableColumn id="3856" xr3:uid="{97A7AEAE-241B-B641-8763-F3F8AA2EDF33}" name="Column3848"/>
    <tableColumn id="3857" xr3:uid="{0BA11A54-E26D-334E-A57A-64DF8A134F38}" name="Column3849"/>
    <tableColumn id="3858" xr3:uid="{55E0E15A-A4FE-8241-A8E2-E32BC1B4FD34}" name="Column3850"/>
    <tableColumn id="3859" xr3:uid="{DBB05343-8B0B-4340-A247-21586EB2C1CC}" name="Column3851"/>
    <tableColumn id="3860" xr3:uid="{CCB093E3-C78A-FD4F-8D13-BC3BB4D41CE4}" name="Column3852"/>
    <tableColumn id="3861" xr3:uid="{E8FBDF50-9446-7044-A4AF-09D1D76A24A0}" name="Column3853"/>
    <tableColumn id="3862" xr3:uid="{EE0A55C0-F864-DD4E-83B2-4C9246EE8515}" name="Column3854"/>
    <tableColumn id="3863" xr3:uid="{43B65790-4492-D840-B7F0-F7F67A8476D5}" name="Column3855"/>
    <tableColumn id="3864" xr3:uid="{C5ECEE77-ACFB-0D49-BBB4-D81B37CC78BD}" name="Column3856"/>
    <tableColumn id="3865" xr3:uid="{DE308FBB-551D-3D4E-BCD7-3266531FB5B2}" name="Column3857"/>
    <tableColumn id="3866" xr3:uid="{8F17DBDA-9D8B-4346-A863-FF2814575631}" name="Column3858"/>
    <tableColumn id="3867" xr3:uid="{39AFC573-CE78-C347-A9B6-197F3D84E2A6}" name="Column3859"/>
    <tableColumn id="3868" xr3:uid="{B43830A6-2C5F-C344-A9F1-761EA7AA1E7E}" name="Column3860"/>
    <tableColumn id="3869" xr3:uid="{E6092FA0-6110-0341-91CD-042188D251FC}" name="Column3861"/>
    <tableColumn id="3870" xr3:uid="{5C6D7D41-48D8-6F42-A6A8-3FEE486A7A02}" name="Column3862"/>
    <tableColumn id="3871" xr3:uid="{DE211C45-BC6A-E14B-9261-6CF026D536BD}" name="Column3863"/>
    <tableColumn id="3872" xr3:uid="{5A054923-75E9-D84E-9D97-2F26071916E0}" name="Column3864"/>
    <tableColumn id="3873" xr3:uid="{62EB5ACF-FC4B-CA4E-BED8-048264A89093}" name="Column3865"/>
    <tableColumn id="3874" xr3:uid="{2E93B5D5-8202-074D-A827-7C4ECF219F9F}" name="Column3866"/>
    <tableColumn id="3875" xr3:uid="{360A4876-C78C-6640-9164-9D260C78944C}" name="Column3867"/>
    <tableColumn id="3876" xr3:uid="{E4D14E9B-5521-9945-A7B4-81DE2971F456}" name="Column3868"/>
    <tableColumn id="3877" xr3:uid="{F9B214EB-13FD-2748-ACB3-4604EB4F210D}" name="Column3869"/>
    <tableColumn id="3878" xr3:uid="{5BB2FB97-5074-1342-B19F-6FDD5EB780AF}" name="Column3870"/>
    <tableColumn id="3879" xr3:uid="{A7B407E6-BC10-BB4F-81F0-96FFD6373E65}" name="Column3871"/>
    <tableColumn id="3880" xr3:uid="{9725211B-61EC-5D4D-86F3-30CE0281F83E}" name="Column3872"/>
    <tableColumn id="3881" xr3:uid="{DF53136E-59CB-1949-A93C-A0797F89CA9F}" name="Column3873"/>
    <tableColumn id="3882" xr3:uid="{45C2C6A7-851E-B64A-8CCF-36E7E9DD8512}" name="Column3874"/>
    <tableColumn id="3883" xr3:uid="{C25F4E50-FE42-1249-B098-CFF68EDE8033}" name="Column3875"/>
    <tableColumn id="3884" xr3:uid="{258C08B3-BE9C-1544-A235-2CF13EDF1987}" name="Column3876"/>
    <tableColumn id="3885" xr3:uid="{BD5EBB2A-6D3B-AC41-B6AF-9CB6B10FD4E7}" name="Column3877"/>
    <tableColumn id="3886" xr3:uid="{9153BD91-2178-BF47-BEC9-41DFDB1B050C}" name="Column3878"/>
    <tableColumn id="3887" xr3:uid="{C8D49F74-E624-C74C-806A-1006C51127EE}" name="Column3879"/>
    <tableColumn id="3888" xr3:uid="{40211B2D-76CA-9E43-B94E-874C7A5DB783}" name="Column3880"/>
    <tableColumn id="3889" xr3:uid="{4A202B8A-50B4-AC4C-AF18-8D6382799DD4}" name="Column3881"/>
    <tableColumn id="3890" xr3:uid="{4F995D8D-5235-F94D-860D-658AA310B542}" name="Column3882"/>
    <tableColumn id="3891" xr3:uid="{E1B5EA3D-6584-4549-BA12-5F186A7914EC}" name="Column3883"/>
    <tableColumn id="3892" xr3:uid="{E5D74CB9-1075-F248-AC3B-6F4EF580863F}" name="Column3884"/>
    <tableColumn id="3893" xr3:uid="{16844712-8339-DA45-94B4-0D5A328EA0F5}" name="Column3885"/>
    <tableColumn id="3894" xr3:uid="{7D9C114A-AEB0-524E-9491-760F7A46C345}" name="Column3886"/>
    <tableColumn id="3895" xr3:uid="{CF7C030D-9611-DC40-947B-7D8562ADE818}" name="Column3887"/>
    <tableColumn id="3896" xr3:uid="{F97AF04B-8AE1-2F42-8600-DF9FEEBB4568}" name="Column3888"/>
    <tableColumn id="3897" xr3:uid="{79561695-1DFB-6547-94FB-284CEB2B39A4}" name="Column3889"/>
    <tableColumn id="3898" xr3:uid="{50C64549-F5EA-194E-B50A-3A5D1A66FABE}" name="Column3890"/>
    <tableColumn id="3899" xr3:uid="{63E0979F-FEF5-1B44-84D3-066C9E0838BA}" name="Column3891"/>
    <tableColumn id="3900" xr3:uid="{F3126731-8024-544B-B168-EB719B6FA803}" name="Column3892"/>
    <tableColumn id="3901" xr3:uid="{31D6240D-E945-3745-A673-B03FB43EA6FB}" name="Column3893"/>
    <tableColumn id="3902" xr3:uid="{825DA257-9439-DC4B-923B-7EE9BD90700E}" name="Column3894"/>
    <tableColumn id="3903" xr3:uid="{F37C57A9-63C7-6B41-9CAE-A88E70CCE844}" name="Column3895"/>
    <tableColumn id="3904" xr3:uid="{F745802C-4E45-D44A-A38C-2C514FCCA97A}" name="Column3896"/>
    <tableColumn id="3905" xr3:uid="{E6E94B6A-00C1-4B4C-A2D2-C86193437484}" name="Column3897"/>
    <tableColumn id="3906" xr3:uid="{A1305982-785A-0A40-9E4D-2D39FDDC413B}" name="Column3898"/>
    <tableColumn id="3907" xr3:uid="{A27B4ACE-0C4E-1546-AE28-1F2FF60FF178}" name="Column3899"/>
    <tableColumn id="3908" xr3:uid="{BB604B96-60E1-9F47-A06E-2FFFA19A7155}" name="Column3900"/>
    <tableColumn id="3909" xr3:uid="{39410E5E-E5E4-C546-980E-EC8DE4948B10}" name="Column3901"/>
    <tableColumn id="3910" xr3:uid="{967966BD-DF61-604C-9438-67273F9680AC}" name="Column3902"/>
    <tableColumn id="3911" xr3:uid="{6322D602-26C0-F341-A08A-CBB59CDB379E}" name="Column3903"/>
    <tableColumn id="3912" xr3:uid="{B1F0DD01-ADE1-3B49-91BC-449D37B3EC2C}" name="Column3904"/>
    <tableColumn id="3913" xr3:uid="{91437AF3-378A-4947-9A0D-E13122736DAE}" name="Column3905"/>
    <tableColumn id="3914" xr3:uid="{EBF121B5-B158-394A-9654-0CC84F41C8AC}" name="Column3906"/>
    <tableColumn id="3915" xr3:uid="{23AD8EC8-02D1-5F4F-A153-0FDCEB89727D}" name="Column3907"/>
    <tableColumn id="3916" xr3:uid="{EB8B52F7-1FAE-2A4F-B40B-581A47CC69D8}" name="Column3908"/>
    <tableColumn id="3917" xr3:uid="{6AAD7359-3F38-C540-80D4-20AA2D435F6D}" name="Column3909"/>
    <tableColumn id="3918" xr3:uid="{EA0C8B4C-7572-394C-8ECA-9B0BE2C76302}" name="Column3910"/>
    <tableColumn id="3919" xr3:uid="{D534B384-147F-A445-8F88-E32904F96A8E}" name="Column3911"/>
    <tableColumn id="3920" xr3:uid="{36E66083-7069-4E4E-B815-038DE7B455A5}" name="Column3912"/>
    <tableColumn id="3921" xr3:uid="{0B653838-1349-7145-999A-5875AE3E7367}" name="Column3913"/>
    <tableColumn id="3922" xr3:uid="{1D1A99B2-F3ED-6D49-999C-A7B67F58CCDE}" name="Column3914"/>
    <tableColumn id="3923" xr3:uid="{60077E86-7926-9042-8AE8-63785776D762}" name="Column3915"/>
    <tableColumn id="3924" xr3:uid="{429CDEAA-537D-EC40-A12C-A38837DEDD3B}" name="Column3916"/>
    <tableColumn id="3925" xr3:uid="{958B0B7E-4E55-E04F-BEC4-7208F90112D8}" name="Column3917"/>
    <tableColumn id="3926" xr3:uid="{AC622E1E-953D-7448-8EFC-3A53F9CCBA1C}" name="Column3918"/>
    <tableColumn id="3927" xr3:uid="{B670972E-F8A2-A74A-BB36-731792A612A6}" name="Column3919"/>
    <tableColumn id="3928" xr3:uid="{BC8F5059-1883-8A49-80B2-A1D3E7B2BC04}" name="Column3920"/>
    <tableColumn id="3929" xr3:uid="{49E3E121-9F63-1448-8C63-FC34AE79A22B}" name="Column3921"/>
    <tableColumn id="3930" xr3:uid="{784CE252-95EE-A54A-9333-2093395E36C3}" name="Column3922"/>
    <tableColumn id="3931" xr3:uid="{6EDC6C7D-F895-F241-B229-5B457410E42F}" name="Column3923"/>
    <tableColumn id="3932" xr3:uid="{CA326F40-ADBE-5745-B506-E9DC2A14BE0A}" name="Column3924"/>
    <tableColumn id="3933" xr3:uid="{C97A0F77-2415-E247-8BA4-C9C1C8926F58}" name="Column3925"/>
    <tableColumn id="3934" xr3:uid="{EBB79F17-0580-E549-993D-4B433CF844DA}" name="Column3926"/>
    <tableColumn id="3935" xr3:uid="{37EABF6F-2DFC-1E4F-A12D-7F89E211FF92}" name="Column3927"/>
    <tableColumn id="3936" xr3:uid="{C56B8770-524D-EA4B-A204-52EF29B45FC8}" name="Column3928"/>
    <tableColumn id="3937" xr3:uid="{8D457E3E-3198-F842-8D2A-2D927ECF3A25}" name="Column3929"/>
    <tableColumn id="3938" xr3:uid="{B241F1D8-BDF0-B14C-B212-CB828A1E9C21}" name="Column3930"/>
    <tableColumn id="3939" xr3:uid="{214B8840-CA95-EC49-8358-E9C7CEDC9BCB}" name="Column3931"/>
    <tableColumn id="3940" xr3:uid="{9086C83F-A233-9644-8EB5-5C677609E3CA}" name="Column3932"/>
    <tableColumn id="3941" xr3:uid="{EBB59059-ABAE-A74B-8A18-7DAB63AC4108}" name="Column3933"/>
    <tableColumn id="3942" xr3:uid="{855ED187-FBE6-2C45-B5DD-C128007F8671}" name="Column3934"/>
    <tableColumn id="3943" xr3:uid="{F76925B3-7B41-EB45-8728-4E4516965761}" name="Column3935"/>
    <tableColumn id="3944" xr3:uid="{2CE5BB06-2007-CC46-BFB0-B13EBA746818}" name="Column3936"/>
    <tableColumn id="3945" xr3:uid="{1016E45A-7811-E540-8183-4DCBC8F9ED21}" name="Column3937"/>
    <tableColumn id="3946" xr3:uid="{5B0A4421-75D0-6E4B-800F-41ED4566CB8F}" name="Column3938"/>
    <tableColumn id="3947" xr3:uid="{9BFA63F5-EE0A-8C48-A26F-DA76EFA53D0C}" name="Column3939"/>
    <tableColumn id="3948" xr3:uid="{A5232039-8486-D94A-9D29-53621807C791}" name="Column3940"/>
    <tableColumn id="3949" xr3:uid="{A4AD1169-6903-4347-A2C7-F16CBD6506EC}" name="Column3941"/>
    <tableColumn id="3950" xr3:uid="{59FE580E-4470-F94A-9EAD-198E9476D9EE}" name="Column3942"/>
    <tableColumn id="3951" xr3:uid="{A8B6B443-C4E1-F443-B87D-D356E8DF6919}" name="Column3943"/>
    <tableColumn id="3952" xr3:uid="{02204CDC-781D-ED4E-A431-BFDC77BE9304}" name="Column3944"/>
    <tableColumn id="3953" xr3:uid="{4303F69A-EF44-0847-9AB0-7308F9E338E0}" name="Column3945"/>
    <tableColumn id="3954" xr3:uid="{17704B07-24C0-744A-91AE-36F3870D5F57}" name="Column3946"/>
    <tableColumn id="3955" xr3:uid="{B3560BF8-1FD4-F74B-8259-DD11BD0AE109}" name="Column3947"/>
    <tableColumn id="3956" xr3:uid="{A6914D7F-747F-1742-86BC-0D23147A4973}" name="Column3948"/>
    <tableColumn id="3957" xr3:uid="{17E154F6-AA0C-D043-AB95-3ED2F98A2F25}" name="Column3949"/>
    <tableColumn id="3958" xr3:uid="{21790E3C-7AA2-B34D-8B1C-B936E42B4A92}" name="Column3950"/>
    <tableColumn id="3959" xr3:uid="{36DC9F29-367A-E145-A4CB-3BB0E14EA71A}" name="Column3951"/>
    <tableColumn id="3960" xr3:uid="{23790122-1E17-264A-AB7A-AE77AEE9D183}" name="Column3952"/>
    <tableColumn id="3961" xr3:uid="{5E82CE7A-8681-9B4A-8678-33EF9EC28E6D}" name="Column3953"/>
    <tableColumn id="3962" xr3:uid="{01213DAF-F3F8-1547-9133-F7AB228E13EC}" name="Column3954"/>
    <tableColumn id="3963" xr3:uid="{A158B99C-25F4-3449-91A8-A704CF167C30}" name="Column3955"/>
    <tableColumn id="3964" xr3:uid="{0BA103E5-8B0B-0A4C-B61C-E68279BDDA93}" name="Column3956"/>
    <tableColumn id="3965" xr3:uid="{10E7142C-F0FB-DA46-A855-F2FB375051FA}" name="Column3957"/>
    <tableColumn id="3966" xr3:uid="{AC77B3B5-2B8B-414B-BB03-6DDFAC49C348}" name="Column3958"/>
    <tableColumn id="3967" xr3:uid="{B643E819-24C0-DD44-92EC-5ADC725CAB0F}" name="Column3959"/>
    <tableColumn id="3968" xr3:uid="{8C1D35D7-4DE9-FE47-975C-8E321E097561}" name="Column3960"/>
    <tableColumn id="3969" xr3:uid="{9AD7F801-2C2E-CE4B-B353-F85D3BFEBB27}" name="Column3961"/>
    <tableColumn id="3970" xr3:uid="{CB59C353-A0FF-8A4E-B758-6B4FB7F34483}" name="Column3962"/>
    <tableColumn id="3971" xr3:uid="{91B59C71-FC95-6B44-868D-49FD39769A7C}" name="Column3963"/>
    <tableColumn id="3972" xr3:uid="{9FE36FA0-3D57-484C-A7F9-36D22E0F8778}" name="Column3964"/>
    <tableColumn id="3973" xr3:uid="{AC25F027-8E23-FA49-9EDD-4D169442ED3E}" name="Column3965"/>
    <tableColumn id="3974" xr3:uid="{D1C4DF9F-57C4-D84F-8B00-44187C395F02}" name="Column3966"/>
    <tableColumn id="3975" xr3:uid="{BB82B03F-800A-DD4E-BACC-ED3A96E1A5A2}" name="Column3967"/>
    <tableColumn id="3976" xr3:uid="{AF99B8D7-76AF-F344-A5A9-9615AF3C54A7}" name="Column3968"/>
    <tableColumn id="3977" xr3:uid="{A4598596-B889-2D46-8D52-D8B875ECC7DF}" name="Column3969"/>
    <tableColumn id="3978" xr3:uid="{4C348FA5-CBBA-F544-A6AE-4BD467592820}" name="Column3970"/>
    <tableColumn id="3979" xr3:uid="{B697D8AF-3686-8948-BE83-62ADCC02928F}" name="Column3971"/>
    <tableColumn id="3980" xr3:uid="{545F5369-36CB-1740-84D6-651816BC2E01}" name="Column3972"/>
    <tableColumn id="3981" xr3:uid="{A150DB58-DF40-8F45-805D-5974DC855286}" name="Column3973"/>
    <tableColumn id="3982" xr3:uid="{C86E33F0-AF8D-A447-92AD-874CDB559042}" name="Column3974"/>
    <tableColumn id="3983" xr3:uid="{AA7F28D0-86DD-8B43-B84E-67DD51878917}" name="Column3975"/>
    <tableColumn id="3984" xr3:uid="{969FBB0C-3681-7543-B6ED-DB3546A35A1E}" name="Column3976"/>
    <tableColumn id="3985" xr3:uid="{7B6FC071-48FC-2F44-AAA4-CD68A959EC18}" name="Column3977"/>
    <tableColumn id="3986" xr3:uid="{B259E7C2-7E3E-4345-94BB-8D9B3576D155}" name="Column3978"/>
    <tableColumn id="3987" xr3:uid="{0582DD50-D7C8-DA46-AFDE-0479FF01DE99}" name="Column3979"/>
    <tableColumn id="3988" xr3:uid="{C622F937-864E-ED49-B4E4-0F9013830510}" name="Column3980"/>
    <tableColumn id="3989" xr3:uid="{BEB4B1AF-0931-FF44-9D35-F07E3CAFC97E}" name="Column3981"/>
    <tableColumn id="3990" xr3:uid="{B656CFB3-C31C-034C-9BCC-F3A742EC6736}" name="Column3982"/>
    <tableColumn id="3991" xr3:uid="{E409555D-AC54-C94D-A367-6A53A6602608}" name="Column3983"/>
    <tableColumn id="3992" xr3:uid="{CCB34CAA-A44F-D541-A249-01DD833F1396}" name="Column3984"/>
    <tableColumn id="3993" xr3:uid="{51913177-AAB9-B64D-8EB5-58167A2E0C54}" name="Column3985"/>
    <tableColumn id="3994" xr3:uid="{BD8233F1-330B-D540-BC30-C62ACA1A569B}" name="Column3986"/>
    <tableColumn id="3995" xr3:uid="{522B8FFC-523B-624E-B339-578095063C3A}" name="Column3987"/>
    <tableColumn id="3996" xr3:uid="{62DE046D-F12A-7240-B662-2C95DBB52E44}" name="Column3988"/>
    <tableColumn id="3997" xr3:uid="{B2A13BBB-9352-7448-86EC-05C60441A4DA}" name="Column3989"/>
    <tableColumn id="3998" xr3:uid="{487AF65E-F6D9-5B4B-9BE8-26AE95DB2B0C}" name="Column3990"/>
    <tableColumn id="3999" xr3:uid="{76DA44C3-1618-5E43-92CA-C791F2CF092B}" name="Column3991"/>
    <tableColumn id="4000" xr3:uid="{DC407CD2-4A4B-B642-8816-83F76EED0E91}" name="Column3992"/>
    <tableColumn id="4001" xr3:uid="{A1668AAC-6D2E-B54E-B2D0-7B9E77DF2FBA}" name="Column3993"/>
    <tableColumn id="4002" xr3:uid="{B9FA7E77-39B7-E84D-908D-A5575F94F386}" name="Column3994"/>
    <tableColumn id="4003" xr3:uid="{FC9CD3F4-4734-C74F-B8BB-11D903A546B4}" name="Column3995"/>
    <tableColumn id="4004" xr3:uid="{9B404F3E-A819-404C-8374-64B722365453}" name="Column3996"/>
    <tableColumn id="4005" xr3:uid="{25BDDBB0-9075-3A44-AF49-12AA411DC212}" name="Column3997"/>
    <tableColumn id="4006" xr3:uid="{648439C5-C0A1-364D-A7CE-D5AA09EA66AD}" name="Column3998"/>
    <tableColumn id="4007" xr3:uid="{BD19AF99-9C51-EA42-B210-4FCE636793E0}" name="Column3999"/>
    <tableColumn id="4008" xr3:uid="{D75B2404-779E-C149-A13E-34455B7E1FDA}" name="Column4000"/>
    <tableColumn id="4009" xr3:uid="{4628B33F-DA00-C746-A8C7-34BA7C8D8E1C}" name="Column4001"/>
    <tableColumn id="4010" xr3:uid="{023BBEFE-38F9-D44B-9D48-313387E066AD}" name="Column4002"/>
    <tableColumn id="4011" xr3:uid="{EB314D56-077C-BE4C-A4AF-052035655C4B}" name="Column4003"/>
    <tableColumn id="4012" xr3:uid="{F03D6E69-65B1-4347-936C-CFDFDF9A0EDE}" name="Column4004"/>
    <tableColumn id="4013" xr3:uid="{ED884365-54C8-824A-8973-98F1BDAB403E}" name="Column4005"/>
    <tableColumn id="4014" xr3:uid="{F5E4B727-CD4A-544D-8C80-AD7A3780639D}" name="Column4006"/>
    <tableColumn id="4015" xr3:uid="{BB26DA49-6512-1447-B6EA-05CFFD60E70D}" name="Column4007"/>
    <tableColumn id="4016" xr3:uid="{54D40CE3-A802-B34A-B0A2-03398C9D1187}" name="Column4008"/>
    <tableColumn id="4017" xr3:uid="{C4635E70-CC49-8D40-9912-13AFA7CBE9E3}" name="Column4009"/>
    <tableColumn id="4018" xr3:uid="{06BE310E-3FC6-354A-B9B3-C6CD6BA1DD8A}" name="Column4010"/>
    <tableColumn id="4019" xr3:uid="{AD7CFEA2-4C60-084A-862C-37AB69D2F416}" name="Column4011"/>
    <tableColumn id="4020" xr3:uid="{99F67291-98FF-AE4A-A405-3F07BF15A7B8}" name="Column4012"/>
    <tableColumn id="4021" xr3:uid="{D3C5DF98-B182-6249-B54D-7BB556112362}" name="Column4013"/>
    <tableColumn id="4022" xr3:uid="{3AA6B38C-80C9-4F48-81C7-39305627FBEA}" name="Column4014"/>
    <tableColumn id="4023" xr3:uid="{9CEC8C43-54FD-1842-94A4-B9C2152C1F05}" name="Column4015"/>
    <tableColumn id="4024" xr3:uid="{300B3C8E-357C-7B43-842D-E44C955C94C9}" name="Column4016"/>
    <tableColumn id="4025" xr3:uid="{27483A03-9AE1-7B4B-972D-1BA6DBAB1599}" name="Column4017"/>
    <tableColumn id="4026" xr3:uid="{009424D2-BC67-2545-A3DC-8DFA83522E1C}" name="Column4018"/>
    <tableColumn id="4027" xr3:uid="{94782E2D-4DEA-4845-9452-571C542BB2ED}" name="Column4019"/>
    <tableColumn id="4028" xr3:uid="{45316AA2-D680-5341-B18B-AAA6887A76E5}" name="Column4020"/>
    <tableColumn id="4029" xr3:uid="{693C3D46-7EA4-E645-B06E-BB0CF0C4CF97}" name="Column4021"/>
    <tableColumn id="4030" xr3:uid="{37FAD05F-5CA3-CD4E-B8E0-8402675909FF}" name="Column4022"/>
    <tableColumn id="4031" xr3:uid="{6D2D6C1A-17C9-3349-B89B-08DF9A36EDB3}" name="Column4023"/>
    <tableColumn id="4032" xr3:uid="{5E4262CC-5105-9C4C-A277-22487C372B0B}" name="Column4024"/>
    <tableColumn id="4033" xr3:uid="{E53B3E8B-EBEA-6140-80F0-1FEE4A996EAE}" name="Column4025"/>
    <tableColumn id="4034" xr3:uid="{FFE9CF1D-759C-7B41-84CB-0950F2654106}" name="Column4026"/>
    <tableColumn id="4035" xr3:uid="{86BA2B32-62E9-CC47-A396-3C0BF4E0743F}" name="Column4027"/>
    <tableColumn id="4036" xr3:uid="{A2C2F134-2C1F-554E-BCCD-4C770CF53393}" name="Column4028"/>
    <tableColumn id="4037" xr3:uid="{477BAE89-D05F-6449-8EAB-566C02A6E956}" name="Column4029"/>
    <tableColumn id="4038" xr3:uid="{134E7095-F7AD-0A4B-9338-24AAB99C403C}" name="Column4030"/>
    <tableColumn id="4039" xr3:uid="{5C10642F-F918-DF4F-91BA-5BFA94A9FA28}" name="Column4031"/>
    <tableColumn id="4040" xr3:uid="{10C9B190-0B34-B74D-A2DB-856CF5DCB034}" name="Column4032"/>
    <tableColumn id="4041" xr3:uid="{25054B69-BE29-804A-96A0-7D14F1752064}" name="Column4033"/>
    <tableColumn id="4042" xr3:uid="{AFBAEA86-B27C-0441-8C31-AB2B7C84D5EC}" name="Column4034"/>
    <tableColumn id="4043" xr3:uid="{826CDD31-4044-E14F-94B5-7F296B647A31}" name="Column4035"/>
    <tableColumn id="4044" xr3:uid="{D97ABB6D-B495-3F44-A72B-2D6A0A0F6406}" name="Column4036"/>
    <tableColumn id="4045" xr3:uid="{BBE32784-E984-AD4D-B0A8-F96E2235307B}" name="Column4037"/>
    <tableColumn id="4046" xr3:uid="{133ED26E-C3C9-444D-8F50-55359BC2BD39}" name="Column4038"/>
    <tableColumn id="4047" xr3:uid="{4DCAF632-AFAD-2048-994D-5BC54876CEEB}" name="Column4039"/>
    <tableColumn id="4048" xr3:uid="{500BA604-D4DF-A645-922C-B16AD1F60535}" name="Column4040"/>
    <tableColumn id="4049" xr3:uid="{037EC20E-5B22-9C48-AF02-FB504220AB30}" name="Column4041"/>
    <tableColumn id="4050" xr3:uid="{33858201-39AE-AA4E-92BF-EA9C6D5A5370}" name="Column4042"/>
    <tableColumn id="4051" xr3:uid="{7D54041D-2B55-AD4B-8956-05E954A1FEEE}" name="Column4043"/>
    <tableColumn id="4052" xr3:uid="{ADEEB107-1964-8B40-80AE-DC120219AD05}" name="Column4044"/>
    <tableColumn id="4053" xr3:uid="{77B81FD3-E5D3-3647-AB1E-752A2554253C}" name="Column4045"/>
    <tableColumn id="4054" xr3:uid="{B9EE10A9-8AE6-8245-A8C4-A93FECD813A0}" name="Column4046"/>
    <tableColumn id="4055" xr3:uid="{A8EB9741-25CD-A044-8213-992BCEFF665A}" name="Column4047"/>
    <tableColumn id="4056" xr3:uid="{38BBADAC-E96A-0748-8445-24BC0A49F0C3}" name="Column4048"/>
    <tableColumn id="4057" xr3:uid="{696E0077-16B2-FF43-9F78-B6B62534206E}" name="Column4049"/>
    <tableColumn id="4058" xr3:uid="{D6FE50DF-882E-4F4E-80C0-AA2849272F08}" name="Column4050"/>
    <tableColumn id="4059" xr3:uid="{4B67BE79-6CB2-1C4C-A0E9-A319FA6839DD}" name="Column4051"/>
    <tableColumn id="4060" xr3:uid="{4F7EADA1-4DB5-2940-B827-BE722FB8350F}" name="Column4052"/>
    <tableColumn id="4061" xr3:uid="{79C17D1C-2353-2E49-9A87-FDA7EC81C02D}" name="Column4053"/>
    <tableColumn id="4062" xr3:uid="{48D245E0-E48A-654B-9740-55EF5055C02E}" name="Column4054"/>
    <tableColumn id="4063" xr3:uid="{9EE7CAC5-026C-6B40-AD97-30B8B2C162CF}" name="Column4055"/>
    <tableColumn id="4064" xr3:uid="{0DCF5ECA-9FDB-AE45-943F-6FFB3F7FC4F3}" name="Column4056"/>
    <tableColumn id="4065" xr3:uid="{22A4FFDA-43B5-4F4E-A563-0E94C49DE16B}" name="Column4057"/>
    <tableColumn id="4066" xr3:uid="{5691A733-4952-A342-9731-0B779E373C40}" name="Column4058"/>
    <tableColumn id="4067" xr3:uid="{E2A25B6C-290A-6348-A9CB-9BC4B4F61F9C}" name="Column4059"/>
    <tableColumn id="4068" xr3:uid="{4274ABAF-1098-D341-9985-85F92D026377}" name="Column4060"/>
    <tableColumn id="4069" xr3:uid="{A95EC9D6-0FBE-FF4D-89C8-D9AADDE7D381}" name="Column4061"/>
    <tableColumn id="4070" xr3:uid="{D0A2C340-8425-0B41-92F9-8217D69E9BE1}" name="Column4062"/>
    <tableColumn id="4071" xr3:uid="{B5900CD4-38A3-0845-9018-509B45FC592C}" name="Column4063"/>
    <tableColumn id="4072" xr3:uid="{CD0F549C-12D1-A54D-B046-685F88899CAB}" name="Column4064"/>
    <tableColumn id="4073" xr3:uid="{09173FB8-8E62-0E40-BDE3-066B5D4D00AD}" name="Column4065"/>
    <tableColumn id="4074" xr3:uid="{BC5724FF-157F-E14C-A0BD-C370D8966675}" name="Column4066"/>
    <tableColumn id="4075" xr3:uid="{DF4A9B10-9DAE-0645-84BE-AA19933EFCC5}" name="Column4067"/>
    <tableColumn id="4076" xr3:uid="{4D045108-5DEF-8049-A29D-CAC4C569D66F}" name="Column4068"/>
    <tableColumn id="4077" xr3:uid="{D2BB99DB-25FC-4D4A-BFD6-36D82E6D0AD9}" name="Column4069"/>
    <tableColumn id="4078" xr3:uid="{0D8238E9-C622-F349-AD52-E79F9F8B7BA8}" name="Column4070"/>
    <tableColumn id="4079" xr3:uid="{B4F3D2D3-63A5-CA42-9F26-AED71574CC24}" name="Column4071"/>
    <tableColumn id="4080" xr3:uid="{4DE8C50A-FF27-9241-B6EE-64115A785000}" name="Column4072"/>
    <tableColumn id="4081" xr3:uid="{800DB0FA-768D-224D-9CBA-0007E18E7915}" name="Column4073"/>
    <tableColumn id="4082" xr3:uid="{D7D4918A-EDC1-DD47-A01E-B98DF9B7A9BA}" name="Column4074"/>
    <tableColumn id="4083" xr3:uid="{26B60242-7994-BA4B-8976-6A062D6F6F78}" name="Column4075"/>
    <tableColumn id="4084" xr3:uid="{1D49A850-97B0-1449-B88F-C44365FD9384}" name="Column4076"/>
    <tableColumn id="4085" xr3:uid="{086F6211-F61C-3E45-879C-8DA419CE32B5}" name="Column4077"/>
    <tableColumn id="4086" xr3:uid="{33B3D5B0-10E9-9344-BF13-E513C7186177}" name="Column4078"/>
    <tableColumn id="4087" xr3:uid="{894524FA-5743-404E-886E-AE369DF14F8A}" name="Column4079"/>
    <tableColumn id="4088" xr3:uid="{2DFEDED5-99B1-2546-B935-6EBFE552D6C1}" name="Column4080"/>
    <tableColumn id="4089" xr3:uid="{A3BA43CF-A664-9A4E-BC7C-75313DA56B7C}" name="Column4081"/>
    <tableColumn id="4090" xr3:uid="{4F3202B9-342E-034C-814D-0F8BD68E9CB8}" name="Column4082"/>
    <tableColumn id="4091" xr3:uid="{C3E01ACB-554A-7C4A-9B4A-440CC05C36AA}" name="Column4083"/>
    <tableColumn id="4092" xr3:uid="{D3EBB569-4816-7940-87B6-B01BD30BC5F8}" name="Column4084"/>
    <tableColumn id="4093" xr3:uid="{CEBF7E2E-FC3F-AD47-BFF8-BDB46934076F}" name="Column4085"/>
    <tableColumn id="4094" xr3:uid="{8318CF19-1A6E-BE4E-B0AB-02B07446D3F5}" name="Column4086"/>
    <tableColumn id="4095" xr3:uid="{2D578EC7-8A67-A04A-9D16-E7ECBE701977}" name="Column4087"/>
    <tableColumn id="4096" xr3:uid="{71FB7EA7-6E7B-8C43-A67A-C384EFD07FB8}" name="Column4088"/>
    <tableColumn id="4097" xr3:uid="{A65E9114-42B6-D847-9536-DF24BC0729C0}" name="Column4089"/>
    <tableColumn id="4098" xr3:uid="{C35614D2-3911-A549-8928-11F9DA0600AD}" name="Column4090"/>
    <tableColumn id="4099" xr3:uid="{76C394E7-812D-094F-B33C-6ADF52FE4F69}" name="Column4091"/>
    <tableColumn id="4100" xr3:uid="{222982FD-FBBB-3D49-81BF-7D3C3CF88E17}" name="Column4092"/>
    <tableColumn id="4101" xr3:uid="{BA5F46C4-40A4-2E47-8660-533EB7AF3056}" name="Column4093"/>
    <tableColumn id="4102" xr3:uid="{017B3125-2911-264C-8723-CB23329779F2}" name="Column4094"/>
    <tableColumn id="4103" xr3:uid="{7BBDF6BD-4912-6B46-BE8F-9EC1BF44A578}" name="Column4095"/>
    <tableColumn id="4104" xr3:uid="{7976E870-5629-534A-A6AB-AD04FA9327E4}" name="Column4096"/>
    <tableColumn id="4105" xr3:uid="{51D1E23F-3745-1549-BB18-1FF9AA4B284B}" name="Column4097"/>
    <tableColumn id="4106" xr3:uid="{E25BA089-A761-A94A-A022-C75A53480B56}" name="Column4098"/>
    <tableColumn id="4107" xr3:uid="{893B3139-AD34-474C-B979-C0AE97AE8E2B}" name="Column4099"/>
    <tableColumn id="4108" xr3:uid="{FAF4A1B3-CA27-ED46-8EFF-6B88BEF91F1F}" name="Column4100"/>
    <tableColumn id="4109" xr3:uid="{074E79C7-55AD-304B-8798-16D31F7BAD93}" name="Column4101"/>
    <tableColumn id="4110" xr3:uid="{3F4F7E37-4745-DB41-9F77-4D24E0EB6456}" name="Column4102"/>
    <tableColumn id="4111" xr3:uid="{8ADB28B5-11A4-E845-9362-4CA134B89514}" name="Column4103"/>
    <tableColumn id="4112" xr3:uid="{723925AD-1275-F946-B8D0-9FAAB2EC85FF}" name="Column4104"/>
    <tableColumn id="4113" xr3:uid="{63FD25F6-66BF-7247-84EF-BC8F9D64F0C1}" name="Column4105"/>
    <tableColumn id="4114" xr3:uid="{76EFF604-38EA-B84C-A661-6255C8A10E3C}" name="Column4106"/>
    <tableColumn id="4115" xr3:uid="{7DB1DCA6-0429-0E4A-AE93-CC7D545E486B}" name="Column4107"/>
    <tableColumn id="4116" xr3:uid="{D5BDFB53-EA22-8B46-B3D2-BCA4518D36E8}" name="Column4108"/>
    <tableColumn id="4117" xr3:uid="{8E694950-954D-2C4A-9D23-F967E3BC2D7D}" name="Column4109"/>
    <tableColumn id="4118" xr3:uid="{CEF4F220-E16C-3646-BB61-70385BA48673}" name="Column4110"/>
    <tableColumn id="4119" xr3:uid="{0222233F-C92D-FE4E-9CD0-BFA4691E61F1}" name="Column4111"/>
    <tableColumn id="4120" xr3:uid="{37E4AE02-F5E7-204E-92EF-C107762BD036}" name="Column4112"/>
    <tableColumn id="4121" xr3:uid="{B7D8F05B-A295-1040-8E79-07AFE0F47B52}" name="Column4113"/>
    <tableColumn id="4122" xr3:uid="{C4376F50-70FC-6A4A-A3BD-5578F14CFAEC}" name="Column4114"/>
    <tableColumn id="4123" xr3:uid="{1D6C0A02-4357-2F4F-A991-7AAD1DD4331C}" name="Column4115"/>
    <tableColumn id="4124" xr3:uid="{94632219-40F7-7840-B891-75F5E313D773}" name="Column4116"/>
    <tableColumn id="4125" xr3:uid="{334FBECB-0F1B-A149-862C-11E2270FD38B}" name="Column4117"/>
    <tableColumn id="4126" xr3:uid="{D31E26A3-E7CC-7B49-AF12-4DB9AD28740F}" name="Column4118"/>
    <tableColumn id="4127" xr3:uid="{2263F25E-4737-624F-9939-5D63F167332A}" name="Column4119"/>
    <tableColumn id="4128" xr3:uid="{92E1269F-F7E6-9246-A687-3264038C84B7}" name="Column4120"/>
    <tableColumn id="4129" xr3:uid="{51D0C8A7-C6DD-2245-9815-340FC9456260}" name="Column4121"/>
    <tableColumn id="4130" xr3:uid="{0559F5E8-604D-4449-A976-B704DC9EEA18}" name="Column4122"/>
    <tableColumn id="4131" xr3:uid="{5ED01A76-D3BC-5843-9ABD-00FC3B383E18}" name="Column4123"/>
    <tableColumn id="4132" xr3:uid="{56C4920E-ACB2-9448-9ADD-0083D84DE5E1}" name="Column4124"/>
    <tableColumn id="4133" xr3:uid="{7170CCDF-FE88-084D-A9AA-7FD39C520701}" name="Column4125"/>
    <tableColumn id="4134" xr3:uid="{D717F2C5-87B6-634E-BFD7-20A25F31CEC1}" name="Column4126"/>
    <tableColumn id="4135" xr3:uid="{38C42CD0-67FC-C04E-B7EA-74ED7FF8D8C9}" name="Column4127"/>
    <tableColumn id="4136" xr3:uid="{B1B14553-70CF-8643-AC82-A071ED1571F1}" name="Column4128"/>
    <tableColumn id="4137" xr3:uid="{C000CBF1-3992-D043-AC67-8250C26FEA85}" name="Column4129"/>
    <tableColumn id="4138" xr3:uid="{B7CD1775-F47F-5F49-82B6-1C653C2F866B}" name="Column4130"/>
    <tableColumn id="4139" xr3:uid="{886914D6-71D4-744C-9F34-09612A0028E2}" name="Column4131"/>
    <tableColumn id="4140" xr3:uid="{464074B8-70A7-F747-B3EC-FFA128EAA89A}" name="Column4132"/>
    <tableColumn id="4141" xr3:uid="{DC9CD484-44D5-994D-A5E9-3DD738FA860F}" name="Column4133"/>
    <tableColumn id="4142" xr3:uid="{85BE3D82-34FB-994D-8944-D353EF8AED8F}" name="Column4134"/>
    <tableColumn id="4143" xr3:uid="{7E838C0D-C792-9149-AFFB-081A9657E3B2}" name="Column4135"/>
    <tableColumn id="4144" xr3:uid="{345BC981-3306-7D4B-A561-AA76336C5D85}" name="Column4136"/>
    <tableColumn id="4145" xr3:uid="{EC8FBD79-7E54-224F-B558-931ED0932091}" name="Column4137"/>
    <tableColumn id="4146" xr3:uid="{1E088AE4-39ED-6144-B76B-934A053426CD}" name="Column4138"/>
    <tableColumn id="4147" xr3:uid="{A7323A0B-D317-904B-8E49-625CE93D9609}" name="Column4139"/>
    <tableColumn id="4148" xr3:uid="{E74D453F-1A72-3B47-BE1B-90FF511EB4BA}" name="Column4140"/>
    <tableColumn id="4149" xr3:uid="{C19E0673-F04B-DA4D-A6D2-7B268CA36B45}" name="Column4141"/>
    <tableColumn id="4150" xr3:uid="{017EEFC8-209A-F740-99D9-379F56027A1F}" name="Column4142"/>
    <tableColumn id="4151" xr3:uid="{60C72D0D-7530-9442-A72E-DE8998D162A1}" name="Column4143"/>
    <tableColumn id="4152" xr3:uid="{2736D004-38EC-6944-9FC1-AB2299D4890A}" name="Column4144"/>
    <tableColumn id="4153" xr3:uid="{DE728073-8839-3C45-9FCD-B08F63EDDB59}" name="Column4145"/>
    <tableColumn id="4154" xr3:uid="{D538EE71-848A-6242-9BAA-DDC7864F1E53}" name="Column4146"/>
    <tableColumn id="4155" xr3:uid="{E1E858D8-818D-2146-B1A6-F1773452728E}" name="Column4147"/>
    <tableColumn id="4156" xr3:uid="{E8943B8D-C218-4F4B-A081-E9D1076335B4}" name="Column4148"/>
    <tableColumn id="4157" xr3:uid="{B944F261-90B8-804A-830A-FBC79373ACC1}" name="Column4149"/>
    <tableColumn id="4158" xr3:uid="{BD51975C-44C4-B24A-AB82-C352EF6AD48E}" name="Column4150"/>
    <tableColumn id="4159" xr3:uid="{F849862B-C81B-BB4B-90F9-F101ACFB78CB}" name="Column4151"/>
    <tableColumn id="4160" xr3:uid="{F3CBC2CE-FAAC-A846-99D7-582F6A495CB6}" name="Column4152"/>
    <tableColumn id="4161" xr3:uid="{158F79C0-EE95-FC43-90E0-B397568F9C35}" name="Column4153"/>
    <tableColumn id="4162" xr3:uid="{AFD7EE8A-FD09-BE46-B9C9-198F69F3B8F2}" name="Column4154"/>
    <tableColumn id="4163" xr3:uid="{F0B7CC24-36ED-C441-8570-6547D61218BC}" name="Column4155"/>
    <tableColumn id="4164" xr3:uid="{23052A00-F88B-CE4E-94D9-5ECCF0B795F8}" name="Column4156"/>
    <tableColumn id="4165" xr3:uid="{559916C6-5454-234F-B00F-0704665E29B0}" name="Column4157"/>
    <tableColumn id="4166" xr3:uid="{6D8D19A0-2BAD-CD4B-B430-93C2AFE47C5B}" name="Column4158"/>
    <tableColumn id="4167" xr3:uid="{D1E07DD6-0DC1-7045-BA3C-5CBEE6477002}" name="Column4159"/>
    <tableColumn id="4168" xr3:uid="{F34EBC26-646D-444A-BB57-70C5C7AAD782}" name="Column4160"/>
    <tableColumn id="4169" xr3:uid="{1CF5D8B7-E80B-6248-A190-D8BC6AF92863}" name="Column4161"/>
    <tableColumn id="4170" xr3:uid="{52277C90-6BB3-2D4C-A84B-EB503DCD5444}" name="Column4162"/>
    <tableColumn id="4171" xr3:uid="{C286D25A-1919-B342-AF20-A7B5698C0BAA}" name="Column4163"/>
    <tableColumn id="4172" xr3:uid="{AE0FDE09-73FE-D14C-9CE7-FE30748603CA}" name="Column4164"/>
    <tableColumn id="4173" xr3:uid="{4F854A39-3DDF-DA4E-8E04-AE9EF47545C1}" name="Column4165"/>
    <tableColumn id="4174" xr3:uid="{57BE53E7-8602-A646-BCD7-CC9E1193BD43}" name="Column4166"/>
    <tableColumn id="4175" xr3:uid="{A1B91FB4-1351-6E49-B0B9-DA6DB5298B24}" name="Column4167"/>
    <tableColumn id="4176" xr3:uid="{E50766FA-C988-C04F-BE49-A0D1BB0EEF7F}" name="Column4168"/>
    <tableColumn id="4177" xr3:uid="{5997A09F-A852-C941-868A-3A2D14E6DD7A}" name="Column4169"/>
    <tableColumn id="4178" xr3:uid="{F37C1E7D-F9C6-4749-9501-C6C29894B66A}" name="Column4170"/>
    <tableColumn id="4179" xr3:uid="{7BB8DBAE-EEBB-C949-AB45-CDAD5168437A}" name="Column4171"/>
    <tableColumn id="4180" xr3:uid="{2E4677E9-ABFB-E848-8D02-9E8780FA8EFF}" name="Column4172"/>
    <tableColumn id="4181" xr3:uid="{147C7681-8D70-264C-BD09-51C7C75FBC0F}" name="Column4173"/>
    <tableColumn id="4182" xr3:uid="{0FE43542-79D9-0644-91DF-724849C14FFE}" name="Column4174"/>
    <tableColumn id="4183" xr3:uid="{3BA5055C-E36B-1045-B652-7F9ACAE78158}" name="Column4175"/>
    <tableColumn id="4184" xr3:uid="{CA875841-624C-7240-8DB2-EE4DE427BFF3}" name="Column4176"/>
    <tableColumn id="4185" xr3:uid="{71C1E929-AF32-514F-BBE1-0C5E47F6D3D3}" name="Column4177"/>
    <tableColumn id="4186" xr3:uid="{7E703C1A-15C0-F24F-BD3C-29F0BB621EDB}" name="Column4178"/>
    <tableColumn id="4187" xr3:uid="{B6726B5F-F48B-754C-8920-ADEDD01053CD}" name="Column4179"/>
    <tableColumn id="4188" xr3:uid="{323632CC-0D90-EE48-BFC6-FFF59B0ABC6F}" name="Column4180"/>
    <tableColumn id="4189" xr3:uid="{9325BB83-56E9-FF47-9896-3DB278C6768A}" name="Column4181"/>
    <tableColumn id="4190" xr3:uid="{6218E847-0936-184A-9C54-105C6F6593AF}" name="Column4182"/>
    <tableColumn id="4191" xr3:uid="{C29277D4-34D3-2843-B54F-EC6A52EDE401}" name="Column4183"/>
    <tableColumn id="4192" xr3:uid="{FF7901AD-0E34-4E41-B601-C61A34D818EB}" name="Column4184"/>
    <tableColumn id="4193" xr3:uid="{2BDFE8B2-7856-6343-97FF-4AC66C38F785}" name="Column4185"/>
    <tableColumn id="4194" xr3:uid="{3018C482-6E26-1F45-BC53-54D165CB3699}" name="Column4186"/>
    <tableColumn id="4195" xr3:uid="{AE131C66-FC7F-DC4F-965E-F2F56201D2B4}" name="Column4187"/>
    <tableColumn id="4196" xr3:uid="{796B0690-56BB-5D46-B012-18E495A1666E}" name="Column4188"/>
    <tableColumn id="4197" xr3:uid="{465C6F2C-D0B8-3349-8A78-EB63B5A7BE5B}" name="Column4189"/>
    <tableColumn id="4198" xr3:uid="{EC8D78AA-ED48-C744-A6A4-C2021C4C8298}" name="Column4190"/>
    <tableColumn id="4199" xr3:uid="{5B247762-EE72-B046-A32F-AE14215D72F6}" name="Column4191"/>
    <tableColumn id="4200" xr3:uid="{9D4A3E26-9303-B240-9200-02249179CDD1}" name="Column4192"/>
    <tableColumn id="4201" xr3:uid="{33795772-83DA-A646-A2A0-43B72D03C240}" name="Column4193"/>
    <tableColumn id="4202" xr3:uid="{23440D71-4191-2D49-942E-515BAA3A513B}" name="Column4194"/>
    <tableColumn id="4203" xr3:uid="{EAFC4198-3E72-FD4E-8E84-19EA6F7A4135}" name="Column4195"/>
    <tableColumn id="4204" xr3:uid="{D0A8CAEB-E902-7F41-B9A6-148A7A4286C8}" name="Column4196"/>
    <tableColumn id="4205" xr3:uid="{13ADFCAF-14C2-EE40-A83C-2B2998AC8FED}" name="Column4197"/>
    <tableColumn id="4206" xr3:uid="{C7E6825D-98C3-2943-A27E-D15C82206CDB}" name="Column4198"/>
    <tableColumn id="4207" xr3:uid="{215470FD-EFD3-EC45-91A8-3882DA98DD3E}" name="Column4199"/>
    <tableColumn id="4208" xr3:uid="{D7561CA0-8543-174B-B884-363DAFF14361}" name="Column4200"/>
    <tableColumn id="4209" xr3:uid="{607A3CE1-1F95-684F-9147-A35B4EE9D601}" name="Column4201"/>
    <tableColumn id="4210" xr3:uid="{DA267AFD-34D8-FE4E-9E6A-4835953546AF}" name="Column4202"/>
    <tableColumn id="4211" xr3:uid="{5177D5E5-8458-BC43-B424-D378BD7B716E}" name="Column4203"/>
    <tableColumn id="4212" xr3:uid="{4988439A-5F88-F54F-AFA0-A15263E8ABE7}" name="Column4204"/>
    <tableColumn id="4213" xr3:uid="{F32593C3-B6BF-2C46-B561-07C20CAC0835}" name="Column4205"/>
    <tableColumn id="4214" xr3:uid="{1DD5E352-2F7C-6B4C-A019-3A12DB143BC8}" name="Column4206"/>
    <tableColumn id="4215" xr3:uid="{E9A16397-A165-3A44-97FC-37D45AE7D2CF}" name="Column4207"/>
    <tableColumn id="4216" xr3:uid="{E3CDD489-680D-CB42-8F86-5173C476818F}" name="Column4208"/>
    <tableColumn id="4217" xr3:uid="{FC660B8B-6DD6-074C-9518-F67FA0CDE51C}" name="Column4209"/>
    <tableColumn id="4218" xr3:uid="{5173CB2B-454E-2D4B-9CA5-3482B44ECB10}" name="Column4210"/>
    <tableColumn id="4219" xr3:uid="{5168A997-B256-8D41-8896-F06A7253A55A}" name="Column4211"/>
    <tableColumn id="4220" xr3:uid="{D0D48C83-2F84-C145-9E6A-CE8FF081BF90}" name="Column4212"/>
    <tableColumn id="4221" xr3:uid="{C6A4026E-A89B-2441-81A0-2ECB75FE887A}" name="Column4213"/>
    <tableColumn id="4222" xr3:uid="{FA2DCA71-5006-404E-B371-A416BEE46B0A}" name="Column4214"/>
    <tableColumn id="4223" xr3:uid="{F8B08AFE-8883-D542-A4B4-046B0B4CF64D}" name="Column4215"/>
    <tableColumn id="4224" xr3:uid="{86B6FFED-C199-084E-92A7-88F0B07D49C5}" name="Column4216"/>
    <tableColumn id="4225" xr3:uid="{D027E11A-8C45-E74B-BD18-20CE4858ACB5}" name="Column4217"/>
    <tableColumn id="4226" xr3:uid="{F3A076D3-A67D-8242-82EF-4B2A78E88F05}" name="Column4218"/>
    <tableColumn id="4227" xr3:uid="{B60B46FD-FBA8-0645-B742-7FAACE5C9CB0}" name="Column4219"/>
    <tableColumn id="4228" xr3:uid="{9683A60F-9E8F-C14A-92E3-9DCE48B9156F}" name="Column4220"/>
    <tableColumn id="4229" xr3:uid="{212991E6-8277-2B48-AB2E-BB3F0A31C9E0}" name="Column4221"/>
    <tableColumn id="4230" xr3:uid="{E585A21E-680D-8545-86E3-12438372BF2E}" name="Column4222"/>
    <tableColumn id="4231" xr3:uid="{4014A002-0A4C-6749-8183-C75151439B41}" name="Column4223"/>
    <tableColumn id="4232" xr3:uid="{7618E4BD-20C5-5748-BA8C-603864BE4F51}" name="Column4224"/>
    <tableColumn id="4233" xr3:uid="{60502737-EA4D-434F-BF3F-451E602FCE3B}" name="Column4225"/>
    <tableColumn id="4234" xr3:uid="{E7513D3D-433B-7442-B99C-B07A0F9D1E18}" name="Column4226"/>
    <tableColumn id="4235" xr3:uid="{D3650F81-4618-2645-890D-53212AD5AB77}" name="Column4227"/>
    <tableColumn id="4236" xr3:uid="{660C0427-1DE4-8C4A-9BE2-55317C0C039F}" name="Column4228"/>
    <tableColumn id="4237" xr3:uid="{AB268298-A6C1-E44C-87F6-85F4B588736D}" name="Column4229"/>
    <tableColumn id="4238" xr3:uid="{9C2C7126-3835-1045-983E-0260D8C15B9B}" name="Column4230"/>
    <tableColumn id="4239" xr3:uid="{8FE263DD-9EA6-664D-996F-1D0D5A497D6D}" name="Column4231"/>
    <tableColumn id="4240" xr3:uid="{887961A8-2322-B242-9826-33DDF9D655FC}" name="Column4232"/>
    <tableColumn id="4241" xr3:uid="{7038E267-7103-7044-863F-56B5080F3A49}" name="Column4233"/>
    <tableColumn id="4242" xr3:uid="{3E304E44-C83D-9443-9AE2-F8B59E2A1C7F}" name="Column4234"/>
    <tableColumn id="4243" xr3:uid="{CBB9D740-D82E-444C-BF3F-629CA2E0E90A}" name="Column4235"/>
    <tableColumn id="4244" xr3:uid="{BE25B99E-212E-EC46-B712-8BD6300025C2}" name="Column4236"/>
    <tableColumn id="4245" xr3:uid="{9AC80FC8-9E24-B24B-90ED-2F23580A3319}" name="Column4237"/>
    <tableColumn id="4246" xr3:uid="{5B345AF5-5614-F649-BB57-2DCFAE097A26}" name="Column4238"/>
    <tableColumn id="4247" xr3:uid="{6DDE045A-133E-FC49-B274-9AEA718856E4}" name="Column4239"/>
    <tableColumn id="4248" xr3:uid="{FC82F87D-279F-8443-AF91-46DCF14186BE}" name="Column4240"/>
    <tableColumn id="4249" xr3:uid="{8EB943AE-0D74-EB48-A973-7B5C3DB13B61}" name="Column4241"/>
    <tableColumn id="4250" xr3:uid="{FFDED245-0CD3-2B44-9F15-898E7D231873}" name="Column4242"/>
    <tableColumn id="4251" xr3:uid="{7EB5D4DC-C52F-2343-A84A-69B8CF30D602}" name="Column4243"/>
    <tableColumn id="4252" xr3:uid="{A23F7DA0-A214-0B4F-A037-744C7583679B}" name="Column4244"/>
    <tableColumn id="4253" xr3:uid="{22962E7B-EE17-7D40-9051-692654482C62}" name="Column4245"/>
    <tableColumn id="4254" xr3:uid="{E988361F-F184-D94B-9D3D-F676AE9F69AC}" name="Column4246"/>
    <tableColumn id="4255" xr3:uid="{191744AD-4CEB-CD45-9D35-D54505E4609D}" name="Column4247"/>
    <tableColumn id="4256" xr3:uid="{CD5CB42B-BA67-664C-A3F4-8C914CA2039F}" name="Column4248"/>
    <tableColumn id="4257" xr3:uid="{EE7EB899-6362-3D49-A1DA-EE71547A63FE}" name="Column4249"/>
    <tableColumn id="4258" xr3:uid="{30C7A92D-36E7-8C47-BE17-7E591C2FD37C}" name="Column4250"/>
    <tableColumn id="4259" xr3:uid="{8D4D7427-777A-7E46-98E2-533B38E77CED}" name="Column4251"/>
    <tableColumn id="4260" xr3:uid="{C29B4B78-BC7B-D24C-A658-B9DC294BF6D9}" name="Column4252"/>
    <tableColumn id="4261" xr3:uid="{09A65ACF-C42B-4744-8BA4-6D29CBE460B9}" name="Column4253"/>
    <tableColumn id="4262" xr3:uid="{F9A194BF-631B-0144-AC35-F707B325BA3D}" name="Column4254"/>
    <tableColumn id="4263" xr3:uid="{D3AF5133-1C51-9948-A516-DD1EC74BCECB}" name="Column4255"/>
    <tableColumn id="4264" xr3:uid="{5897CA9C-8C18-1A49-B76E-3BEC3E70767C}" name="Column4256"/>
    <tableColumn id="4265" xr3:uid="{BE2096FF-4619-CE41-B57B-39C19BA464CE}" name="Column4257"/>
    <tableColumn id="4266" xr3:uid="{186F8A4C-FB6B-484C-80B4-8CEFB682A277}" name="Column4258"/>
    <tableColumn id="4267" xr3:uid="{A369F030-2BFA-964A-AC38-017F97DF08E8}" name="Column4259"/>
    <tableColumn id="4268" xr3:uid="{376EAF59-675C-F441-9419-2526E71D6F51}" name="Column4260"/>
    <tableColumn id="4269" xr3:uid="{3227C9C9-2345-4F42-AB3E-5BB9C357FBB0}" name="Column4261"/>
    <tableColumn id="4270" xr3:uid="{3DD8BB35-341C-BC45-86CD-CA0C56D0F8C9}" name="Column4262"/>
    <tableColumn id="4271" xr3:uid="{5D6DF45D-C3A6-D34D-989A-E45449830C04}" name="Column4263"/>
    <tableColumn id="4272" xr3:uid="{8525D7DA-41FE-8841-8622-59F48556EDED}" name="Column4264"/>
    <tableColumn id="4273" xr3:uid="{578D5523-21B6-304A-A757-5DD62FCF806A}" name="Column4265"/>
    <tableColumn id="4274" xr3:uid="{8202ACDA-0BFD-D649-B364-AC7DDA27ABDF}" name="Column4266"/>
    <tableColumn id="4275" xr3:uid="{35D6CEF0-01A4-6740-A0A0-4406C89EB0FD}" name="Column4267"/>
    <tableColumn id="4276" xr3:uid="{364FA05C-EA62-3148-83B4-8663F8A1382D}" name="Column4268"/>
    <tableColumn id="4277" xr3:uid="{C6FCCCE1-C8C4-3441-AF65-7C040ED51636}" name="Column4269"/>
    <tableColumn id="4278" xr3:uid="{E10BF9E1-8B0F-2A43-A122-E118E6A28315}" name="Column4270"/>
    <tableColumn id="4279" xr3:uid="{DDC57195-6712-B748-809C-66350A7B0E1B}" name="Column4271"/>
    <tableColumn id="4280" xr3:uid="{9D917FE7-0298-3E40-8FA7-3558977A6D27}" name="Column4272"/>
    <tableColumn id="4281" xr3:uid="{AED08E63-D6F6-9B45-86EF-B8C500B1A54B}" name="Column4273"/>
    <tableColumn id="4282" xr3:uid="{B4646076-4C15-F040-A592-CA8F3D911941}" name="Column4274"/>
    <tableColumn id="4283" xr3:uid="{7F2B3515-1724-8348-90D4-713A978374F0}" name="Column4275"/>
    <tableColumn id="4284" xr3:uid="{C6406917-B7F5-4E45-8D4C-2A300162DD01}" name="Column4276"/>
    <tableColumn id="4285" xr3:uid="{C2D6B6A6-69C6-2B4B-824F-2E46B9C8E7B1}" name="Column4277"/>
    <tableColumn id="4286" xr3:uid="{F26B1A89-96A1-4042-8C27-DF4B0AC22594}" name="Column4278"/>
    <tableColumn id="4287" xr3:uid="{D5F2C7A1-2D67-344D-9C3A-454B6DE198DF}" name="Column4279"/>
    <tableColumn id="4288" xr3:uid="{29122AFB-5384-114B-BB81-5419C1413FD6}" name="Column4280"/>
    <tableColumn id="4289" xr3:uid="{4ABE4895-F6F3-224E-B8C3-012E76525EC5}" name="Column4281"/>
    <tableColumn id="4290" xr3:uid="{F9C896B6-E50E-E54B-8C58-C4987F615DCC}" name="Column4282"/>
    <tableColumn id="4291" xr3:uid="{DCDB8183-EFFB-4C4D-AE12-38DCEC948C96}" name="Column4283"/>
    <tableColumn id="4292" xr3:uid="{26870F27-4C15-E244-B370-E239147B3B37}" name="Column4284"/>
    <tableColumn id="4293" xr3:uid="{EA3935BE-4634-3B4F-A20F-35373F984CC9}" name="Column4285"/>
    <tableColumn id="4294" xr3:uid="{462A605E-79F9-BA43-9BF3-A8B756FC4B3F}" name="Column4286"/>
    <tableColumn id="4295" xr3:uid="{0D1E6787-06A0-0942-9CD9-7DFCF1DB380B}" name="Column4287"/>
    <tableColumn id="4296" xr3:uid="{6E0701F4-74A7-A74F-9EF3-1D09B6E3BBB3}" name="Column4288"/>
    <tableColumn id="4297" xr3:uid="{6B3413E8-ADFA-6140-AF1B-8D3080A38889}" name="Column4289"/>
    <tableColumn id="4298" xr3:uid="{ADD6DF1D-12A5-5344-93C5-7B01CBCA9EE7}" name="Column4290"/>
    <tableColumn id="4299" xr3:uid="{8FD245F0-9C7F-0047-99C6-29C3E21EB77D}" name="Column4291"/>
    <tableColumn id="4300" xr3:uid="{4E08063F-2271-CF4B-8D71-9FD26656BDBA}" name="Column4292"/>
    <tableColumn id="4301" xr3:uid="{BBB80DE0-1465-E94C-B0C2-3103F8DC065A}" name="Column4293"/>
    <tableColumn id="4302" xr3:uid="{A1AEBE41-65FC-134B-A215-CEE2FBD615F1}" name="Column4294"/>
    <tableColumn id="4303" xr3:uid="{52669CCF-DD78-5741-A5EF-5255AA161DF7}" name="Column4295"/>
    <tableColumn id="4304" xr3:uid="{40454150-AFEE-2740-9E0D-DFDEEF1EC261}" name="Column4296"/>
    <tableColumn id="4305" xr3:uid="{8F0F973D-03FA-E444-9383-64BC993693C3}" name="Column4297"/>
    <tableColumn id="4306" xr3:uid="{5C1D366F-F299-F74B-8697-505C479D4EA0}" name="Column4298"/>
    <tableColumn id="4307" xr3:uid="{088D79FA-DF6C-5C43-A572-FA7EF59EDF7A}" name="Column4299"/>
    <tableColumn id="4308" xr3:uid="{352811E7-C75B-A849-A06A-B803134DCF51}" name="Column4300"/>
    <tableColumn id="4309" xr3:uid="{1457B394-C419-7441-988D-E04B5BD5CCA2}" name="Column4301"/>
    <tableColumn id="4310" xr3:uid="{EEBE9A57-4538-5142-988E-8F5C8505EF8C}" name="Column4302"/>
    <tableColumn id="4311" xr3:uid="{25931C7F-DCF5-744C-AC8C-D48E177E7309}" name="Column4303"/>
    <tableColumn id="4312" xr3:uid="{9BD4F865-950F-FD4C-B94B-D46A618655E1}" name="Column4304"/>
    <tableColumn id="4313" xr3:uid="{152D42D3-0AD4-AD46-936A-19D74CA00113}" name="Column4305"/>
    <tableColumn id="4314" xr3:uid="{BFCC8252-DB3C-7F44-9188-B263220844CF}" name="Column4306"/>
    <tableColumn id="4315" xr3:uid="{D2EECBC2-65DE-D64C-AB6B-1D4EA8D366D3}" name="Column4307"/>
    <tableColumn id="4316" xr3:uid="{104C0AA0-007C-CD4D-8A26-0A8B0EE7EA67}" name="Column4308"/>
    <tableColumn id="4317" xr3:uid="{BCF0F297-965C-F54E-9BF5-953C5F3E9FD4}" name="Column4309"/>
    <tableColumn id="4318" xr3:uid="{9984F379-CD1F-4941-B5D7-6D482B9FF122}" name="Column4310"/>
    <tableColumn id="4319" xr3:uid="{1A8A13E7-811C-3449-9B46-46C455D6E4D0}" name="Column4311"/>
    <tableColumn id="4320" xr3:uid="{A985BA22-9FF5-4D4F-8BEE-A3AD73F3BAE2}" name="Column4312"/>
    <tableColumn id="4321" xr3:uid="{002E37D5-7EBB-3B4A-AB03-33C10E889C72}" name="Column4313"/>
    <tableColumn id="4322" xr3:uid="{4300BE06-FFC3-BF47-834D-079663CECA48}" name="Column4314"/>
    <tableColumn id="4323" xr3:uid="{3419864F-6DE0-E14E-88AA-2028887DC05D}" name="Column4315"/>
    <tableColumn id="4324" xr3:uid="{2F435F57-6B11-0547-A7B1-92BA0FB65856}" name="Column4316"/>
    <tableColumn id="4325" xr3:uid="{82333214-EC1F-8448-8D03-03CDAF0A7133}" name="Column4317"/>
    <tableColumn id="4326" xr3:uid="{FAAC8469-5DA9-8F49-B8FA-CF7CFB351CF2}" name="Column4318"/>
    <tableColumn id="4327" xr3:uid="{8540012A-4963-A543-979C-DF705C00063B}" name="Column4319"/>
    <tableColumn id="4328" xr3:uid="{AC7475AB-20AC-5B44-94EA-92F11681CAA5}" name="Column4320"/>
    <tableColumn id="4329" xr3:uid="{7AF25369-D9D1-E04D-9EA3-2473011D92FC}" name="Column4321"/>
    <tableColumn id="4330" xr3:uid="{B38D265F-B53F-F443-B69E-DB2CFCD5339D}" name="Column4322"/>
    <tableColumn id="4331" xr3:uid="{0BD4D1AE-8838-5C45-B612-214FEF2B1DF1}" name="Column4323"/>
    <tableColumn id="4332" xr3:uid="{4F771679-5415-B049-B67D-C4ED908E94A3}" name="Column4324"/>
    <tableColumn id="4333" xr3:uid="{0F6FD43B-CD84-1442-8F15-3E9AA5B001D5}" name="Column4325"/>
    <tableColumn id="4334" xr3:uid="{AA21BB3B-082A-9140-B66A-6AAE03E2D133}" name="Column4326"/>
    <tableColumn id="4335" xr3:uid="{E8BF2547-FC14-AB4D-9B22-02C9C94035E4}" name="Column4327"/>
    <tableColumn id="4336" xr3:uid="{3C677A22-E0D2-9A49-9BC1-C847C3457E4C}" name="Column4328"/>
    <tableColumn id="4337" xr3:uid="{F09640F6-DB0F-184F-8B71-3A3E272ADAC2}" name="Column4329"/>
    <tableColumn id="4338" xr3:uid="{85EED219-DDA2-E147-9BAD-5BDE19A7C4D8}" name="Column4330"/>
    <tableColumn id="4339" xr3:uid="{D1EC0CEB-75FE-894A-8153-FFF9F4F638C2}" name="Column4331"/>
    <tableColumn id="4340" xr3:uid="{47BD6827-B352-BF47-B03B-48C0A095330E}" name="Column4332"/>
    <tableColumn id="4341" xr3:uid="{540A40A5-6A24-5F40-97C6-5837D8F1ADEB}" name="Column4333"/>
    <tableColumn id="4342" xr3:uid="{596BBBC8-0E78-2D42-A09F-63E11524FE0C}" name="Column4334"/>
    <tableColumn id="4343" xr3:uid="{36786BED-D756-1A4B-8EE1-46DE43954763}" name="Column4335"/>
    <tableColumn id="4344" xr3:uid="{A17868C7-0897-5B48-9793-CE58DF4125BA}" name="Column4336"/>
    <tableColumn id="4345" xr3:uid="{A4658B9F-3306-B141-93C5-4A9902C25E06}" name="Column4337"/>
    <tableColumn id="4346" xr3:uid="{B8DDAD15-CF28-CE4B-AF5C-232FE3B60BB5}" name="Column4338"/>
    <tableColumn id="4347" xr3:uid="{9712E971-8416-7A42-8901-D88FD48EB312}" name="Column4339"/>
    <tableColumn id="4348" xr3:uid="{55032CA9-1491-984F-973F-01815B446330}" name="Column4340"/>
    <tableColumn id="4349" xr3:uid="{B79344EE-57C4-184B-AD42-9298110EA9D2}" name="Column4341"/>
    <tableColumn id="4350" xr3:uid="{4460E915-7BD3-D940-BE43-1DCC42EFF09B}" name="Column4342"/>
    <tableColumn id="4351" xr3:uid="{0010C47E-59C0-1B47-8E4B-3A8E1A20AF6E}" name="Column4343"/>
    <tableColumn id="4352" xr3:uid="{05B512C4-AEEA-094D-82D7-FA3FD09043B7}" name="Column4344"/>
    <tableColumn id="4353" xr3:uid="{117CAE6D-09A5-534C-B0AB-4EA08347107F}" name="Column4345"/>
    <tableColumn id="4354" xr3:uid="{746AE590-5AA2-414E-B1D0-985597AC5E21}" name="Column4346"/>
    <tableColumn id="4355" xr3:uid="{EBBBAEAA-2DF0-4F4B-9516-74A98F812C09}" name="Column4347"/>
    <tableColumn id="4356" xr3:uid="{96D5CDC4-36C3-1546-A144-89D630DE4EEF}" name="Column4348"/>
    <tableColumn id="4357" xr3:uid="{8E24EDA5-371F-8442-AC2C-2595AD7469E2}" name="Column4349"/>
    <tableColumn id="4358" xr3:uid="{93491011-8923-AD4B-995D-617D48765AF8}" name="Column4350"/>
    <tableColumn id="4359" xr3:uid="{C18B0A17-37B3-814E-9FF2-886DA38A3344}" name="Column4351"/>
    <tableColumn id="4360" xr3:uid="{FD3CB1CA-8374-DE42-AC7D-A737120D7BBC}" name="Column4352"/>
    <tableColumn id="4361" xr3:uid="{083538AD-EECD-734B-BA9B-E1930B262EFE}" name="Column4353"/>
    <tableColumn id="4362" xr3:uid="{E7013714-ABE3-064C-8BAF-E30F2EA51FD2}" name="Column4354"/>
    <tableColumn id="4363" xr3:uid="{3650A631-5DA8-154E-87BE-E408DFE63BC5}" name="Column4355"/>
    <tableColumn id="4364" xr3:uid="{5C354CAC-1840-9041-9912-F15D52C178DE}" name="Column4356"/>
    <tableColumn id="4365" xr3:uid="{6910DB2C-42E9-DB47-A340-4DCFA87BA809}" name="Column4357"/>
    <tableColumn id="4366" xr3:uid="{2DB0C2AE-7E3C-8244-8DF2-6258BB511652}" name="Column4358"/>
    <tableColumn id="4367" xr3:uid="{05D57D4A-3374-BA43-8ECD-B5846CC7A1EC}" name="Column4359"/>
    <tableColumn id="4368" xr3:uid="{86241E55-091D-9749-816A-6E3F4CFE38D5}" name="Column4360"/>
    <tableColumn id="4369" xr3:uid="{D15D237C-9A8F-2A44-BDA2-E4BD0B585B54}" name="Column4361"/>
    <tableColumn id="4370" xr3:uid="{3FAC42A3-1D6A-E746-8442-71A52AAE1DF4}" name="Column4362"/>
    <tableColumn id="4371" xr3:uid="{4B6553DD-D2DB-D340-8D64-E171E801A8A0}" name="Column4363"/>
    <tableColumn id="4372" xr3:uid="{F4CC9835-3C6B-A04C-B39A-EFDBADB50CBF}" name="Column4364"/>
    <tableColumn id="4373" xr3:uid="{CCD8B5CE-F73E-BA42-AB07-6F9887D6AEA6}" name="Column4365"/>
    <tableColumn id="4374" xr3:uid="{7A909EB3-DA6B-574C-9B24-32E446ABF0C5}" name="Column4366"/>
    <tableColumn id="4375" xr3:uid="{5C716D6B-D866-914F-8025-EEEEA0CF0E9B}" name="Column4367"/>
    <tableColumn id="4376" xr3:uid="{EBC832D8-D790-3E47-857A-32397B95F01F}" name="Column4368"/>
    <tableColumn id="4377" xr3:uid="{BC447585-9AD3-E646-842A-E62BFEEACAAB}" name="Column4369"/>
    <tableColumn id="4378" xr3:uid="{AA5E5B31-BB05-DE43-9747-7FCD3B678845}" name="Column4370"/>
    <tableColumn id="4379" xr3:uid="{6BFBD70B-CAAF-E149-A905-307B5B14260A}" name="Column4371"/>
    <tableColumn id="4380" xr3:uid="{F718725F-8CC6-3446-A22A-3DB765488D83}" name="Column4372"/>
    <tableColumn id="4381" xr3:uid="{1F559934-825B-BB44-8A1E-ADC8BA2D04F0}" name="Column4373"/>
    <tableColumn id="4382" xr3:uid="{03D68651-DDFE-104E-A63C-F156E55201D0}" name="Column4374"/>
    <tableColumn id="4383" xr3:uid="{E2C01FC5-47BB-E84B-986E-C311D86F8D8A}" name="Column4375"/>
    <tableColumn id="4384" xr3:uid="{BB20D5D6-44C4-874B-933A-1ACA53463BE6}" name="Column4376"/>
    <tableColumn id="4385" xr3:uid="{81B373FE-2BD3-0F44-85F5-AC7D179D206A}" name="Column4377"/>
    <tableColumn id="4386" xr3:uid="{74AAE1E4-13A1-8C40-A706-C991EF9B5319}" name="Column4378"/>
    <tableColumn id="4387" xr3:uid="{705D47C0-052D-5540-A604-93416059DC3D}" name="Column4379"/>
    <tableColumn id="4388" xr3:uid="{6EF8A6D7-3883-3C44-93DB-9F1FE391B12F}" name="Column4380"/>
    <tableColumn id="4389" xr3:uid="{D9321662-ECAE-0143-A78F-139C6565D98F}" name="Column4381"/>
    <tableColumn id="4390" xr3:uid="{3AD42896-0125-A348-B2E1-BEEA7559B387}" name="Column4382"/>
    <tableColumn id="4391" xr3:uid="{1E8DE3B8-9A02-D948-BE95-48A708317052}" name="Column4383"/>
    <tableColumn id="4392" xr3:uid="{4B9E0F3A-60AE-7141-A857-3F7C9C3FB836}" name="Column4384"/>
    <tableColumn id="4393" xr3:uid="{5CF781CE-322D-1145-AA12-21E9C7259DD8}" name="Column4385"/>
    <tableColumn id="4394" xr3:uid="{00AEAEBE-8801-F249-AEB1-B939E368F3FD}" name="Column4386"/>
    <tableColumn id="4395" xr3:uid="{6ADE366F-56F5-524E-8335-F4A3E9A6885A}" name="Column4387"/>
    <tableColumn id="4396" xr3:uid="{DC38C93E-6353-E641-BCE9-8CA35CEE190F}" name="Column4388"/>
    <tableColumn id="4397" xr3:uid="{CB2E1094-6D10-7845-A635-2C4B3DC5BB7A}" name="Column4389"/>
    <tableColumn id="4398" xr3:uid="{48D36105-39B2-9A4A-9347-2CB159435FEF}" name="Column4390"/>
    <tableColumn id="4399" xr3:uid="{CFE6DA09-CEC2-414B-AB81-7E10D533F3D1}" name="Column4391"/>
    <tableColumn id="4400" xr3:uid="{0324443F-C91E-0D40-A25A-5BDA2FFBEC17}" name="Column4392"/>
    <tableColumn id="4401" xr3:uid="{EA967759-7CF8-9A40-B27A-5E78D6510A38}" name="Column4393"/>
    <tableColumn id="4402" xr3:uid="{B0ADF43B-29AA-FB44-8F11-2E3D3C870F30}" name="Column4394"/>
    <tableColumn id="4403" xr3:uid="{3E4748C5-A393-8D40-974D-EED1DD4E8911}" name="Column4395"/>
    <tableColumn id="4404" xr3:uid="{4EAFF8E6-33DD-4E4D-87AE-19710F5EBEB4}" name="Column4396"/>
    <tableColumn id="4405" xr3:uid="{04A667EB-B84C-044B-8014-B950DB5B13EB}" name="Column4397"/>
    <tableColumn id="4406" xr3:uid="{CE8D2DEE-92DF-0546-99AD-C744C8F79ED3}" name="Column4398"/>
    <tableColumn id="4407" xr3:uid="{4A110393-FC96-DE42-A485-2D06639A3EE8}" name="Column4399"/>
    <tableColumn id="4408" xr3:uid="{385E280F-48C2-0342-A45F-A49F197C77EA}" name="Column4400"/>
    <tableColumn id="4409" xr3:uid="{836785DD-DE35-2B4C-B403-A11E0CFAF5EE}" name="Column4401"/>
    <tableColumn id="4410" xr3:uid="{D2EA7CD1-629C-2E43-9820-0CC9EFE58D6E}" name="Column4402"/>
    <tableColumn id="4411" xr3:uid="{75484912-0F6D-504E-93D5-93380D8EB88C}" name="Column4403"/>
    <tableColumn id="4412" xr3:uid="{F7147F60-1F05-E84E-A9C4-DF9C68CB4A75}" name="Column4404"/>
    <tableColumn id="4413" xr3:uid="{4BDDC31E-DD2B-F048-80FA-17C6CF70372B}" name="Column4405"/>
    <tableColumn id="4414" xr3:uid="{0659F2AD-3F18-B74C-8AAE-BCBD7746C784}" name="Column4406"/>
    <tableColumn id="4415" xr3:uid="{DBDAABC3-B6EE-FE4F-ADB8-17CC546E7217}" name="Column4407"/>
    <tableColumn id="4416" xr3:uid="{D6E5C304-FEB9-9042-A81E-1C39E458AF06}" name="Column4408"/>
    <tableColumn id="4417" xr3:uid="{663CCC8F-06C9-014E-94DB-DB35E4BC0F2E}" name="Column4409"/>
    <tableColumn id="4418" xr3:uid="{A6616546-DE68-8840-B028-250C5A1B8F42}" name="Column4410"/>
    <tableColumn id="4419" xr3:uid="{F800DCD9-C5C2-004B-9B26-7E743DE88D61}" name="Column4411"/>
    <tableColumn id="4420" xr3:uid="{D534F13F-E09B-B641-98B7-0C68C3830B1B}" name="Column4412"/>
    <tableColumn id="4421" xr3:uid="{DA423380-D982-A24C-8CA7-D8F8E5C346F1}" name="Column4413"/>
    <tableColumn id="4422" xr3:uid="{DA1601FF-3911-CE4C-BE81-AFBB488E72EC}" name="Column4414"/>
    <tableColumn id="4423" xr3:uid="{7B40E1AC-8852-AB41-8E44-045D76593E15}" name="Column4415"/>
    <tableColumn id="4424" xr3:uid="{702DE996-2D6C-4546-B9F2-CE53C89E433C}" name="Column4416"/>
    <tableColumn id="4425" xr3:uid="{DCE1B129-35B4-E64E-9DD4-94615EE12038}" name="Column4417"/>
    <tableColumn id="4426" xr3:uid="{C711855B-7195-9B4A-BA20-A4DCCF137F20}" name="Column4418"/>
    <tableColumn id="4427" xr3:uid="{40861FE8-B667-AF42-8365-FCC7FFC581DE}" name="Column4419"/>
    <tableColumn id="4428" xr3:uid="{3B3CEF4F-19B7-CB4A-B592-DDE1D01CCE0F}" name="Column4420"/>
    <tableColumn id="4429" xr3:uid="{37E1F733-166B-9740-B7C1-BDD7B62EE611}" name="Column4421"/>
    <tableColumn id="4430" xr3:uid="{236F3F7E-4C5C-104C-B632-3880795E2B9D}" name="Column4422"/>
    <tableColumn id="4431" xr3:uid="{F652B6C5-06D4-F048-A56D-D1B311FBFDD5}" name="Column4423"/>
    <tableColumn id="4432" xr3:uid="{3A04447F-DEAF-B84B-B513-857EB6645E8F}" name="Column4424"/>
    <tableColumn id="4433" xr3:uid="{A0A78344-D1F5-F947-A02F-64D39709D6B3}" name="Column4425"/>
    <tableColumn id="4434" xr3:uid="{628FD843-C39F-214F-9C72-9B4C7471F64E}" name="Column4426"/>
    <tableColumn id="4435" xr3:uid="{33372272-1331-5042-978D-6020EBF8B8EE}" name="Column4427"/>
    <tableColumn id="4436" xr3:uid="{076F2E49-9B57-7549-96D4-7637EAC3ABE6}" name="Column4428"/>
    <tableColumn id="4437" xr3:uid="{659FAB99-10D4-A845-B345-4646909E2184}" name="Column4429"/>
    <tableColumn id="4438" xr3:uid="{B78D49A6-3DD6-D840-B6F6-159CFB94A21E}" name="Column4430"/>
    <tableColumn id="4439" xr3:uid="{394B7999-3148-8E4C-9741-AD765C68A7E9}" name="Column4431"/>
    <tableColumn id="4440" xr3:uid="{653C904C-77FF-0A49-9AFA-1C9B6C0B1666}" name="Column4432"/>
    <tableColumn id="4441" xr3:uid="{52CDBB64-8FD3-3B48-BE57-570260010F06}" name="Column4433"/>
    <tableColumn id="4442" xr3:uid="{2822EACE-3DC3-494F-85F5-95914B9482EA}" name="Column4434"/>
    <tableColumn id="4443" xr3:uid="{674BD540-E5D0-4546-BBEB-9C3C6B3896EA}" name="Column4435"/>
    <tableColumn id="4444" xr3:uid="{114C76AE-BD6A-9146-86DC-167ED214D52E}" name="Column4436"/>
    <tableColumn id="4445" xr3:uid="{EE28C04B-BF33-AD4B-8982-FD3BEDC96475}" name="Column4437"/>
    <tableColumn id="4446" xr3:uid="{54D88BA6-14EA-DB47-B914-3B6FB0A28826}" name="Column4438"/>
    <tableColumn id="4447" xr3:uid="{9A0F7969-6F43-0646-8B9D-F8173C628721}" name="Column4439"/>
    <tableColumn id="4448" xr3:uid="{EF981FF3-AE8E-984F-9CAE-9CE0D98FB3AE}" name="Column4440"/>
    <tableColumn id="4449" xr3:uid="{E598115C-4B89-C14D-AB77-A4FEE11C7C8A}" name="Column4441"/>
    <tableColumn id="4450" xr3:uid="{F3338347-0BA9-3646-A0AC-F65E698405F9}" name="Column4442"/>
    <tableColumn id="4451" xr3:uid="{BAA78D56-CEA5-D94A-A494-83D7A1BC931C}" name="Column4443"/>
    <tableColumn id="4452" xr3:uid="{00D77B6E-127B-AA4E-935D-AD4F69AF24BD}" name="Column4444"/>
    <tableColumn id="4453" xr3:uid="{E7C24159-C5D1-B74A-AA60-C6255DB84F49}" name="Column4445"/>
    <tableColumn id="4454" xr3:uid="{AA0E25E6-E4F1-7142-96CE-3F9969CDF9A5}" name="Column4446"/>
    <tableColumn id="4455" xr3:uid="{DC02E11F-7E6A-0A40-A1DF-729B5C353BC8}" name="Column4447"/>
    <tableColumn id="4456" xr3:uid="{08869865-E75D-D346-9F2C-4BEF61BCDE2D}" name="Column4448"/>
    <tableColumn id="4457" xr3:uid="{C7AC7EC5-9FD3-C347-B356-79DE27E6072A}" name="Column4449"/>
    <tableColumn id="4458" xr3:uid="{17445C08-AD59-294B-BAD4-4A81BEF0E289}" name="Column4450"/>
    <tableColumn id="4459" xr3:uid="{0CCA0685-23BA-3743-ADAE-E7B944E7E659}" name="Column4451"/>
    <tableColumn id="4460" xr3:uid="{34E6F500-5E88-7E40-8C7D-27BD0A111D93}" name="Column4452"/>
    <tableColumn id="4461" xr3:uid="{A624BD2B-E9EC-FA45-B4DF-1EF7760737E6}" name="Column4453"/>
    <tableColumn id="4462" xr3:uid="{171492FD-7259-4B42-A0EE-B33850B6D8EA}" name="Column4454"/>
    <tableColumn id="4463" xr3:uid="{A5E6EA13-DDDF-7B4B-A31C-39DF9199A5A7}" name="Column4455"/>
    <tableColumn id="4464" xr3:uid="{86EE174A-FB19-E944-A6A5-A7DC60208C2F}" name="Column4456"/>
    <tableColumn id="4465" xr3:uid="{FD919332-607A-7C45-8A25-BF06D6FAA4D3}" name="Column4457"/>
    <tableColumn id="4466" xr3:uid="{E0E68911-20E8-534E-B08A-58C10D91F970}" name="Column4458"/>
    <tableColumn id="4467" xr3:uid="{F8E16E7D-B1EA-884C-B0C4-D7746A7C06FC}" name="Column4459"/>
    <tableColumn id="4468" xr3:uid="{104A0546-08B9-FE4B-B74B-0191CFEC6ED7}" name="Column4460"/>
    <tableColumn id="4469" xr3:uid="{CA96519E-0709-EA4C-AB93-5AFC31B43B71}" name="Column4461"/>
    <tableColumn id="4470" xr3:uid="{D77C1937-86DE-574C-8A75-B81116486257}" name="Column4462"/>
    <tableColumn id="4471" xr3:uid="{6D34F1D7-A171-AD41-8BF9-25E3E6A9E7E6}" name="Column4463"/>
    <tableColumn id="4472" xr3:uid="{ECA101B9-9CCD-F84F-AE29-406C80398201}" name="Column4464"/>
    <tableColumn id="4473" xr3:uid="{FF347BF0-A2B7-A44E-B1C3-21F61D79D67F}" name="Column4465"/>
    <tableColumn id="4474" xr3:uid="{241CED6F-3E69-654A-A5B5-D0A8C1D93CFB}" name="Column4466"/>
    <tableColumn id="4475" xr3:uid="{B627BA9F-2444-8E4B-96D6-A845F1067ADA}" name="Column4467"/>
    <tableColumn id="4476" xr3:uid="{702016B0-BCFA-2541-9EEE-7857118073F8}" name="Column4468"/>
    <tableColumn id="4477" xr3:uid="{C2457296-2E33-E84D-B8AB-1430EC06DFF2}" name="Column4469"/>
    <tableColumn id="4478" xr3:uid="{511CD1D4-5206-054E-B6CA-B62930F4A766}" name="Column4470"/>
    <tableColumn id="4479" xr3:uid="{29EA019C-7EF7-2D4E-B503-DF48175C5732}" name="Column4471"/>
    <tableColumn id="4480" xr3:uid="{E0BEB891-FFC6-6F48-AC8F-7A5637B4C0FF}" name="Column4472"/>
    <tableColumn id="4481" xr3:uid="{585A5E0B-04A8-0941-A8CE-72CD596E9FC5}" name="Column4473"/>
    <tableColumn id="4482" xr3:uid="{72132746-F98C-9D46-A400-5EA87B073867}" name="Column4474"/>
    <tableColumn id="4483" xr3:uid="{FF155CA2-CB24-8248-A75B-36F01885E51F}" name="Column4475"/>
    <tableColumn id="4484" xr3:uid="{F7601623-3C95-1645-AF35-F0B8F67E01FA}" name="Column4476"/>
    <tableColumn id="4485" xr3:uid="{ECA1CCB3-477B-014F-A456-FC3DE1327121}" name="Column4477"/>
    <tableColumn id="4486" xr3:uid="{DA15FEDB-85C4-C040-A17C-49D3FA4BBBEC}" name="Column4478"/>
    <tableColumn id="4487" xr3:uid="{86E97651-6786-474E-8694-B1401DB5EC70}" name="Column4479"/>
    <tableColumn id="4488" xr3:uid="{EA9D5A14-D6CC-BB44-8F83-E177DEF0FDB4}" name="Column4480"/>
    <tableColumn id="4489" xr3:uid="{2829AC3E-858D-B74E-B2C0-5101B3D63A5F}" name="Column4481"/>
    <tableColumn id="4490" xr3:uid="{CFD257FB-BE51-5B43-8A7F-64CFB5179C81}" name="Column4482"/>
    <tableColumn id="4491" xr3:uid="{BBB1EE29-8565-014C-BDE3-008DBD3C6D89}" name="Column4483"/>
    <tableColumn id="4492" xr3:uid="{8B0C44CB-5F9C-2D4A-B973-FE62FD119CE2}" name="Column4484"/>
    <tableColumn id="4493" xr3:uid="{58593248-149B-F543-8ED3-D433C35C05C7}" name="Column4485"/>
    <tableColumn id="4494" xr3:uid="{42A539FD-37FA-0E47-968C-CA2821324360}" name="Column4486"/>
    <tableColumn id="4495" xr3:uid="{60A87AD4-3AFA-5A4B-998D-BFD531E63501}" name="Column4487"/>
    <tableColumn id="4496" xr3:uid="{B13E9A99-EF5E-C440-81FA-A17544989BFA}" name="Column4488"/>
    <tableColumn id="4497" xr3:uid="{18683BE9-D5B5-464F-A2FD-8172DAB23345}" name="Column4489"/>
    <tableColumn id="4498" xr3:uid="{AD35E762-E26D-D54C-9799-5AFAD8693CF6}" name="Column4490"/>
    <tableColumn id="4499" xr3:uid="{67949794-3FA1-434B-B36D-58262CC81DA7}" name="Column4491"/>
    <tableColumn id="4500" xr3:uid="{0692009F-C0E7-0E46-B4CA-DF33CFD18F3C}" name="Column4492"/>
    <tableColumn id="4501" xr3:uid="{520FF2D1-EB97-A54C-9661-1FAAE593CAAF}" name="Column4493"/>
    <tableColumn id="4502" xr3:uid="{6A3FEE6F-A18A-A146-BFD6-47DD8AAB20D7}" name="Column4494"/>
    <tableColumn id="4503" xr3:uid="{C438F287-7990-4748-A655-21C146FE2FE1}" name="Column4495"/>
    <tableColumn id="4504" xr3:uid="{741918D8-4DC1-6641-94CE-61DACDAD91F4}" name="Column4496"/>
    <tableColumn id="4505" xr3:uid="{610093AA-801E-BE4B-812B-5C5987AE33A3}" name="Column4497"/>
    <tableColumn id="4506" xr3:uid="{EF6DBE1C-22C4-074C-B266-9FC396723A76}" name="Column4498"/>
    <tableColumn id="4507" xr3:uid="{41B5F703-B4FE-C944-8FFB-A05AD4DFDC50}" name="Column4499"/>
    <tableColumn id="4508" xr3:uid="{647B047E-FC98-7B44-88E2-B1463CBAE2B3}" name="Column4500"/>
    <tableColumn id="4509" xr3:uid="{F75AC628-BEA1-264F-85FC-BE339D2FB45E}" name="Column4501"/>
    <tableColumn id="4510" xr3:uid="{9DA6E2DF-058E-1444-BB01-10094A8F5962}" name="Column4502"/>
    <tableColumn id="4511" xr3:uid="{FF07158E-82C9-F34A-849C-3CE2A54DC4C7}" name="Column4503"/>
    <tableColumn id="4512" xr3:uid="{25F39282-9BBB-B942-A8B2-09DFEE56428F}" name="Column4504"/>
    <tableColumn id="4513" xr3:uid="{5E421CC1-3D25-6A43-95BF-465F86A97B64}" name="Column4505"/>
    <tableColumn id="4514" xr3:uid="{15EFB755-FF57-8548-A754-850A41A74024}" name="Column4506"/>
    <tableColumn id="4515" xr3:uid="{3B745CB0-5487-7C49-9938-82AE85301750}" name="Column4507"/>
    <tableColumn id="4516" xr3:uid="{48FF21A2-92F3-3945-B1D6-ADC5DDA8BD02}" name="Column4508"/>
    <tableColumn id="4517" xr3:uid="{B92E43FC-A1DE-9E4F-B987-D4DB63917C35}" name="Column4509"/>
    <tableColumn id="4518" xr3:uid="{101E9C05-83E2-0B45-8CB7-FF1DE6270D61}" name="Column4510"/>
    <tableColumn id="4519" xr3:uid="{AF5E04E3-EFEA-0C47-A2B5-C181A725F6B0}" name="Column4511"/>
    <tableColumn id="4520" xr3:uid="{64575396-6BE4-BC4A-8967-369617053008}" name="Column4512"/>
    <tableColumn id="4521" xr3:uid="{43602832-8036-3B47-B8C0-1C2F5B34BBBD}" name="Column4513"/>
    <tableColumn id="4522" xr3:uid="{6A99C151-8DA9-9C47-B938-BD1AE73177D2}" name="Column4514"/>
    <tableColumn id="4523" xr3:uid="{028DA7DD-5D48-0F40-BE02-B397326FB5C1}" name="Column4515"/>
    <tableColumn id="4524" xr3:uid="{734DC838-41FC-D94F-B9DE-3986A183F63B}" name="Column4516"/>
    <tableColumn id="4525" xr3:uid="{5A63B236-5E76-1046-B7D5-9CD24D1CDB1A}" name="Column4517"/>
    <tableColumn id="4526" xr3:uid="{54FE8FFA-2CBD-7D45-B522-1A88B7FFCEA7}" name="Column4518"/>
    <tableColumn id="4527" xr3:uid="{15656667-A0A6-9545-A4C6-CE3A09A81692}" name="Column4519"/>
    <tableColumn id="4528" xr3:uid="{EECF8352-17FC-2541-82D1-38DA7A6D4294}" name="Column4520"/>
    <tableColumn id="4529" xr3:uid="{511AAB5E-2E8B-F043-AD37-DC08836B356D}" name="Column4521"/>
    <tableColumn id="4530" xr3:uid="{9B053CCA-F89E-3344-8A0D-D554DA296882}" name="Column4522"/>
    <tableColumn id="4531" xr3:uid="{DCE32B4F-5B74-F64E-B240-12341C02F581}" name="Column4523"/>
    <tableColumn id="4532" xr3:uid="{0E367538-0E43-6948-A33A-41D0ED1CFC79}" name="Column4524"/>
    <tableColumn id="4533" xr3:uid="{014DEA8D-2949-504D-B073-4374BE835199}" name="Column4525"/>
    <tableColumn id="4534" xr3:uid="{9D7E8D7B-2CF6-1B46-99B1-E58E6C6FEB3A}" name="Column4526"/>
    <tableColumn id="4535" xr3:uid="{8BF06497-C176-504F-871A-39A69138624C}" name="Column4527"/>
    <tableColumn id="4536" xr3:uid="{414E1130-101B-EE49-BAE8-8D77355AEA10}" name="Column4528"/>
    <tableColumn id="4537" xr3:uid="{16123F39-3AA4-C34A-8C54-88DEE2FC61C8}" name="Column4529"/>
    <tableColumn id="4538" xr3:uid="{37B98569-6D92-284D-BAFB-15ED2A34384F}" name="Column4530"/>
    <tableColumn id="4539" xr3:uid="{07C0DE20-4383-FD4C-8B6C-28D382C04BF0}" name="Column4531"/>
    <tableColumn id="4540" xr3:uid="{3CB2EAE5-F59F-D847-94FE-1AAEF361C5E3}" name="Column4532"/>
    <tableColumn id="4541" xr3:uid="{B0BF1A36-C3D0-5B4D-AE50-6C4EC8DE13AD}" name="Column4533"/>
    <tableColumn id="4542" xr3:uid="{1B433D45-DF2A-9141-8696-72B0D1B72B12}" name="Column4534"/>
    <tableColumn id="4543" xr3:uid="{D8C81018-674B-4947-B258-22E0104E3C5B}" name="Column4535"/>
    <tableColumn id="4544" xr3:uid="{079E6D14-30AD-4D4E-8FCB-0D3E7E02E01E}" name="Column4536"/>
    <tableColumn id="4545" xr3:uid="{CE450D89-D61B-C34D-A455-C827800DEFAF}" name="Column4537"/>
    <tableColumn id="4546" xr3:uid="{40B84B82-4CF5-8642-B29A-E631EC3AA359}" name="Column4538"/>
    <tableColumn id="4547" xr3:uid="{F17D447F-79BF-B94E-879D-CD40229F2B17}" name="Column4539"/>
    <tableColumn id="4548" xr3:uid="{DE5E9D17-1F15-104B-9C81-8E1FBC17D142}" name="Column4540"/>
    <tableColumn id="4549" xr3:uid="{1ADDDC68-5BA9-7549-B437-C2F03C43FF79}" name="Column4541"/>
    <tableColumn id="4550" xr3:uid="{B7624159-A696-D340-9A30-A07EBF1C4A83}" name="Column4542"/>
    <tableColumn id="4551" xr3:uid="{2C68450A-5F1E-7B4A-AE68-4C7C9169F025}" name="Column4543"/>
    <tableColumn id="4552" xr3:uid="{1FBE68C1-0B7E-984B-9118-0721D19A6051}" name="Column4544"/>
    <tableColumn id="4553" xr3:uid="{A703A232-765C-D044-8ADB-C35DBA45DBFA}" name="Column4545"/>
    <tableColumn id="4554" xr3:uid="{10958BDD-6D36-2949-969F-6293A3A25268}" name="Column4546"/>
    <tableColumn id="4555" xr3:uid="{065329BD-8066-2E4B-AA18-D475BA39F397}" name="Column4547"/>
    <tableColumn id="4556" xr3:uid="{7078156E-9ED3-0442-9C57-59D51642D3B0}" name="Column4548"/>
    <tableColumn id="4557" xr3:uid="{A218E37A-2A79-434F-988A-8B56E2C69AAF}" name="Column4549"/>
    <tableColumn id="4558" xr3:uid="{1B958AF8-4DBD-324B-A82C-D170385B72FF}" name="Column4550"/>
    <tableColumn id="4559" xr3:uid="{97C10D17-7705-7242-A406-4C2E5763A785}" name="Column4551"/>
    <tableColumn id="4560" xr3:uid="{E05384ED-C60A-C448-A5C8-451A56AE668F}" name="Column4552"/>
    <tableColumn id="4561" xr3:uid="{232F1652-9A7C-0E47-B6CB-D0F9BF94DF65}" name="Column4553"/>
    <tableColumn id="4562" xr3:uid="{452DC123-7BD4-C548-A230-1F41327F401A}" name="Column4554"/>
    <tableColumn id="4563" xr3:uid="{863C3E7D-317E-CC45-969A-3814DC145B6B}" name="Column4555"/>
    <tableColumn id="4564" xr3:uid="{18765363-0E25-1E46-946C-61CA0E574205}" name="Column4556"/>
    <tableColumn id="4565" xr3:uid="{A958C78A-F292-624A-A338-0CADC923AD41}" name="Column4557"/>
    <tableColumn id="4566" xr3:uid="{D1304AA0-C0CD-B348-8F84-99B390C30EC1}" name="Column4558"/>
    <tableColumn id="4567" xr3:uid="{4D8C320F-A2D7-2E4D-B028-4C4700438EB3}" name="Column4559"/>
    <tableColumn id="4568" xr3:uid="{A107CF5F-AA98-9E4B-9AC0-927F759B83A0}" name="Column4560"/>
    <tableColumn id="4569" xr3:uid="{71B45DED-2FA2-BD44-AC79-4A725DE57ADA}" name="Column4561"/>
    <tableColumn id="4570" xr3:uid="{BA796DCE-8B5F-3948-963C-2C8B32F5EC1E}" name="Column4562"/>
    <tableColumn id="4571" xr3:uid="{93CDBAD6-50D8-BE48-BD8D-FB122DA22339}" name="Column4563"/>
    <tableColumn id="4572" xr3:uid="{82B6BBB4-51D7-6849-9096-0E44C19DADC6}" name="Column4564"/>
    <tableColumn id="4573" xr3:uid="{ECF10521-BA03-8A40-8A2F-F5E723B16CB9}" name="Column4565"/>
    <tableColumn id="4574" xr3:uid="{41E4040F-0F17-1641-A87D-A7E93ECB3E7A}" name="Column4566"/>
    <tableColumn id="4575" xr3:uid="{EE9764DB-C227-454A-B554-590148294E53}" name="Column4567"/>
    <tableColumn id="4576" xr3:uid="{EC8E9AAB-35B9-4344-8C3E-E2AD1A7A38CB}" name="Column4568"/>
    <tableColumn id="4577" xr3:uid="{EA4CDE16-B20F-F546-BA5A-ED83D4DE125C}" name="Column4569"/>
    <tableColumn id="4578" xr3:uid="{C6250DBB-4A5B-DE42-AE12-2A3BACBC56F1}" name="Column4570"/>
    <tableColumn id="4579" xr3:uid="{23D9A84D-42CE-6544-8B6F-BA9A7780A647}" name="Column4571"/>
    <tableColumn id="4580" xr3:uid="{1E6D56E2-78ED-C44E-BD65-9E6ACD168690}" name="Column4572"/>
    <tableColumn id="4581" xr3:uid="{3B893415-F6D9-F54C-BA7B-9A97EC04837F}" name="Column4573"/>
    <tableColumn id="4582" xr3:uid="{366D498A-A46D-0141-8A67-8D3E11435427}" name="Column4574"/>
    <tableColumn id="4583" xr3:uid="{4FE16D21-7B8C-EC4B-981E-BBB159D72EAB}" name="Column4575"/>
    <tableColumn id="4584" xr3:uid="{3A08A951-7C24-144B-ABDB-50ED35DB002E}" name="Column4576"/>
    <tableColumn id="4585" xr3:uid="{FF78C335-F5B1-1146-8569-471C4B66D216}" name="Column4577"/>
    <tableColumn id="4586" xr3:uid="{488FF1DC-B325-9241-AECE-961A79A16C81}" name="Column4578"/>
    <tableColumn id="4587" xr3:uid="{2D0CAD6C-8DAA-F44F-ACA7-1132BB357E1E}" name="Column4579"/>
    <tableColumn id="4588" xr3:uid="{C48A271F-B7A7-3447-8D18-EAA3BDC1D96B}" name="Column4580"/>
    <tableColumn id="4589" xr3:uid="{1DB91AA6-BA6A-5244-9EE0-CE70A4D19C97}" name="Column4581"/>
    <tableColumn id="4590" xr3:uid="{BF57933F-0859-AE4E-A520-10C2527C6F80}" name="Column4582"/>
    <tableColumn id="4591" xr3:uid="{A2E1A931-3292-2E4D-8CF5-8EA69CEE1A4B}" name="Column4583"/>
    <tableColumn id="4592" xr3:uid="{02C85C65-5E79-B144-8694-5FECA96C364C}" name="Column4584"/>
    <tableColumn id="4593" xr3:uid="{DA7EC3CB-F2EC-E849-B00B-D4CD9696C8D5}" name="Column4585"/>
    <tableColumn id="4594" xr3:uid="{6A8BD477-D959-1D48-B368-F80B02E23139}" name="Column4586"/>
    <tableColumn id="4595" xr3:uid="{CE91CA76-838A-B448-AC05-AB8DB8260CAE}" name="Column4587"/>
    <tableColumn id="4596" xr3:uid="{6B1BF2E8-2A48-714F-97AB-3BB25E29954F}" name="Column4588"/>
    <tableColumn id="4597" xr3:uid="{D779400F-01E6-8A42-8885-A2D9F0E3615E}" name="Column4589"/>
    <tableColumn id="4598" xr3:uid="{BABEFA42-6407-6E49-9167-E7AF3A59F2C6}" name="Column4590"/>
    <tableColumn id="4599" xr3:uid="{1C643867-6E21-C248-90E1-7A6F6778527C}" name="Column4591"/>
    <tableColumn id="4600" xr3:uid="{E494DFB5-250D-9144-ADDC-CF81D2CD2BB0}" name="Column4592"/>
    <tableColumn id="4601" xr3:uid="{C42521C3-61EE-BB42-96C5-754F1C742EFC}" name="Column4593"/>
    <tableColumn id="4602" xr3:uid="{AF9C7E49-CAC6-6D48-B897-6616C408BA4A}" name="Column4594"/>
    <tableColumn id="4603" xr3:uid="{7550FC8E-E4C4-DF46-939C-52BE47352EB6}" name="Column4595"/>
    <tableColumn id="4604" xr3:uid="{02837B5C-7910-3D4C-AD4B-B5C114FDBBB6}" name="Column4596"/>
    <tableColumn id="4605" xr3:uid="{1B034551-819E-434E-8038-A2E89C3F5720}" name="Column4597"/>
    <tableColumn id="4606" xr3:uid="{048146A6-ACD2-2647-B796-8A17B291E949}" name="Column4598"/>
    <tableColumn id="4607" xr3:uid="{0D2DDDB7-6B9F-A64A-98CA-A047BCDA575A}" name="Column4599"/>
    <tableColumn id="4608" xr3:uid="{6F58565A-C7EE-F440-97CA-58765E6A9E2C}" name="Column4600"/>
    <tableColumn id="4609" xr3:uid="{93029419-0D39-4642-8116-984337C106A0}" name="Column4601"/>
    <tableColumn id="4610" xr3:uid="{439F9509-A5AF-AD41-A46C-BC058F8D2024}" name="Column4602"/>
    <tableColumn id="4611" xr3:uid="{7A8E086B-17E9-0C48-80EC-EEC4E3F4F255}" name="Column4603"/>
    <tableColumn id="4612" xr3:uid="{C3408E70-1FE9-F44F-8263-49B7FA5DF2A7}" name="Column4604"/>
    <tableColumn id="4613" xr3:uid="{49034479-1702-494A-8BD4-CB71540DDF9E}" name="Column4605"/>
    <tableColumn id="4614" xr3:uid="{BA22B088-7C35-BE41-8F52-BE12449D712B}" name="Column4606"/>
    <tableColumn id="4615" xr3:uid="{4B4C0FE4-F210-DF4C-8F4F-9387D35BEE20}" name="Column4607"/>
    <tableColumn id="4616" xr3:uid="{4C7FB918-7F7C-ED40-BE7B-A09D7AB4D1C2}" name="Column4608"/>
    <tableColumn id="4617" xr3:uid="{4C45A719-68B2-9B43-9732-D084DB8465AF}" name="Column4609"/>
    <tableColumn id="4618" xr3:uid="{F6077669-C3E5-DF49-9F8E-DE19B455371A}" name="Column4610"/>
    <tableColumn id="4619" xr3:uid="{2F9BD545-967C-E744-A627-4DD003A16E83}" name="Column4611"/>
    <tableColumn id="4620" xr3:uid="{5CF6108D-51A3-4748-9389-150C9E52F94B}" name="Column4612"/>
    <tableColumn id="4621" xr3:uid="{B955634F-4F72-8B4D-B19C-B05950FA4DA5}" name="Column4613"/>
    <tableColumn id="4622" xr3:uid="{D78345D0-C678-BB4B-9C52-F48C0FB1005A}" name="Column4614"/>
    <tableColumn id="4623" xr3:uid="{225C0CB9-AE24-8540-AC7D-B924A61A0E24}" name="Column4615"/>
    <tableColumn id="4624" xr3:uid="{4186F83E-E850-E54E-95C5-A1F917670A38}" name="Column4616"/>
    <tableColumn id="4625" xr3:uid="{303DFF8D-3212-F949-82D5-820295434FBF}" name="Column4617"/>
    <tableColumn id="4626" xr3:uid="{88DBABF3-3D8B-124D-B451-7523D5BE584A}" name="Column4618"/>
    <tableColumn id="4627" xr3:uid="{F23B2DB9-4872-9F4F-93F3-3A004A23CE75}" name="Column4619"/>
    <tableColumn id="4628" xr3:uid="{0D8057DC-5234-A340-A825-03AFFE49A7F9}" name="Column4620"/>
    <tableColumn id="4629" xr3:uid="{5A16BA95-897F-BC49-BB67-45E79F6CD141}" name="Column4621"/>
    <tableColumn id="4630" xr3:uid="{4814C058-A029-544E-8787-8A43C6AEB032}" name="Column4622"/>
    <tableColumn id="4631" xr3:uid="{9D385EE2-897F-AC4E-B436-50FD1DE1881D}" name="Column4623"/>
    <tableColumn id="4632" xr3:uid="{2C798578-5CF3-DB4A-A8DA-F613F98529F0}" name="Column4624"/>
    <tableColumn id="4633" xr3:uid="{0642C50B-E7D5-F44A-8143-B30D6DA41EDE}" name="Column4625"/>
    <tableColumn id="4634" xr3:uid="{BA360B61-264E-9A45-8A5B-214A8FDA40B0}" name="Column4626"/>
    <tableColumn id="4635" xr3:uid="{63234E33-386D-C54C-9B76-959F4BD25499}" name="Column4627"/>
    <tableColumn id="4636" xr3:uid="{F7C13944-E8D8-CA4B-852C-5611449B097C}" name="Column4628"/>
    <tableColumn id="4637" xr3:uid="{B2E97A6B-A93C-A94F-AF32-AA5A5B778726}" name="Column4629"/>
    <tableColumn id="4638" xr3:uid="{5F8D652E-1330-284B-8EEE-4DDAEE09EA56}" name="Column4630"/>
    <tableColumn id="4639" xr3:uid="{99E6A16B-B6CB-5848-A037-1E58E5D8B723}" name="Column4631"/>
    <tableColumn id="4640" xr3:uid="{BBEC2BC4-1FC8-4B43-90FC-D56508F2254A}" name="Column4632"/>
    <tableColumn id="4641" xr3:uid="{289E82C2-F884-CB46-8B2A-96AF5335F348}" name="Column4633"/>
    <tableColumn id="4642" xr3:uid="{A4B01151-F2B4-ED43-8344-E434AFBBEFD9}" name="Column4634"/>
    <tableColumn id="4643" xr3:uid="{E33F09C9-822B-4247-A6A4-A6A3E10CD924}" name="Column4635"/>
    <tableColumn id="4644" xr3:uid="{68D5001D-98F4-DD4A-8F5C-9D21828A890B}" name="Column4636"/>
    <tableColumn id="4645" xr3:uid="{F1061869-E9B4-F646-B806-4CB3260A1618}" name="Column4637"/>
    <tableColumn id="4646" xr3:uid="{E5473BEB-5FA6-0346-B75B-61413B106AD8}" name="Column4638"/>
    <tableColumn id="4647" xr3:uid="{8AB19B9C-1CB4-BD41-8C02-ED8A89C4AB88}" name="Column4639"/>
    <tableColumn id="4648" xr3:uid="{C553D993-61F7-E74A-B254-7C4F8E8AD5BA}" name="Column4640"/>
    <tableColumn id="4649" xr3:uid="{35B6821D-E93F-674C-830B-664171CA5185}" name="Column4641"/>
    <tableColumn id="4650" xr3:uid="{FD7E7752-D186-8A4C-965C-54DF1E56F1F2}" name="Column4642"/>
    <tableColumn id="4651" xr3:uid="{9A120CA0-6FE6-104A-B7C4-E48A3AB71BA2}" name="Column4643"/>
    <tableColumn id="4652" xr3:uid="{04E1A48C-E2C8-524D-9B4C-68B908447417}" name="Column4644"/>
    <tableColumn id="4653" xr3:uid="{B7AC35C5-39A0-F94C-A9E4-6795A2351C73}" name="Column4645"/>
    <tableColumn id="4654" xr3:uid="{6041F62B-E976-4643-BCB9-0EFAFDDAF3B3}" name="Column4646"/>
    <tableColumn id="4655" xr3:uid="{139AABD0-2A65-6E48-A85E-873D93B1DE93}" name="Column4647"/>
    <tableColumn id="4656" xr3:uid="{CA82F84D-DEFC-6548-8E32-8D78C6179CBE}" name="Column4648"/>
    <tableColumn id="4657" xr3:uid="{44089282-BE27-1E48-98E7-DB6D9372108A}" name="Column4649"/>
    <tableColumn id="4658" xr3:uid="{C8C1BB3E-34A3-8F48-B29D-DB2BE82CAF43}" name="Column4650"/>
    <tableColumn id="4659" xr3:uid="{931AABEF-06E6-DA42-80E0-1B901B374A0C}" name="Column4651"/>
    <tableColumn id="4660" xr3:uid="{068DCF5F-C0C3-044A-AD67-C29836976A6B}" name="Column4652"/>
    <tableColumn id="4661" xr3:uid="{7E0A9DBF-DAE3-264F-9C3F-EBBB5E7E8DC2}" name="Column4653"/>
    <tableColumn id="4662" xr3:uid="{6D8722F5-33D6-F749-B678-F1C663545A5F}" name="Column4654"/>
    <tableColumn id="4663" xr3:uid="{2C5AC738-AA44-AE4C-81B1-855A05A1760F}" name="Column4655"/>
    <tableColumn id="4664" xr3:uid="{975DA7F2-1849-9A42-8665-C7670AEF2848}" name="Column4656"/>
    <tableColumn id="4665" xr3:uid="{36CB2062-8257-5844-9B94-E6FDFBA1033E}" name="Column4657"/>
    <tableColumn id="4666" xr3:uid="{B7DF4D78-8761-CC4E-9F2C-0EF8D92AF06A}" name="Column4658"/>
    <tableColumn id="4667" xr3:uid="{E7D67FB8-1828-4147-9792-202AA215C25D}" name="Column4659"/>
    <tableColumn id="4668" xr3:uid="{42EBEE1F-A0A0-0642-B8E6-5DC0893FC75C}" name="Column4660"/>
    <tableColumn id="4669" xr3:uid="{A048750D-C332-0A4C-9060-54C3432E8628}" name="Column4661"/>
    <tableColumn id="4670" xr3:uid="{B87374A5-78E4-364F-BDBC-F5F716E5F379}" name="Column4662"/>
    <tableColumn id="4671" xr3:uid="{AD03071E-40F7-D040-86AD-F86CF526486A}" name="Column4663"/>
    <tableColumn id="4672" xr3:uid="{8F0226DB-97BF-174C-A972-90E0FBDD9331}" name="Column4664"/>
    <tableColumn id="4673" xr3:uid="{3C6D9016-70A5-AC49-9F6A-057A056BEC54}" name="Column4665"/>
    <tableColumn id="4674" xr3:uid="{CBDCDB85-3963-2348-9ECA-4A9836860A93}" name="Column4666"/>
    <tableColumn id="4675" xr3:uid="{9A67769D-5728-4F42-99CB-7889E9D42682}" name="Column4667"/>
    <tableColumn id="4676" xr3:uid="{B2EA2C57-412B-E04A-8BD4-7A7A869C34C7}" name="Column4668"/>
    <tableColumn id="4677" xr3:uid="{9BCF8550-01DD-794F-9125-EDDB4034F9A5}" name="Column4669"/>
    <tableColumn id="4678" xr3:uid="{599EB98D-C608-1B45-A217-5D1AE86C179B}" name="Column4670"/>
    <tableColumn id="4679" xr3:uid="{5EA167FC-F848-544E-89C3-EBD08F2556CB}" name="Column4671"/>
    <tableColumn id="4680" xr3:uid="{0E5FD384-83A4-0149-B0D1-E710FB8E3B95}" name="Column4672"/>
    <tableColumn id="4681" xr3:uid="{8208FF9E-975B-C144-8B03-ABFAF8FD6C1F}" name="Column4673"/>
    <tableColumn id="4682" xr3:uid="{D33A2D18-5076-5A4C-9057-96BD5E321777}" name="Column4674"/>
    <tableColumn id="4683" xr3:uid="{687B2A4E-6402-804E-8AEF-246A163F4C3B}" name="Column4675"/>
    <tableColumn id="4684" xr3:uid="{EB54EE0D-2667-7A4B-B1B7-175EB19A90E7}" name="Column4676"/>
    <tableColumn id="4685" xr3:uid="{9D777CA0-6A3F-F24B-A760-EC577283720D}" name="Column4677"/>
    <tableColumn id="4686" xr3:uid="{1B00BAF5-9BE0-7240-B576-980E54456EB8}" name="Column4678"/>
    <tableColumn id="4687" xr3:uid="{EEB29BB1-702D-D142-B88E-403532ACC8E4}" name="Column4679"/>
    <tableColumn id="4688" xr3:uid="{926A88BE-095E-CD4E-8451-94F50E651925}" name="Column4680"/>
    <tableColumn id="4689" xr3:uid="{3567C120-D3C3-574C-995E-D5BA8929C09D}" name="Column4681"/>
    <tableColumn id="4690" xr3:uid="{A067E4F4-CEAD-914B-A731-959B674EEEC8}" name="Column4682"/>
    <tableColumn id="4691" xr3:uid="{0240A9E4-6B58-EE46-A4C4-0647DC82BB91}" name="Column4683"/>
    <tableColumn id="4692" xr3:uid="{35A9FD0D-C5EB-E74B-B00C-999F794C98C0}" name="Column4684"/>
    <tableColumn id="4693" xr3:uid="{4D745C00-746A-D743-97E8-F325145A2A7B}" name="Column4685"/>
    <tableColumn id="4694" xr3:uid="{0A28F09E-4924-EA41-ACEE-5D0EBA60C0E5}" name="Column4686"/>
    <tableColumn id="4695" xr3:uid="{A08F29E2-F7A0-0342-B7A6-D4C826F1DCB5}" name="Column4687"/>
    <tableColumn id="4696" xr3:uid="{34E419B4-01C7-9C49-A8DB-F01B0CAEDBDA}" name="Column4688"/>
    <tableColumn id="4697" xr3:uid="{8D38BCF5-65ED-3E46-BE4C-409B1EAE1BAA}" name="Column4689"/>
    <tableColumn id="4698" xr3:uid="{5C24ADA1-6487-A342-BF18-AD90A4A2ADE5}" name="Column4690"/>
    <tableColumn id="4699" xr3:uid="{D7C05003-0DBE-434D-AA61-173155D03131}" name="Column4691"/>
    <tableColumn id="4700" xr3:uid="{04EC4D97-3AD5-9441-B9FE-8948E525AD87}" name="Column4692"/>
    <tableColumn id="4701" xr3:uid="{5551D5B2-1B28-5E4A-A0CF-B85C20B81F0A}" name="Column4693"/>
    <tableColumn id="4702" xr3:uid="{DAA673D0-52EE-A242-B75D-B526CC331020}" name="Column4694"/>
    <tableColumn id="4703" xr3:uid="{77557C4C-F158-324D-8E53-4B10D8B78E4B}" name="Column4695"/>
    <tableColumn id="4704" xr3:uid="{D0B1E0B8-101B-354C-847A-24DFBDAD76BA}" name="Column4696"/>
    <tableColumn id="4705" xr3:uid="{54C37652-73D2-0648-AB90-602DF5A6EE70}" name="Column4697"/>
    <tableColumn id="4706" xr3:uid="{A2FA7F30-4460-BD49-B43A-738C8F4963D4}" name="Column4698"/>
    <tableColumn id="4707" xr3:uid="{B2F578A0-AA12-6349-A75B-BE1BFC261F68}" name="Column4699"/>
    <tableColumn id="4708" xr3:uid="{CA0F95B8-ED9B-4549-8B1C-BC432A0A3764}" name="Column4700"/>
    <tableColumn id="4709" xr3:uid="{0B28FC79-1E5A-C64A-B0DF-4BEA5B348E87}" name="Column4701"/>
    <tableColumn id="4710" xr3:uid="{0278F2A3-7245-EB43-A34D-03C3ADCEE8EB}" name="Column4702"/>
    <tableColumn id="4711" xr3:uid="{3EC8E3B4-03F8-B446-93E6-45F6015B08DF}" name="Column4703"/>
    <tableColumn id="4712" xr3:uid="{AD3E887F-2FEB-2B49-BAAD-1C72AE735C4C}" name="Column4704"/>
    <tableColumn id="4713" xr3:uid="{443A3EE0-0D4D-7B4E-846C-C04F90B03217}" name="Column4705"/>
    <tableColumn id="4714" xr3:uid="{146B88F9-B381-D446-AD6E-E21F1144167A}" name="Column4706"/>
    <tableColumn id="4715" xr3:uid="{A6958C24-A60C-8F4B-98AE-C1915385D74D}" name="Column4707"/>
    <tableColumn id="4716" xr3:uid="{90E40588-9D09-D742-B564-B27F9D7B4084}" name="Column4708"/>
    <tableColumn id="4717" xr3:uid="{93F99163-54CF-8740-81D8-3D563098CD2B}" name="Column4709"/>
    <tableColumn id="4718" xr3:uid="{D03FB976-9D01-6F4B-8F48-8B89511D6A61}" name="Column4710"/>
    <tableColumn id="4719" xr3:uid="{C15AE077-8CBE-774A-8E55-A82D0A738120}" name="Column4711"/>
    <tableColumn id="4720" xr3:uid="{DF9A49DF-7AAD-A046-9DD1-4C8639FD7DE7}" name="Column4712"/>
    <tableColumn id="4721" xr3:uid="{EB1CA118-513D-8D46-9199-F338DE40DEE8}" name="Column4713"/>
    <tableColumn id="4722" xr3:uid="{F8035D3F-3D6E-8846-BD44-DC314424FE8F}" name="Column4714"/>
    <tableColumn id="4723" xr3:uid="{0C455193-B554-D94C-8171-09A8C156229B}" name="Column4715"/>
    <tableColumn id="4724" xr3:uid="{5F8F43C6-ED10-3346-BD68-33C3CCA88760}" name="Column4716"/>
    <tableColumn id="4725" xr3:uid="{C875A42F-63E3-E949-9E08-A487E7EA286C}" name="Column4717"/>
    <tableColumn id="4726" xr3:uid="{EAFECA0D-A0AD-FC42-82A1-AA15992EBF66}" name="Column4718"/>
    <tableColumn id="4727" xr3:uid="{4EAA1FD8-879C-7144-ACC2-FC11CA2997C3}" name="Column4719"/>
    <tableColumn id="4728" xr3:uid="{CC0121B6-03EF-DB44-9B99-30776B4DF0AE}" name="Column4720"/>
    <tableColumn id="4729" xr3:uid="{08F89B22-6044-BC40-99A8-C55FB908DBFE}" name="Column4721"/>
    <tableColumn id="4730" xr3:uid="{15D41613-283F-E54B-8874-B4123CBE1AB4}" name="Column4722"/>
    <tableColumn id="4731" xr3:uid="{4CDAAD67-61B9-BB4F-92AF-16D4F3F85341}" name="Column4723"/>
    <tableColumn id="4732" xr3:uid="{9CEA4EFB-7DA7-CB46-A5B6-ED6F185049D9}" name="Column4724"/>
    <tableColumn id="4733" xr3:uid="{17D509F4-EA09-2447-87FA-75C6EA46B7DF}" name="Column4725"/>
    <tableColumn id="4734" xr3:uid="{1D98AE48-277F-AF43-82B8-924231E3D6FF}" name="Column4726"/>
    <tableColumn id="4735" xr3:uid="{D8D60D81-DEC9-934B-BAE7-E1ADE7DFA06C}" name="Column4727"/>
    <tableColumn id="4736" xr3:uid="{7B6E99FD-E862-F243-A98A-7E55B7A96532}" name="Column4728"/>
    <tableColumn id="4737" xr3:uid="{FBC5D7D5-E9B0-8844-B229-8183D554B321}" name="Column4729"/>
    <tableColumn id="4738" xr3:uid="{FCB4F5EB-5598-3641-98DA-4EA44A6F3CE6}" name="Column4730"/>
    <tableColumn id="4739" xr3:uid="{9D7DB177-C4FA-444B-9E89-154E502BB64A}" name="Column4731"/>
    <tableColumn id="4740" xr3:uid="{A9444ECF-61E7-B14E-98C2-EDBE055223D3}" name="Column4732"/>
    <tableColumn id="4741" xr3:uid="{B25194E5-89F5-9645-815C-9A21D5B6D54C}" name="Column4733"/>
    <tableColumn id="4742" xr3:uid="{855B0F5C-D3E1-5445-9F69-0DAB594162E6}" name="Column4734"/>
    <tableColumn id="4743" xr3:uid="{0057BEE4-B503-D044-8173-2D7BCAF25643}" name="Column4735"/>
    <tableColumn id="4744" xr3:uid="{28389F6F-A5F4-8147-9EEE-DAAF2F614F86}" name="Column4736"/>
    <tableColumn id="4745" xr3:uid="{33C77EF5-1F8C-6342-B49A-AED2F62F2740}" name="Column4737"/>
    <tableColumn id="4746" xr3:uid="{0AC09CC2-50FD-A64B-8890-982300422904}" name="Column4738"/>
    <tableColumn id="4747" xr3:uid="{CAF5EC50-1DD5-E447-A5CC-C86F07152B6C}" name="Column4739"/>
    <tableColumn id="4748" xr3:uid="{862E622B-20EE-BE45-9719-CC0B0295B59C}" name="Column4740"/>
    <tableColumn id="4749" xr3:uid="{40DE80F5-6683-8946-8404-53EBBD4F63DC}" name="Column4741"/>
    <tableColumn id="4750" xr3:uid="{EBEACE70-1CE6-5943-9E61-551ABD21ED5C}" name="Column4742"/>
    <tableColumn id="4751" xr3:uid="{8A99BD18-60EB-1646-819C-9F5C6ECDC635}" name="Column4743"/>
    <tableColumn id="4752" xr3:uid="{2C2612BD-787E-B243-8B93-7A72CE1B8C59}" name="Column4744"/>
    <tableColumn id="4753" xr3:uid="{F7EAFC18-4FE0-6F42-B558-10E259A8AB48}" name="Column4745"/>
    <tableColumn id="4754" xr3:uid="{39463734-C209-9647-88A0-8F8D731005BD}" name="Column4746"/>
    <tableColumn id="4755" xr3:uid="{547C18B9-5658-D844-AF9B-51E178E64304}" name="Column4747"/>
    <tableColumn id="4756" xr3:uid="{B2CFCFEC-52EF-4647-A447-8AF439D48801}" name="Column4748"/>
    <tableColumn id="4757" xr3:uid="{AAF96A0D-425F-E644-A31B-09263E8F5A61}" name="Column4749"/>
    <tableColumn id="4758" xr3:uid="{0943BEDA-3DBA-CD41-BBC5-9A6292F914EA}" name="Column4750"/>
    <tableColumn id="4759" xr3:uid="{3CEA6313-B5E0-E546-8051-89D662ADBA2A}" name="Column4751"/>
    <tableColumn id="4760" xr3:uid="{A37C7689-9C2F-F14D-8716-A8F519DA0DFA}" name="Column4752"/>
    <tableColumn id="4761" xr3:uid="{A2D468DA-448B-8E40-9791-B0DEE940FDA5}" name="Column4753"/>
    <tableColumn id="4762" xr3:uid="{C759FF16-9E51-E44A-ACAD-7DB2FA372092}" name="Column4754"/>
    <tableColumn id="4763" xr3:uid="{6852DBE3-C667-454A-8160-E7056FDC5727}" name="Column4755"/>
    <tableColumn id="4764" xr3:uid="{7D9F5DEE-ACBF-264D-8A63-1E8C50E05EA4}" name="Column4756"/>
    <tableColumn id="4765" xr3:uid="{72923151-E87F-7D40-BCFC-5726BB823C49}" name="Column4757"/>
    <tableColumn id="4766" xr3:uid="{AE54F898-F240-FD46-B50B-423E87F55F0A}" name="Column4758"/>
    <tableColumn id="4767" xr3:uid="{28163DFC-156A-7B48-8E18-D402B5FE69EF}" name="Column4759"/>
    <tableColumn id="4768" xr3:uid="{DA945741-C49F-A949-BFD9-2DAEB8738590}" name="Column4760"/>
    <tableColumn id="4769" xr3:uid="{511AFC51-ABAB-EF49-BF61-16C66DB25661}" name="Column4761"/>
    <tableColumn id="4770" xr3:uid="{CF5D0F4A-E2AE-6C4E-AFF5-66481D49EF26}" name="Column4762"/>
    <tableColumn id="4771" xr3:uid="{A875F0FC-B8C8-AF46-86A7-5DE90FFF7304}" name="Column4763"/>
    <tableColumn id="4772" xr3:uid="{11DD2E6D-E5FF-0B41-A70F-6AC547DC48F5}" name="Column4764"/>
    <tableColumn id="4773" xr3:uid="{00D490EE-4834-7043-80DA-DF1283BF658E}" name="Column4765"/>
    <tableColumn id="4774" xr3:uid="{3626F585-5A80-8040-9A87-3DA1BF49FF66}" name="Column4766"/>
    <tableColumn id="4775" xr3:uid="{41AABAB6-B3E4-6744-BA8D-35F8735B3EAF}" name="Column4767"/>
    <tableColumn id="4776" xr3:uid="{7637F7E4-78B5-0948-8644-3E8D2794B75C}" name="Column4768"/>
    <tableColumn id="4777" xr3:uid="{54D16095-9F8E-B442-BF22-E4A320B1B9B2}" name="Column4769"/>
    <tableColumn id="4778" xr3:uid="{36DA34F3-4803-C14F-8265-0833621A2393}" name="Column4770"/>
    <tableColumn id="4779" xr3:uid="{9CF70FD5-0733-5A4D-83E0-A8843F89ED0C}" name="Column4771"/>
    <tableColumn id="4780" xr3:uid="{9CE3A137-B1F7-8F40-BEE2-05802A966094}" name="Column4772"/>
    <tableColumn id="4781" xr3:uid="{89C5C7B8-F8DF-ED49-80FA-BC62F0C40468}" name="Column4773"/>
    <tableColumn id="4782" xr3:uid="{7503DFE6-DD3D-ED41-8EFC-68D6B8FD0423}" name="Column4774"/>
    <tableColumn id="4783" xr3:uid="{87FBECB8-9438-4440-9E5F-559607DAC7C5}" name="Column4775"/>
    <tableColumn id="4784" xr3:uid="{5B801C57-7487-6045-895B-253E2C9F050A}" name="Column4776"/>
    <tableColumn id="4785" xr3:uid="{6F4277C3-FFDD-C54D-AB9F-7F0412250BD7}" name="Column4777"/>
    <tableColumn id="4786" xr3:uid="{75209DDE-93CD-DC40-A1D0-28E53A426453}" name="Column4778"/>
    <tableColumn id="4787" xr3:uid="{3E4403AE-F8EF-8940-A631-3EBA858353E9}" name="Column4779"/>
    <tableColumn id="4788" xr3:uid="{F34BBB54-D4F8-384D-B70B-765574AA611B}" name="Column4780"/>
    <tableColumn id="4789" xr3:uid="{FCB4AB26-EACE-EE4D-916D-98692D92D3BA}" name="Column4781"/>
    <tableColumn id="4790" xr3:uid="{D404F6F0-F6DE-1246-817F-0AC4CDD2D459}" name="Column4782"/>
    <tableColumn id="4791" xr3:uid="{0C325124-741D-3A41-A5E0-F75AFCFD931E}" name="Column4783"/>
    <tableColumn id="4792" xr3:uid="{66F0B951-0DD4-EB45-93CE-F59546305A55}" name="Column4784"/>
    <tableColumn id="4793" xr3:uid="{91D0A895-4B82-F14B-A280-EB4D19A0B8B3}" name="Column4785"/>
    <tableColumn id="4794" xr3:uid="{A4A390C4-34F9-DB40-BBAD-FC464807B685}" name="Column4786"/>
    <tableColumn id="4795" xr3:uid="{931FE71C-8561-D94B-B945-76FC48D631A2}" name="Column4787"/>
    <tableColumn id="4796" xr3:uid="{B654846A-07BD-6042-A048-9D0DC4065D12}" name="Column4788"/>
    <tableColumn id="4797" xr3:uid="{1096AF02-6A35-C64B-8327-12DC7193EA2D}" name="Column4789"/>
    <tableColumn id="4798" xr3:uid="{25C556A3-1694-7A42-A6D0-799243088418}" name="Column4790"/>
    <tableColumn id="4799" xr3:uid="{4BE87D5D-F558-CF46-A30B-392A737A96A8}" name="Column4791"/>
    <tableColumn id="4800" xr3:uid="{7D5950E2-8DE7-AF4A-A1A4-A91796DE8BE0}" name="Column4792"/>
    <tableColumn id="4801" xr3:uid="{D7997EE5-6BEE-CD4C-8704-E5A33A270741}" name="Column4793"/>
    <tableColumn id="4802" xr3:uid="{6FD25327-4CAF-3D4E-993B-5B97B128575F}" name="Column4794"/>
    <tableColumn id="4803" xr3:uid="{AE46C1EA-9A18-164E-87B1-BA2F36CD5C55}" name="Column4795"/>
    <tableColumn id="4804" xr3:uid="{BDD17DC7-01FC-9349-8E66-60F3D87ACD10}" name="Column4796"/>
    <tableColumn id="4805" xr3:uid="{17B41218-E63C-D64C-9241-78AE14B13CCD}" name="Column4797"/>
    <tableColumn id="4806" xr3:uid="{B985BE37-8F97-664A-9F85-C2512EF2C5E1}" name="Column4798"/>
    <tableColumn id="4807" xr3:uid="{FB18A0E2-D17F-D846-B5EB-CBDA9A805842}" name="Column4799"/>
    <tableColumn id="4808" xr3:uid="{18A174AF-2BBD-534D-9629-CA24E6D4EFD1}" name="Column4800"/>
    <tableColumn id="4809" xr3:uid="{4EAED1D0-227A-A143-A3B2-CCB28F739B38}" name="Column4801"/>
    <tableColumn id="4810" xr3:uid="{5B7D03F5-9605-F042-80BB-FCCD0A942F7C}" name="Column4802"/>
    <tableColumn id="4811" xr3:uid="{22CFE6A7-ADBF-DF47-A1FF-E92B96ABBC13}" name="Column4803"/>
    <tableColumn id="4812" xr3:uid="{4B832D25-31CF-7545-85D9-C3A8E9214C2D}" name="Column4804"/>
    <tableColumn id="4813" xr3:uid="{BE060354-2B1F-7344-813C-A3552E54C1C3}" name="Column4805"/>
    <tableColumn id="4814" xr3:uid="{9F30987A-4908-2C45-BE0E-EFB0315319CE}" name="Column4806"/>
    <tableColumn id="4815" xr3:uid="{DFFE427B-74F0-FF4F-963D-614D7F2BD207}" name="Column4807"/>
    <tableColumn id="4816" xr3:uid="{0F92D71F-8B8D-3043-90DD-E10F414AB55C}" name="Column4808"/>
    <tableColumn id="4817" xr3:uid="{44491BD7-E50E-7D4E-B433-5C347747E777}" name="Column4809"/>
    <tableColumn id="4818" xr3:uid="{ACE1B5F6-B3DE-5C4E-91E4-F3E2D20FFDA1}" name="Column4810"/>
    <tableColumn id="4819" xr3:uid="{7FD433EB-7E42-4244-B55E-3936F19CBC37}" name="Column4811"/>
    <tableColumn id="4820" xr3:uid="{B6BB19B6-4FE4-624E-BAC0-EA1E256A9DE7}" name="Column4812"/>
    <tableColumn id="4821" xr3:uid="{08AF475A-7A91-5048-A5ED-2607A9B4D334}" name="Column4813"/>
    <tableColumn id="4822" xr3:uid="{C4D572F0-CD12-B04F-ABC1-44C7662C378F}" name="Column4814"/>
    <tableColumn id="4823" xr3:uid="{8DECE5DF-F7AE-BD4C-96F3-1B11AFB63FF5}" name="Column4815"/>
    <tableColumn id="4824" xr3:uid="{E106E200-07D3-804B-B79D-32A142E4CEA7}" name="Column4816"/>
    <tableColumn id="4825" xr3:uid="{23C4154A-BA2C-4640-A34F-5A690BBD199E}" name="Column4817"/>
    <tableColumn id="4826" xr3:uid="{82ACD6CA-1031-5946-B41D-20142F28AE06}" name="Column4818"/>
    <tableColumn id="4827" xr3:uid="{F859F256-076F-2846-9B41-B03D82E17CC0}" name="Column4819"/>
    <tableColumn id="4828" xr3:uid="{E4FF01E5-8823-454B-B332-54C863156D74}" name="Column4820"/>
    <tableColumn id="4829" xr3:uid="{11CD24C1-F602-5849-973A-D057F45D1E12}" name="Column4821"/>
    <tableColumn id="4830" xr3:uid="{51E26410-916B-1642-861F-8A1EFC540945}" name="Column4822"/>
    <tableColumn id="4831" xr3:uid="{77AD056D-C91B-AD49-8C05-B447FA26C93F}" name="Column4823"/>
    <tableColumn id="4832" xr3:uid="{924F3956-80A9-A443-B6E3-4ACFB5856DF8}" name="Column4824"/>
    <tableColumn id="4833" xr3:uid="{218B4CAD-90FA-3B43-A2B8-96B18FE573A1}" name="Column4825"/>
    <tableColumn id="4834" xr3:uid="{D1B025C0-2806-3D4A-8679-0292C49EF8DC}" name="Column4826"/>
    <tableColumn id="4835" xr3:uid="{12033507-46BE-9447-99D7-2D0F4C02179C}" name="Column4827"/>
    <tableColumn id="4836" xr3:uid="{1DEDEB5D-D814-FE4B-B48A-003F884322E0}" name="Column4828"/>
    <tableColumn id="4837" xr3:uid="{968972F9-07B1-1145-9B02-A25EC7AFA279}" name="Column4829"/>
    <tableColumn id="4838" xr3:uid="{C54EB6A4-A482-CF41-8629-13405282C9B2}" name="Column4830"/>
    <tableColumn id="4839" xr3:uid="{331EC41A-1711-8045-A91D-3EAFC27AC7B7}" name="Column4831"/>
    <tableColumn id="4840" xr3:uid="{5EB8AE3A-FAFD-3F4B-BEC1-53A25C13E3FA}" name="Column4832"/>
    <tableColumn id="4841" xr3:uid="{9CEB9715-5D24-AD4D-A781-9FF31A2AD944}" name="Column4833"/>
    <tableColumn id="4842" xr3:uid="{D75A265F-B549-7942-BB6A-7F02D294E9FD}" name="Column4834"/>
    <tableColumn id="4843" xr3:uid="{BEAEB8BA-FC7F-A44F-8167-0B83FDFC3D2C}" name="Column4835"/>
    <tableColumn id="4844" xr3:uid="{3B759EE3-5639-7A4B-898F-24607497B79D}" name="Column4836"/>
    <tableColumn id="4845" xr3:uid="{71029AA3-4538-7444-815F-310D40AD9508}" name="Column4837"/>
    <tableColumn id="4846" xr3:uid="{DA3BB96C-47D7-0846-9D3E-8FB2214186E7}" name="Column4838"/>
    <tableColumn id="4847" xr3:uid="{911B0466-02B3-134E-B924-BE31075BD384}" name="Column4839"/>
    <tableColumn id="4848" xr3:uid="{26C667F4-DDD1-D84C-B2C2-45625E30B59D}" name="Column4840"/>
    <tableColumn id="4849" xr3:uid="{AA557E9B-DDD1-4F41-B4C9-9303723D297B}" name="Column4841"/>
    <tableColumn id="4850" xr3:uid="{407D36E3-178A-F74F-AB85-49A2BCF4FDB8}" name="Column4842"/>
    <tableColumn id="4851" xr3:uid="{CB14EF8A-6079-7E44-B4C5-8F623C452A37}" name="Column4843"/>
    <tableColumn id="4852" xr3:uid="{5E85464F-A9E4-6D48-B7A5-45771CBE8CB0}" name="Column4844"/>
    <tableColumn id="4853" xr3:uid="{0A207893-764C-034B-A9A6-A78651626D61}" name="Column4845"/>
    <tableColumn id="4854" xr3:uid="{10026974-49B6-E543-A5DF-EAE39DA2619E}" name="Column4846"/>
    <tableColumn id="4855" xr3:uid="{6A6C7B2F-6051-C446-BD39-7312B6C11E3C}" name="Column4847"/>
    <tableColumn id="4856" xr3:uid="{6EDBBA9E-4D23-F04D-9F8B-C9F3FE75EB23}" name="Column4848"/>
    <tableColumn id="4857" xr3:uid="{343D435D-D493-AF4B-BB68-C71CA16F61DF}" name="Column4849"/>
    <tableColumn id="4858" xr3:uid="{EA6C778C-9CE0-7A42-B2DE-795AB0E1515F}" name="Column4850"/>
    <tableColumn id="4859" xr3:uid="{B10C46AE-BD2C-0647-9A09-9D4464D351F9}" name="Column4851"/>
    <tableColumn id="4860" xr3:uid="{CA86AE65-671E-B04C-82BA-2E28A5D24B0E}" name="Column4852"/>
    <tableColumn id="4861" xr3:uid="{B2656CFD-EFE8-4F47-99C8-5407B108D5C3}" name="Column4853"/>
    <tableColumn id="4862" xr3:uid="{43788BC1-7B99-014B-AFE2-4F15F3BE8929}" name="Column4854"/>
    <tableColumn id="4863" xr3:uid="{075CA0B8-CEF3-9544-ADEE-018DE361DC59}" name="Column4855"/>
    <tableColumn id="4864" xr3:uid="{54AB76D7-998F-E14F-AB65-F85D0333C770}" name="Column4856"/>
    <tableColumn id="4865" xr3:uid="{BCBAF2D8-1E9D-3747-950F-E9A60DEDEBB6}" name="Column4857"/>
    <tableColumn id="4866" xr3:uid="{9BDC7778-4113-534F-90B0-406585C39D0F}" name="Column4858"/>
    <tableColumn id="4867" xr3:uid="{A73EE012-1495-7847-BA5E-13D06ED4B0B0}" name="Column4859"/>
    <tableColumn id="4868" xr3:uid="{CADF3EEF-47B8-C243-9015-B1A0704D582D}" name="Column4860"/>
    <tableColumn id="4869" xr3:uid="{65393157-2834-224D-B36C-8E78AAE24588}" name="Column4861"/>
    <tableColumn id="4870" xr3:uid="{8616E1AE-35CF-814B-B24A-379C323B21AD}" name="Column4862"/>
    <tableColumn id="4871" xr3:uid="{AF8AE2EA-84BE-AF40-890E-81DE65A7F36F}" name="Column4863"/>
    <tableColumn id="4872" xr3:uid="{45933224-8C82-FC4C-945A-5911590FAB98}" name="Column4864"/>
    <tableColumn id="4873" xr3:uid="{83724381-16EA-3F4A-AB4E-6C4CEF2C786D}" name="Column4865"/>
    <tableColumn id="4874" xr3:uid="{5F305B22-6748-E545-B266-9E253DAE7E7F}" name="Column4866"/>
    <tableColumn id="4875" xr3:uid="{2ED42938-4777-B049-A5CF-25892D76F486}" name="Column4867"/>
    <tableColumn id="4876" xr3:uid="{F19D1F8C-34AA-E84A-8EC8-824B6506FD4F}" name="Column4868"/>
    <tableColumn id="4877" xr3:uid="{6F3AC80D-5D67-D041-977F-1481F9CBC364}" name="Column4869"/>
    <tableColumn id="4878" xr3:uid="{2D62AED3-36E9-5444-A6DD-7F37CE9FBF84}" name="Column4870"/>
    <tableColumn id="4879" xr3:uid="{35C77A5A-79E5-2842-B3BC-C3185F1CB767}" name="Column4871"/>
    <tableColumn id="4880" xr3:uid="{9397118F-D9D5-E445-99F6-F164103F4FD8}" name="Column4872"/>
    <tableColumn id="4881" xr3:uid="{3C6A48A9-F411-334F-8B9A-3C5B2B43D99E}" name="Column4873"/>
    <tableColumn id="4882" xr3:uid="{376CE63A-A244-2A4E-90F2-EDB3F0A3B0E2}" name="Column4874"/>
    <tableColumn id="4883" xr3:uid="{4643529A-F00A-9648-BF35-6F72AE63ADB8}" name="Column4875"/>
    <tableColumn id="4884" xr3:uid="{999ACC6D-1319-EF44-8FF9-315AAA30483D}" name="Column4876"/>
    <tableColumn id="4885" xr3:uid="{3C5D3E10-9424-0F48-884F-D186D4BE37A1}" name="Column4877"/>
    <tableColumn id="4886" xr3:uid="{86267158-9917-A042-9793-0A0116D08776}" name="Column4878"/>
    <tableColumn id="4887" xr3:uid="{B5685583-FC17-0645-9E01-30C6B8FFD95C}" name="Column4879"/>
    <tableColumn id="4888" xr3:uid="{885585CE-24AB-FE4D-B974-289A7D55EB28}" name="Column4880"/>
    <tableColumn id="4889" xr3:uid="{5044F724-7732-004E-BD6C-4F85F7345F1E}" name="Column4881"/>
    <tableColumn id="4890" xr3:uid="{A8B48499-BCD4-074D-B2EB-D6D9FBF36970}" name="Column4882"/>
    <tableColumn id="4891" xr3:uid="{352AEC71-CD4B-C64B-ACB9-2EF767F09787}" name="Column4883"/>
    <tableColumn id="4892" xr3:uid="{C9650FA3-5536-8248-9177-B97F9F47B151}" name="Column4884"/>
    <tableColumn id="4893" xr3:uid="{80B759D9-6E6A-6E4B-8448-09437CC28402}" name="Column4885"/>
    <tableColumn id="4894" xr3:uid="{5FE2A632-844B-0841-977F-66AC575FB4DC}" name="Column4886"/>
    <tableColumn id="4895" xr3:uid="{9AB0C0B9-C92D-1143-B3E6-EBDF9D92B6E0}" name="Column4887"/>
    <tableColumn id="4896" xr3:uid="{0E2920CE-5BBC-E142-9E21-83D37D87940C}" name="Column4888"/>
    <tableColumn id="4897" xr3:uid="{B202719D-440B-2A45-B0E6-65CBE494B6A3}" name="Column4889"/>
    <tableColumn id="4898" xr3:uid="{D1D73F73-9CF2-1346-8FB0-F73E82B50117}" name="Column4890"/>
    <tableColumn id="4899" xr3:uid="{B41FE809-1599-524B-AE0E-2B87BA519008}" name="Column4891"/>
    <tableColumn id="4900" xr3:uid="{20A07FB1-82C5-1646-8400-20BE9B4F79A6}" name="Column4892"/>
    <tableColumn id="4901" xr3:uid="{74B5AD5A-906E-C64C-AFF8-3EC5F921A209}" name="Column4893"/>
    <tableColumn id="4902" xr3:uid="{F0C36E41-522D-DC41-AC31-414524CCC50D}" name="Column4894"/>
    <tableColumn id="4903" xr3:uid="{C01E4A6E-91DF-6149-B203-A2D24B5B91F3}" name="Column4895"/>
    <tableColumn id="4904" xr3:uid="{5F089317-2DAE-6045-B847-F796BC012613}" name="Column4896"/>
    <tableColumn id="4905" xr3:uid="{78680379-5BD2-E047-BB8E-39D22F2523F5}" name="Column4897"/>
    <tableColumn id="4906" xr3:uid="{A2BFE70B-B44D-E84A-BAB4-6700E5538C01}" name="Column4898"/>
    <tableColumn id="4907" xr3:uid="{B1472335-B6EB-5545-9BD2-F02651758B2F}" name="Column4899"/>
    <tableColumn id="4908" xr3:uid="{C9A70417-C014-6C41-A961-BB51A9721B69}" name="Column4900"/>
    <tableColumn id="4909" xr3:uid="{9507F950-132E-964D-8DD3-B338804D1DC0}" name="Column4901"/>
    <tableColumn id="4910" xr3:uid="{ECC37530-5657-2540-AEAA-2658C6AA9774}" name="Column4902"/>
    <tableColumn id="4911" xr3:uid="{40D3CAE1-ED33-6349-B804-7ACAFBA38105}" name="Column4903"/>
    <tableColumn id="4912" xr3:uid="{8A752197-5794-C44B-AD66-D84F438C56EE}" name="Column4904"/>
    <tableColumn id="4913" xr3:uid="{B8DCC395-51BA-9E4C-8ED1-CFCA3A68B6B3}" name="Column4905"/>
    <tableColumn id="4914" xr3:uid="{E5E6E00D-7878-054C-B394-177A2819FFE2}" name="Column4906"/>
    <tableColumn id="4915" xr3:uid="{FD096A25-F31F-0042-8806-1E36502B5BC6}" name="Column4907"/>
    <tableColumn id="4916" xr3:uid="{21AF549F-16B4-1D40-8874-3920259B75ED}" name="Column4908"/>
    <tableColumn id="4917" xr3:uid="{D69F6EDE-9DA0-FA43-A06C-8E9BD4AB0B08}" name="Column4909"/>
    <tableColumn id="4918" xr3:uid="{287726AE-0947-0645-B301-9F167C4FB360}" name="Column4910"/>
    <tableColumn id="4919" xr3:uid="{B3BFEAB9-9CA5-7A43-8326-EA81B7AC50EF}" name="Column4911"/>
    <tableColumn id="4920" xr3:uid="{DEACF0A2-3F15-A544-BC52-EB71E46A4C90}" name="Column4912"/>
    <tableColumn id="4921" xr3:uid="{CC958341-BF8D-2D4B-840D-A2B178A59F1A}" name="Column4913"/>
    <tableColumn id="4922" xr3:uid="{320BE2FC-EAAF-1A4D-9376-88D692F4C898}" name="Column4914"/>
    <tableColumn id="4923" xr3:uid="{7F66A098-09D2-924B-9F43-5C9C48C37938}" name="Column4915"/>
    <tableColumn id="4924" xr3:uid="{096069DC-21A9-8649-BD72-BDC886062CE1}" name="Column4916"/>
    <tableColumn id="4925" xr3:uid="{AF3DA20E-99BB-FE4B-9935-F6DE006D33D9}" name="Column4917"/>
    <tableColumn id="4926" xr3:uid="{5DB0437A-0F9A-B848-9AC1-C33DCBD4355B}" name="Column4918"/>
    <tableColumn id="4927" xr3:uid="{8CDEE8C2-2CA6-5E42-B8F6-F74810406FFA}" name="Column4919"/>
    <tableColumn id="4928" xr3:uid="{97BED6F8-9DA6-EA41-97ED-4105F4BF52EC}" name="Column4920"/>
    <tableColumn id="4929" xr3:uid="{0A47969E-0CB0-274D-B403-C6952E7F30B6}" name="Column4921"/>
    <tableColumn id="4930" xr3:uid="{47F604E4-C383-A745-9DF3-5B4981E22844}" name="Column4922"/>
    <tableColumn id="4931" xr3:uid="{DA82EC0D-2CC6-444D-83A6-6D8E23713301}" name="Column4923"/>
    <tableColumn id="4932" xr3:uid="{DB895E0B-4B51-7241-AA03-7792AD7C337E}" name="Column4924"/>
    <tableColumn id="4933" xr3:uid="{96338FF9-4458-7644-9C08-62AF37A04768}" name="Column4925"/>
    <tableColumn id="4934" xr3:uid="{C515F2E5-B97A-864D-840B-1C58844A3CAC}" name="Column4926"/>
    <tableColumn id="4935" xr3:uid="{C2BB31E9-A7A5-714E-9FAD-154E58224551}" name="Column4927"/>
    <tableColumn id="4936" xr3:uid="{EACD9A04-C0C3-E94D-B5A3-DD5350F2A964}" name="Column4928"/>
    <tableColumn id="4937" xr3:uid="{9DE8457E-2CBB-F24F-B7E2-7551B5FED0A1}" name="Column4929"/>
    <tableColumn id="4938" xr3:uid="{5C6ACC2C-B350-8245-A539-046BB28BCFF1}" name="Column4930"/>
    <tableColumn id="4939" xr3:uid="{556C2F24-07CA-0646-ACC6-F35706063E0A}" name="Column4931"/>
    <tableColumn id="4940" xr3:uid="{D5222222-50FB-A245-B73B-6D81CBB29041}" name="Column4932"/>
    <tableColumn id="4941" xr3:uid="{E0B563F3-9FCD-BB44-8078-48E17D554387}" name="Column4933"/>
    <tableColumn id="4942" xr3:uid="{915BBA99-3E2F-4F4B-8EF4-F680D73B7598}" name="Column4934"/>
    <tableColumn id="4943" xr3:uid="{A7A6D351-81A9-1944-9A30-0D8419384828}" name="Column4935"/>
    <tableColumn id="4944" xr3:uid="{3CD4ED0E-3515-CB48-A550-F9E5D3A31937}" name="Column4936"/>
    <tableColumn id="4945" xr3:uid="{87D88327-EF4E-F243-9A30-AC7B741CF5B7}" name="Column4937"/>
    <tableColumn id="4946" xr3:uid="{63668E32-F36F-874D-9358-754BD5FEFF42}" name="Column4938"/>
    <tableColumn id="4947" xr3:uid="{213F3CC2-9358-B44A-981A-5DBE5D2FDC71}" name="Column4939"/>
    <tableColumn id="4948" xr3:uid="{79D9085A-D5A8-264E-AEB3-26D83C15FDF4}" name="Column4940"/>
    <tableColumn id="4949" xr3:uid="{1B868EE7-CD8C-0F4F-BB49-3D7C7B023977}" name="Column4941"/>
    <tableColumn id="4950" xr3:uid="{33E78E62-18A8-9C47-86F5-B89EF1F46FE2}" name="Column4942"/>
    <tableColumn id="4951" xr3:uid="{491138AF-A545-0D46-A6C5-1BE05258B0E2}" name="Column4943"/>
    <tableColumn id="4952" xr3:uid="{5212EE21-673C-374C-8B38-4FBFAFA2BB10}" name="Column4944"/>
    <tableColumn id="4953" xr3:uid="{BB958B88-239D-A74D-9E7C-15558C6BE9C0}" name="Column4945"/>
    <tableColumn id="4954" xr3:uid="{6CE662F0-D57B-0444-8FAF-DA17594DA376}" name="Column4946"/>
    <tableColumn id="4955" xr3:uid="{2DADA916-2469-F147-AC9F-31336AB4CCE1}" name="Column4947"/>
    <tableColumn id="4956" xr3:uid="{0C4F4DE8-ECFD-3C45-959F-0457BE6DEADB}" name="Column4948"/>
    <tableColumn id="4957" xr3:uid="{982F736F-D198-6247-88CA-D0063C901462}" name="Column4949"/>
    <tableColumn id="4958" xr3:uid="{5E0F3A4E-CD8B-454E-999F-96E2E15414DC}" name="Column4950"/>
    <tableColumn id="4959" xr3:uid="{7565115E-4257-A64F-BED5-F0471C29F328}" name="Column4951"/>
    <tableColumn id="4960" xr3:uid="{373B5DD5-BDC8-5E48-B694-00EB003278BC}" name="Column4952"/>
    <tableColumn id="4961" xr3:uid="{183FA3F3-6211-5E4C-9093-0051844B764A}" name="Column4953"/>
    <tableColumn id="4962" xr3:uid="{7C56A166-BD48-434F-9DE8-050E70DDBBBC}" name="Column4954"/>
    <tableColumn id="4963" xr3:uid="{D2B9F060-21AC-3F42-9E54-282C4D03DDC6}" name="Column4955"/>
    <tableColumn id="4964" xr3:uid="{C6C3181E-81C5-B942-A10A-C16896E9A228}" name="Column4956"/>
    <tableColumn id="4965" xr3:uid="{07728E15-7D2A-6D4E-B494-57089422D145}" name="Column4957"/>
    <tableColumn id="4966" xr3:uid="{E8AC1495-9758-2D4F-9B0D-81278D9A89AB}" name="Column4958"/>
    <tableColumn id="4967" xr3:uid="{E70FD085-16C1-3848-B4A1-613732328CA5}" name="Column4959"/>
    <tableColumn id="4968" xr3:uid="{18371222-E832-244D-B8D9-9933E8434457}" name="Column4960"/>
    <tableColumn id="4969" xr3:uid="{A4CC16BC-D97B-264D-85C5-92B1D81D03A5}" name="Column4961"/>
    <tableColumn id="4970" xr3:uid="{D43D899E-A10A-1944-994C-BC683FFEF8A4}" name="Column4962"/>
    <tableColumn id="4971" xr3:uid="{027A8BA4-3AFA-BC4E-9E54-0DD4860F49B3}" name="Column4963"/>
    <tableColumn id="4972" xr3:uid="{5A39D82A-3914-1C4C-8CE7-9A6BB35A04A5}" name="Column4964"/>
    <tableColumn id="4973" xr3:uid="{DA5E129D-0C8D-134D-96D1-22D86D39B618}" name="Column4965"/>
    <tableColumn id="4974" xr3:uid="{36BAB267-F2A6-7847-8D5B-01913212AD41}" name="Column4966"/>
    <tableColumn id="4975" xr3:uid="{AA5CD99D-3267-7D47-882D-801D1B9D0D4C}" name="Column4967"/>
    <tableColumn id="4976" xr3:uid="{9218E06D-BB2F-8347-8F05-8D364F7982D2}" name="Column4968"/>
    <tableColumn id="4977" xr3:uid="{8BF25A61-5083-D04A-B7B6-8E0A4610CE2A}" name="Column4969"/>
    <tableColumn id="4978" xr3:uid="{9DCC100E-7ADB-084C-8AA3-929D2DD28118}" name="Column4970"/>
    <tableColumn id="4979" xr3:uid="{E140A479-2252-0B4E-82EE-DEEDFC76CAC5}" name="Column4971"/>
    <tableColumn id="4980" xr3:uid="{99638BB0-0CFE-924C-B7CC-4D60A68F1ED8}" name="Column4972"/>
    <tableColumn id="4981" xr3:uid="{A3BFBF23-D0BE-2B46-9BC7-7F98C7674F2F}" name="Column4973"/>
    <tableColumn id="4982" xr3:uid="{7DBDD69A-4C00-0C40-A004-64E65C9065E5}" name="Column4974"/>
    <tableColumn id="4983" xr3:uid="{ED4EAFC9-3ED9-B746-8A6C-EFDB1D6AFEAC}" name="Column4975"/>
    <tableColumn id="4984" xr3:uid="{D85C8B07-DE69-4043-ADC5-332307B14988}" name="Column4976"/>
    <tableColumn id="4985" xr3:uid="{97DA6365-7B56-A149-B345-EE2D0D5B90E5}" name="Column4977"/>
    <tableColumn id="4986" xr3:uid="{9FE56EAC-E3D6-DD4F-AAA2-155A174D5B99}" name="Column4978"/>
    <tableColumn id="4987" xr3:uid="{BCC7E7CB-0DED-2246-AC3E-B22BA34A00A9}" name="Column4979"/>
    <tableColumn id="4988" xr3:uid="{0ADE989C-3D4D-B64A-966F-CCA6F324728E}" name="Column4980"/>
    <tableColumn id="4989" xr3:uid="{614B625B-E7CC-274F-AFD4-86AD88765BD4}" name="Column4981"/>
    <tableColumn id="4990" xr3:uid="{D9024C0B-CB49-6448-A9C8-AA8A01F4CF20}" name="Column4982"/>
    <tableColumn id="4991" xr3:uid="{EBB83369-B33E-A547-AE9C-771FEFDE454C}" name="Column4983"/>
    <tableColumn id="4992" xr3:uid="{FC42965C-7F9A-BB44-AB37-64665BC1459D}" name="Column4984"/>
    <tableColumn id="4993" xr3:uid="{7B9DC7EE-9F9A-3643-B984-8167F91738E6}" name="Column4985"/>
    <tableColumn id="4994" xr3:uid="{D99652C2-DC34-E94F-AED9-6BBD7D36F9F7}" name="Column4986"/>
    <tableColumn id="4995" xr3:uid="{307AEC0C-4D97-EE40-AA9A-519A4A18FCA4}" name="Column4987"/>
    <tableColumn id="4996" xr3:uid="{52E2C93B-91AF-0641-8EC2-1D12C0DB171C}" name="Column4988"/>
    <tableColumn id="4997" xr3:uid="{D9CE383A-5F67-D843-87C3-7210810F8746}" name="Column4989"/>
    <tableColumn id="4998" xr3:uid="{947C377C-647C-A74C-A56A-EE6AE3DC9140}" name="Column4990"/>
    <tableColumn id="4999" xr3:uid="{AA169B93-772C-3140-9E3A-B467AB20EBDF}" name="Column4991"/>
    <tableColumn id="5000" xr3:uid="{0A975EE9-740E-9649-A2FD-E7B4BDBE1CBD}" name="Column4992"/>
    <tableColumn id="5001" xr3:uid="{F3045838-9187-9843-8080-969C33672498}" name="Column4993"/>
    <tableColumn id="5002" xr3:uid="{A418D1A1-E6FE-6B45-A5C2-BF1F696CC5D2}" name="Column4994"/>
    <tableColumn id="5003" xr3:uid="{62D8C789-0A2C-D745-A660-8532E193A88B}" name="Column4995"/>
    <tableColumn id="5004" xr3:uid="{260EB859-2091-F24E-BA28-FD6A98FBC748}" name="Column4996"/>
    <tableColumn id="5005" xr3:uid="{055B2CED-83D7-964D-9B50-7B2175BE7DCA}" name="Column4997"/>
    <tableColumn id="5006" xr3:uid="{456922A6-274C-6D4D-9DED-4D3B7E8880AF}" name="Column4998"/>
    <tableColumn id="5007" xr3:uid="{FF8F1D4D-82A3-2E4B-997C-D46152722AE5}" name="Column4999"/>
    <tableColumn id="5008" xr3:uid="{4CB6CADC-2777-8A41-BD69-BCE1A36EC17B}" name="Column5000"/>
    <tableColumn id="5009" xr3:uid="{2C0BD10E-4D12-374D-84BC-26B5446285A9}" name="Column5001"/>
    <tableColumn id="5010" xr3:uid="{A5140D3E-8EA4-CE40-9F7A-E918BEFB0A76}" name="Column5002"/>
    <tableColumn id="5011" xr3:uid="{A42ACB74-3CFA-FB4C-A4E6-60C664C3B166}" name="Column5003"/>
    <tableColumn id="5012" xr3:uid="{8828BE0D-5652-1243-84CD-1C65AA7921A4}" name="Column5004"/>
    <tableColumn id="5013" xr3:uid="{5FEE5E6B-E8AF-6343-9F9F-1BEFB8B2ABB2}" name="Column5005"/>
    <tableColumn id="5014" xr3:uid="{68D206DD-25A9-024C-961E-C8EB11D54133}" name="Column5006"/>
    <tableColumn id="5015" xr3:uid="{7754FD19-1239-D64A-B0D3-97B44A8DFF5E}" name="Column5007"/>
    <tableColumn id="5016" xr3:uid="{B6C23F7D-433F-944C-9BB6-6BC5D3E3E936}" name="Column5008"/>
    <tableColumn id="5017" xr3:uid="{25B421AB-CBFB-2A4B-B198-8B73E6FBDA53}" name="Column5009"/>
    <tableColumn id="5018" xr3:uid="{E969E40A-FAC6-ED40-A88A-0EA5A96A3054}" name="Column5010"/>
    <tableColumn id="5019" xr3:uid="{901F63CB-7F4B-F743-9590-C0790BF7FD59}" name="Column5011"/>
    <tableColumn id="5020" xr3:uid="{67266535-6DEE-9842-AFF9-8D84845277F6}" name="Column5012"/>
    <tableColumn id="5021" xr3:uid="{0CD5BA73-2907-4440-8A34-C1085C9D471D}" name="Column5013"/>
    <tableColumn id="5022" xr3:uid="{C4966F88-3FFD-D54B-8A84-E70F4737F821}" name="Column5014"/>
    <tableColumn id="5023" xr3:uid="{C878271C-A833-D74F-B95A-C379F1F1D00A}" name="Column5015"/>
    <tableColumn id="5024" xr3:uid="{0A3FEB33-0BBE-A64B-B1FE-B2D03E0EC558}" name="Column5016"/>
    <tableColumn id="5025" xr3:uid="{CE18AC14-58E1-194B-BA7C-AAA9A4DCD429}" name="Column5017"/>
    <tableColumn id="5026" xr3:uid="{451CB11F-3416-EA4E-9E77-50C993ED6D3E}" name="Column5018"/>
    <tableColumn id="5027" xr3:uid="{035FBAB8-9614-5541-A136-0C06F82F5881}" name="Column5019"/>
    <tableColumn id="5028" xr3:uid="{DAD95F3C-FC93-644C-9110-9043F20D2605}" name="Column5020"/>
    <tableColumn id="5029" xr3:uid="{CDBB206C-4CE2-5745-A694-AF5D40EF7B7D}" name="Column5021"/>
    <tableColumn id="5030" xr3:uid="{DD1674AE-8325-8348-8977-242CF7D4F3A0}" name="Column5022"/>
    <tableColumn id="5031" xr3:uid="{F8359266-6496-2245-9EA8-4160235379B1}" name="Column5023"/>
    <tableColumn id="5032" xr3:uid="{89F355C1-FFA0-7342-AC49-620C14A4B11E}" name="Column5024"/>
    <tableColumn id="5033" xr3:uid="{396D3655-728F-4F4D-81FE-062F879B6458}" name="Column5025"/>
    <tableColumn id="5034" xr3:uid="{BD247F77-7C66-1C44-8DF9-DF02B400D5E4}" name="Column5026"/>
    <tableColumn id="5035" xr3:uid="{3E9A268A-60F7-4148-84D5-4B81BBD6D05F}" name="Column5027"/>
    <tableColumn id="5036" xr3:uid="{077E67F5-B085-2D46-8A1F-D1C9CFD51477}" name="Column5028"/>
    <tableColumn id="5037" xr3:uid="{5796186C-2C3F-5A49-8D4D-E97107B16901}" name="Column5029"/>
    <tableColumn id="5038" xr3:uid="{DC427F71-E234-AD47-92A4-82485C951BE5}" name="Column5030"/>
    <tableColumn id="5039" xr3:uid="{9305D840-1A56-CC47-8222-878BAE1CB777}" name="Column5031"/>
    <tableColumn id="5040" xr3:uid="{C7E08DB9-60B0-E64B-9928-5F4C64D84D97}" name="Column5032"/>
    <tableColumn id="5041" xr3:uid="{7F0EFB40-B598-C54B-815D-024C3AE9FEED}" name="Column5033"/>
    <tableColumn id="5042" xr3:uid="{AC02D2C7-1D92-2140-9A28-0357333A0336}" name="Column5034"/>
    <tableColumn id="5043" xr3:uid="{20AC000E-0EFC-D94C-872D-FE2E64954BF1}" name="Column5035"/>
    <tableColumn id="5044" xr3:uid="{963A97D0-C10B-864A-AB7B-9E8F1B3BCB29}" name="Column5036"/>
    <tableColumn id="5045" xr3:uid="{703FB61C-373E-524D-A43F-A2993383949A}" name="Column5037"/>
    <tableColumn id="5046" xr3:uid="{AB884462-C7F8-3447-AD9A-7695765F3C0F}" name="Column5038"/>
    <tableColumn id="5047" xr3:uid="{639DDDC1-FAAA-D041-B826-B0B49C8FB6AA}" name="Column5039"/>
    <tableColumn id="5048" xr3:uid="{12CDDAB8-46CD-A142-865B-7BC161EDE3A4}" name="Column5040"/>
    <tableColumn id="5049" xr3:uid="{92FF3E82-6F76-6A46-90AB-0499B4F19A44}" name="Column5041"/>
    <tableColumn id="5050" xr3:uid="{C8F50125-408D-F848-98EE-27BE6337E1E5}" name="Column5042"/>
    <tableColumn id="5051" xr3:uid="{9B306F0E-66F2-894A-A7C8-B9919E5F7C93}" name="Column5043"/>
    <tableColumn id="5052" xr3:uid="{2467D4B4-2DE4-754B-94EE-53AC557DEADD}" name="Column5044"/>
    <tableColumn id="5053" xr3:uid="{5674E38D-71DD-424A-BE66-5272E13DDC4A}" name="Column5045"/>
    <tableColumn id="5054" xr3:uid="{812DD973-AB12-CB4F-9250-278358BD2E7E}" name="Column5046"/>
    <tableColumn id="5055" xr3:uid="{1396BB35-4444-B341-A84F-62D05BB0439A}" name="Column5047"/>
    <tableColumn id="5056" xr3:uid="{B1B845E8-B763-BA41-8977-0607E9EA1CDA}" name="Column5048"/>
    <tableColumn id="5057" xr3:uid="{880CCF4D-4E42-FE47-8ECE-DF0BD2DFAEAD}" name="Column5049"/>
    <tableColumn id="5058" xr3:uid="{89BC04F8-A3FE-6B4E-BE94-85D6F0C3C06F}" name="Column5050"/>
    <tableColumn id="5059" xr3:uid="{CCA19E89-AC71-0A49-82FE-9C223FEFE45B}" name="Column5051"/>
    <tableColumn id="5060" xr3:uid="{53ED371B-CB44-344E-8940-889A356894E3}" name="Column5052"/>
    <tableColumn id="5061" xr3:uid="{074D39B1-3356-2541-997F-936C67838113}" name="Column5053"/>
    <tableColumn id="5062" xr3:uid="{44D140C0-A23A-1441-B34C-662A7402EC13}" name="Column5054"/>
    <tableColumn id="5063" xr3:uid="{F8C09560-468A-6A45-973F-86EE2873EE41}" name="Column5055"/>
    <tableColumn id="5064" xr3:uid="{3134F0FC-A979-A845-B387-7CC2DC269312}" name="Column5056"/>
    <tableColumn id="5065" xr3:uid="{3B563696-A443-5F41-BF0E-D9F18700CFC0}" name="Column5057"/>
    <tableColumn id="5066" xr3:uid="{9B79AF4D-48DD-2B4C-813A-271A52FD49B5}" name="Column5058"/>
    <tableColumn id="5067" xr3:uid="{D3B97A88-0C8F-334D-BA55-C4D14BA26169}" name="Column5059"/>
    <tableColumn id="5068" xr3:uid="{C79B49B3-3903-3248-BAF1-0243BDF4A009}" name="Column5060"/>
    <tableColumn id="5069" xr3:uid="{FC308D11-2536-A24F-9762-F8554AC7A93E}" name="Column5061"/>
    <tableColumn id="5070" xr3:uid="{0A7EDD3B-870A-A54E-B651-B2C106BDADE2}" name="Column5062"/>
    <tableColumn id="5071" xr3:uid="{50B7051D-FF4F-1B4D-BCF2-C566638DF20E}" name="Column5063"/>
    <tableColumn id="5072" xr3:uid="{B8DA10F0-71D2-7346-B42A-7841C38FB091}" name="Column5064"/>
    <tableColumn id="5073" xr3:uid="{E0C396D0-35F0-3A43-BBC9-9C53778AD030}" name="Column5065"/>
    <tableColumn id="5074" xr3:uid="{E7B620C1-F975-E243-9CC5-9FE1F429D4A3}" name="Column5066"/>
    <tableColumn id="5075" xr3:uid="{75BD9926-5136-564D-B4E1-EB8513A70319}" name="Column5067"/>
    <tableColumn id="5076" xr3:uid="{7BEF5C6E-BB4B-0246-8218-4737B482819B}" name="Column5068"/>
    <tableColumn id="5077" xr3:uid="{DEE3DB1F-1CC5-1847-BDB1-90BD71FD3F83}" name="Column5069"/>
    <tableColumn id="5078" xr3:uid="{3E23190B-9DE1-CD49-B068-212468001FB0}" name="Column5070"/>
    <tableColumn id="5079" xr3:uid="{61D1E0AA-89F7-DC47-B4B3-0D89243EBA9E}" name="Column5071"/>
    <tableColumn id="5080" xr3:uid="{5EA896C2-C636-4644-9D39-CC44DDB6F958}" name="Column5072"/>
    <tableColumn id="5081" xr3:uid="{000249D3-F380-C049-8ADD-41AA26EC7D30}" name="Column5073"/>
    <tableColumn id="5082" xr3:uid="{58D44C4F-319E-674F-93BD-10E8DF850213}" name="Column5074"/>
    <tableColumn id="5083" xr3:uid="{544DC4D7-E565-2243-A012-BB5626EA7A3F}" name="Column5075"/>
    <tableColumn id="5084" xr3:uid="{9B241107-1C89-A449-A762-3DEA21204B2B}" name="Column5076"/>
    <tableColumn id="5085" xr3:uid="{54A03B64-FA2B-994B-9427-2A1C7F4C0ED8}" name="Column5077"/>
    <tableColumn id="5086" xr3:uid="{C3EF27E0-57A9-E345-9923-6F6F31F9EF76}" name="Column5078"/>
    <tableColumn id="5087" xr3:uid="{F2AE85E8-5F20-5A45-A59C-E337824DAE63}" name="Column5079"/>
    <tableColumn id="5088" xr3:uid="{F031E988-19B1-4345-B2F2-C8D3AD343DBB}" name="Column5080"/>
    <tableColumn id="5089" xr3:uid="{C8494622-3E00-CD42-9E5C-7375EC7A9DB1}" name="Column5081"/>
    <tableColumn id="5090" xr3:uid="{F9838F25-1DF9-E345-9172-4D9BBFEDBB4D}" name="Column5082"/>
    <tableColumn id="5091" xr3:uid="{2B27578D-F6A2-D749-AB5F-5FA2DF3AAFA1}" name="Column5083"/>
    <tableColumn id="5092" xr3:uid="{B3BDF9AA-E053-C44F-9FA7-FB43E81EAE4C}" name="Column5084"/>
    <tableColumn id="5093" xr3:uid="{B10D2990-43FA-E64E-A2D7-B2BCFA6B5D1F}" name="Column5085"/>
    <tableColumn id="5094" xr3:uid="{2BF874BB-8D22-5F48-BAD0-030E7158DC31}" name="Column5086"/>
    <tableColumn id="5095" xr3:uid="{E14FC515-14C3-A84A-8BA0-BBD93FB19844}" name="Column5087"/>
    <tableColumn id="5096" xr3:uid="{09C85FFE-CE97-9B46-A30E-DA2261E16CA9}" name="Column5088"/>
    <tableColumn id="5097" xr3:uid="{745339AA-8A27-104F-B56A-540DC80E39A0}" name="Column5089"/>
    <tableColumn id="5098" xr3:uid="{6A218D50-3B25-C34A-8B6E-FC1EBE87FC18}" name="Column5090"/>
    <tableColumn id="5099" xr3:uid="{DD6855FF-5643-A742-8069-A2CFA1F47BED}" name="Column5091"/>
    <tableColumn id="5100" xr3:uid="{E42E5077-0E32-D744-9428-3F6743B9C569}" name="Column5092"/>
    <tableColumn id="5101" xr3:uid="{EC6410BB-66D6-4A47-9A30-CAC0B1FBF0F3}" name="Column5093"/>
    <tableColumn id="5102" xr3:uid="{B5886BDE-688C-A444-932E-C343FD771935}" name="Column5094"/>
    <tableColumn id="5103" xr3:uid="{16B13262-1ED7-1B4D-A9FE-6B4F6095706C}" name="Column5095"/>
    <tableColumn id="5104" xr3:uid="{7B79D6BC-4FF5-F240-9E60-44254720DFD1}" name="Column5096"/>
    <tableColumn id="5105" xr3:uid="{4D955F8A-83F0-584A-8D8D-869DAB70CC20}" name="Column5097"/>
    <tableColumn id="5106" xr3:uid="{184F6BE9-84B0-BA40-82FD-6D4A535A02AB}" name="Column5098"/>
    <tableColumn id="5107" xr3:uid="{945CD8E5-EFC7-CC4B-8555-DBD77C25B38D}" name="Column5099"/>
    <tableColumn id="5108" xr3:uid="{7415B999-F6DB-6B41-B207-A31FFD92AA88}" name="Column5100"/>
    <tableColumn id="5109" xr3:uid="{9B489AEB-A2A8-DD4C-8D6C-4D4B19B0641E}" name="Column5101"/>
    <tableColumn id="5110" xr3:uid="{FFD59B23-8248-A04C-BD7E-289E14983D9F}" name="Column5102"/>
    <tableColumn id="5111" xr3:uid="{E089E5BA-2FE2-A44A-BEEC-42663C06A0C3}" name="Column5103"/>
    <tableColumn id="5112" xr3:uid="{8AE8D7AB-36B5-6840-84D8-C446E0B6787D}" name="Column5104"/>
    <tableColumn id="5113" xr3:uid="{63758BF1-2B2D-A940-9485-F2A247D59572}" name="Column5105"/>
    <tableColumn id="5114" xr3:uid="{A2032F9C-5240-BE40-9CBD-48358E516C21}" name="Column5106"/>
    <tableColumn id="5115" xr3:uid="{116B721C-C41F-F648-8F3A-279F86061C53}" name="Column5107"/>
    <tableColumn id="5116" xr3:uid="{6B1C5604-B8E9-6349-9979-705F99CC7C8A}" name="Column5108"/>
    <tableColumn id="5117" xr3:uid="{2C239B47-79A9-354F-86F9-82E2C0227D0D}" name="Column5109"/>
    <tableColumn id="5118" xr3:uid="{FD9DE0AD-9BE2-2447-BF6E-724D01284CAE}" name="Column5110"/>
    <tableColumn id="5119" xr3:uid="{C56ADC85-D902-D941-A5AC-D8F34EA039DF}" name="Column5111"/>
    <tableColumn id="5120" xr3:uid="{4B96B0F7-A8D7-E848-82BF-1706BCA8CDD3}" name="Column5112"/>
    <tableColumn id="5121" xr3:uid="{2ED75B08-7819-3442-9436-EAE995EFF610}" name="Column5113"/>
    <tableColumn id="5122" xr3:uid="{CCFCBF7E-1455-304F-9703-6A688F84AF9E}" name="Column5114"/>
    <tableColumn id="5123" xr3:uid="{5116785A-54F4-B445-A776-534F0D29E4ED}" name="Column5115"/>
    <tableColumn id="5124" xr3:uid="{E46C6FF3-40CF-F940-B815-6501A7FA6480}" name="Column5116"/>
    <tableColumn id="5125" xr3:uid="{A0181CC9-3A7C-9849-969E-FFB170A9C71E}" name="Column5117"/>
    <tableColumn id="5126" xr3:uid="{6B25BD36-5C03-F34C-92D5-7EEEEE2CCE11}" name="Column5118"/>
    <tableColumn id="5127" xr3:uid="{0009A6CA-137F-F348-8FDB-04910FED51F4}" name="Column5119"/>
    <tableColumn id="5128" xr3:uid="{28F84AA3-A654-6B44-ABFA-E6C368F144B3}" name="Column5120"/>
    <tableColumn id="5129" xr3:uid="{343682C9-55B6-124A-B601-C0B8A40F481E}" name="Column5121"/>
    <tableColumn id="5130" xr3:uid="{50E2CA1B-D699-904F-8170-8822D07B2A3B}" name="Column5122"/>
    <tableColumn id="5131" xr3:uid="{7B21890B-7A0A-D440-B88C-97458206A3FD}" name="Column5123"/>
    <tableColumn id="5132" xr3:uid="{66E94656-BA17-CC45-8539-FD1D077D61DA}" name="Column5124"/>
    <tableColumn id="5133" xr3:uid="{8587135E-F19B-EC4E-BB6E-015539CEDE83}" name="Column5125"/>
    <tableColumn id="5134" xr3:uid="{289FACAB-8E03-2E46-959D-79F53C5A72BE}" name="Column5126"/>
    <tableColumn id="5135" xr3:uid="{6F30176D-4C5A-0747-BF70-BC93AF5513F6}" name="Column5127"/>
    <tableColumn id="5136" xr3:uid="{37C7D1A9-026B-9E4D-8F0B-CF38F5EB6B35}" name="Column5128"/>
    <tableColumn id="5137" xr3:uid="{64D3204D-3166-1D48-AC1E-AF8856AA32D3}" name="Column5129"/>
    <tableColumn id="5138" xr3:uid="{85A3214A-9198-8B40-9673-C9ED2A422A0F}" name="Column5130"/>
    <tableColumn id="5139" xr3:uid="{4F40718B-8B3B-8849-A2EB-BD7B96F80973}" name="Column5131"/>
    <tableColumn id="5140" xr3:uid="{B291EBCE-09EA-8F48-994F-694467908CC6}" name="Column5132"/>
    <tableColumn id="5141" xr3:uid="{4AE12166-5578-894D-8200-8B765A84F55C}" name="Column5133"/>
    <tableColumn id="5142" xr3:uid="{7B810691-8D46-084A-AD84-5BBC635A2B5B}" name="Column5134"/>
    <tableColumn id="5143" xr3:uid="{81DCDEC5-BFFC-1042-B803-E0CAA30B4DD9}" name="Column5135"/>
    <tableColumn id="5144" xr3:uid="{BAA85B7F-9A49-5343-9688-839AC6552F5C}" name="Column5136"/>
    <tableColumn id="5145" xr3:uid="{E4278E80-8A80-714D-95E3-4A729C8DCCB6}" name="Column5137"/>
    <tableColumn id="5146" xr3:uid="{EE3EC4D6-A819-F146-83AA-46CE7DE94BBB}" name="Column5138"/>
    <tableColumn id="5147" xr3:uid="{1D0FF6ED-A512-8244-954F-E3D64BE02B8E}" name="Column5139"/>
    <tableColumn id="5148" xr3:uid="{9DFF137C-9B9D-0D46-8A97-35391DC3A6EA}" name="Column5140"/>
    <tableColumn id="5149" xr3:uid="{601166C1-0D4E-9B47-A3C0-3D6ABA58B412}" name="Column5141"/>
    <tableColumn id="5150" xr3:uid="{2CE164D8-8154-3740-BE31-5F73AA1AD4A4}" name="Column5142"/>
    <tableColumn id="5151" xr3:uid="{AA3FE0BD-46CE-9849-B5D9-24940E53B546}" name="Column5143"/>
    <tableColumn id="5152" xr3:uid="{D69828A2-DDEB-5046-B2D7-D69199126089}" name="Column5144"/>
    <tableColumn id="5153" xr3:uid="{BE7981C7-65AD-3E41-8054-0D5E17A0011E}" name="Column5145"/>
    <tableColumn id="5154" xr3:uid="{31145BED-2DA8-8842-BE3E-1C4580283323}" name="Column5146"/>
    <tableColumn id="5155" xr3:uid="{B0BA9BD1-580D-B54A-A976-874946289445}" name="Column5147"/>
    <tableColumn id="5156" xr3:uid="{8FC7DCCB-D272-AD47-80BC-67111C053632}" name="Column5148"/>
    <tableColumn id="5157" xr3:uid="{BD473410-8AFF-1B4B-B2DC-A6B968426F90}" name="Column5149"/>
    <tableColumn id="5158" xr3:uid="{543DDFDD-975F-844D-AF3C-B95CDA180FEE}" name="Column5150"/>
    <tableColumn id="5159" xr3:uid="{708BEEF2-EE6E-AF4E-BD71-226B27E29B9F}" name="Column5151"/>
    <tableColumn id="5160" xr3:uid="{5892271A-A8F7-714F-9EDA-983A73966E50}" name="Column5152"/>
    <tableColumn id="5161" xr3:uid="{48E184E2-2874-EE4A-94A4-19470BC9BBF8}" name="Column5153"/>
    <tableColumn id="5162" xr3:uid="{614B2EC5-027C-F64A-B951-E8A24B5CE017}" name="Column5154"/>
    <tableColumn id="5163" xr3:uid="{F96B19B3-C8B4-2144-A1A4-3C086218D2DB}" name="Column5155"/>
    <tableColumn id="5164" xr3:uid="{E834474B-5D9C-D842-B7E4-1AB642C4EAFD}" name="Column5156"/>
    <tableColumn id="5165" xr3:uid="{D756C460-6233-934B-98D6-FCCCD62013B3}" name="Column5157"/>
    <tableColumn id="5166" xr3:uid="{CE3DFB67-25DF-C543-A494-27EF1D5B0E6F}" name="Column5158"/>
    <tableColumn id="5167" xr3:uid="{FAC682EB-15CB-AD4F-A665-A85448935018}" name="Column5159"/>
    <tableColumn id="5168" xr3:uid="{F45FE213-627D-B440-BA7D-3EB16E55C1F3}" name="Column5160"/>
    <tableColumn id="5169" xr3:uid="{441DBFD2-4F7E-744F-B214-4BD3C31C603F}" name="Column5161"/>
    <tableColumn id="5170" xr3:uid="{F7C3B69F-E074-9549-B63F-30B86795E428}" name="Column5162"/>
    <tableColumn id="5171" xr3:uid="{E9C65EAA-5AFD-8249-B2C2-C2AA8390841A}" name="Column5163"/>
    <tableColumn id="5172" xr3:uid="{D4230096-A4AD-ED41-AABB-76A28523CA5B}" name="Column5164"/>
    <tableColumn id="5173" xr3:uid="{7DCCDDFF-D57E-004B-AA69-8B7318042DC3}" name="Column5165"/>
    <tableColumn id="5174" xr3:uid="{F46D74CE-51E0-A746-A8C4-DC69E3E483DB}" name="Column5166"/>
    <tableColumn id="5175" xr3:uid="{77CE9C68-9453-454B-A86F-DCFBF589E57E}" name="Column5167"/>
    <tableColumn id="5176" xr3:uid="{C6D6DF5C-E8A8-7B41-9035-A3DE6B4EAE83}" name="Column5168"/>
    <tableColumn id="5177" xr3:uid="{D600BCB7-69E4-9540-B7AB-99CB3652F930}" name="Column5169"/>
    <tableColumn id="5178" xr3:uid="{6DEAE89F-2B8C-1947-A8B0-73463207FF47}" name="Column5170"/>
    <tableColumn id="5179" xr3:uid="{4DFC6D9E-0796-8343-9A06-2DA5FD1DF866}" name="Column5171"/>
    <tableColumn id="5180" xr3:uid="{32C4AB8D-6766-E74F-82D5-D8548CD04D81}" name="Column5172"/>
    <tableColumn id="5181" xr3:uid="{90995AAD-92CC-514F-BD05-2A168E44C190}" name="Column5173"/>
    <tableColumn id="5182" xr3:uid="{436C00F0-47C2-DE45-B072-5A3C1758DF1B}" name="Column5174"/>
    <tableColumn id="5183" xr3:uid="{56F0E154-058A-4A49-B2EF-72B765DA3A6F}" name="Column5175"/>
    <tableColumn id="5184" xr3:uid="{1D0FE9A0-5E26-1C4E-814E-F718AA0E8949}" name="Column5176"/>
    <tableColumn id="5185" xr3:uid="{B25C2988-F362-F04D-A46B-78A5EA96DB49}" name="Column5177"/>
    <tableColumn id="5186" xr3:uid="{228004DA-3301-664D-A490-CA80F2EBA07E}" name="Column5178"/>
    <tableColumn id="5187" xr3:uid="{3A2E8732-DB7C-F34C-83F9-80589D0E77A5}" name="Column5179"/>
    <tableColumn id="5188" xr3:uid="{164759CF-D812-CA48-8534-EC723827C117}" name="Column5180"/>
    <tableColumn id="5189" xr3:uid="{202F3274-B396-0B49-A7F8-2FB50A81C6C7}" name="Column5181"/>
    <tableColumn id="5190" xr3:uid="{5DD28D65-09AD-6C46-83AA-4BB89356AAFC}" name="Column5182"/>
    <tableColumn id="5191" xr3:uid="{F1A30CF2-FB7F-3445-9267-7DC3C7D1E200}" name="Column5183"/>
    <tableColumn id="5192" xr3:uid="{D7EC8F54-8F33-E347-8133-68CD74AAC4D2}" name="Column5184"/>
    <tableColumn id="5193" xr3:uid="{98FFF8ED-6767-4D48-8377-8B1A40A28E6F}" name="Column5185"/>
    <tableColumn id="5194" xr3:uid="{FB3D0173-CA5D-EC42-AF03-78403A1D897B}" name="Column5186"/>
    <tableColumn id="5195" xr3:uid="{982E2A90-355A-324C-B758-454F6FF8ECE8}" name="Column5187"/>
    <tableColumn id="5196" xr3:uid="{C7C883C7-D37F-8F4E-ABA5-345D01581425}" name="Column5188"/>
    <tableColumn id="5197" xr3:uid="{1CBA3574-D54D-334C-96A0-7DC56D94F1DC}" name="Column5189"/>
    <tableColumn id="5198" xr3:uid="{65C652FA-982C-A84F-A9C6-38CF3C1D28E9}" name="Column5190"/>
    <tableColumn id="5199" xr3:uid="{7BF7F880-BB81-8D4B-A695-C87E3CA47223}" name="Column5191"/>
    <tableColumn id="5200" xr3:uid="{CB8B9B8C-53D4-5A4F-82AB-51FC89076ED6}" name="Column5192"/>
    <tableColumn id="5201" xr3:uid="{74135B43-6247-9444-8C40-0FC6CB920251}" name="Column5193"/>
    <tableColumn id="5202" xr3:uid="{B8E8EF00-F454-D44F-B94F-EF7D8194FA3F}" name="Column5194"/>
    <tableColumn id="5203" xr3:uid="{ACBABF26-794C-DD4E-B6E1-2067B71DF816}" name="Column5195"/>
    <tableColumn id="5204" xr3:uid="{23C9A1BB-35AC-0B47-BC34-E6E146E98FF7}" name="Column5196"/>
    <tableColumn id="5205" xr3:uid="{6BE8DAEE-3AD1-914D-8B5D-8132A6696D5F}" name="Column5197"/>
    <tableColumn id="5206" xr3:uid="{ABCBDC7A-1BD3-3445-BBB9-56C3223DC790}" name="Column5198"/>
    <tableColumn id="5207" xr3:uid="{27DA867B-046E-0342-9DBD-68405BE660D8}" name="Column5199"/>
    <tableColumn id="5208" xr3:uid="{AA269843-0ADB-514E-8341-287A2F8C5991}" name="Column5200"/>
    <tableColumn id="5209" xr3:uid="{078CA0C6-B142-2C47-9FF2-2A57301C80CC}" name="Column5201"/>
    <tableColumn id="5210" xr3:uid="{E68E81F2-E138-3848-9EDB-C3ADDF37C096}" name="Column5202"/>
    <tableColumn id="5211" xr3:uid="{0DCECBDC-07B9-2A4E-8D9D-97C10419C53A}" name="Column5203"/>
    <tableColumn id="5212" xr3:uid="{B415EC71-F3D4-6849-BCDC-FAF909751202}" name="Column5204"/>
    <tableColumn id="5213" xr3:uid="{850E1158-2A17-8D41-ACA6-CA476BE88FE4}" name="Column5205"/>
    <tableColumn id="5214" xr3:uid="{CCAB6A1B-F058-0A44-81FB-DC39D26064FC}" name="Column5206"/>
    <tableColumn id="5215" xr3:uid="{25663841-D165-8E4C-B1B1-4D1EBA71FBDE}" name="Column5207"/>
    <tableColumn id="5216" xr3:uid="{04F1CBD5-5DD4-5845-8BA7-4249210DC132}" name="Column5208"/>
    <tableColumn id="5217" xr3:uid="{EA6D90D1-7676-214E-8DE4-42C02CF36294}" name="Column5209"/>
    <tableColumn id="5218" xr3:uid="{620B1298-3BCA-4645-AAB6-CC8E0DA60526}" name="Column5210"/>
    <tableColumn id="5219" xr3:uid="{91965782-69C5-F240-A864-33887AFEFB1F}" name="Column5211"/>
    <tableColumn id="5220" xr3:uid="{3FEB669F-9CE7-2842-8217-04920C0CDA1D}" name="Column5212"/>
    <tableColumn id="5221" xr3:uid="{2F298B62-8457-1340-BF32-3F5A610D55C5}" name="Column5213"/>
    <tableColumn id="5222" xr3:uid="{86881779-230C-1648-85A1-1680888DCB56}" name="Column5214"/>
    <tableColumn id="5223" xr3:uid="{DFD6C568-FBFE-634E-A55E-1CC8C0DB8D84}" name="Column5215"/>
    <tableColumn id="5224" xr3:uid="{B228AA3F-C5FA-124B-B40B-846AEC40A3CE}" name="Column5216"/>
    <tableColumn id="5225" xr3:uid="{DE2113AF-5003-A647-9F0E-04641C588F8E}" name="Column5217"/>
    <tableColumn id="5226" xr3:uid="{0414B379-D4B6-7848-9335-654848CF30E7}" name="Column5218"/>
    <tableColumn id="5227" xr3:uid="{4FF16A37-CB87-CF44-98F0-D2C0A906C14A}" name="Column5219"/>
    <tableColumn id="5228" xr3:uid="{ED2362A5-76AD-254B-8183-4D138E8810F3}" name="Column5220"/>
    <tableColumn id="5229" xr3:uid="{5EEC74B7-B197-6345-8A75-BDD02A91AD4B}" name="Column5221"/>
    <tableColumn id="5230" xr3:uid="{5FCBAFEB-A260-1D40-BE55-FEA0C753D30E}" name="Column5222"/>
    <tableColumn id="5231" xr3:uid="{A554A27B-398D-5C4E-B331-81125119375A}" name="Column5223"/>
    <tableColumn id="5232" xr3:uid="{BC6E616E-34DA-0840-AE96-8E6C4F39FB30}" name="Column5224"/>
    <tableColumn id="5233" xr3:uid="{C44FFAC3-3726-6E45-A3CE-81D27F1D2776}" name="Column5225"/>
    <tableColumn id="5234" xr3:uid="{6E09E2E7-01ED-5144-B291-2D9CE5B9D916}" name="Column5226"/>
    <tableColumn id="5235" xr3:uid="{43DCCD48-6525-B24A-9663-2E801F080426}" name="Column5227"/>
    <tableColumn id="5236" xr3:uid="{B977F819-4706-7F46-9B52-F0039B1CC838}" name="Column5228"/>
    <tableColumn id="5237" xr3:uid="{9E609AA4-2B64-C14E-855F-EB7B4601F195}" name="Column5229"/>
    <tableColumn id="5238" xr3:uid="{3E097B8E-FAA8-0C49-BCA2-8B67D2E6533C}" name="Column5230"/>
    <tableColumn id="5239" xr3:uid="{018ACB3A-F129-1146-86AE-D01F9266BC75}" name="Column5231"/>
    <tableColumn id="5240" xr3:uid="{B5D76E3D-198C-1F40-804F-BAAAB691839C}" name="Column5232"/>
    <tableColumn id="5241" xr3:uid="{F4F2B21E-272C-AE41-B2B3-C8EA3C7B63C7}" name="Column5233"/>
    <tableColumn id="5242" xr3:uid="{80CEA0AB-49DD-2945-A3C5-DD8C90E8A6BB}" name="Column5234"/>
    <tableColumn id="5243" xr3:uid="{FE940C5F-FD83-B94F-BE30-73B57E00CE33}" name="Column5235"/>
    <tableColumn id="5244" xr3:uid="{9BCFEAB6-9E2E-0C43-A9FA-9669308E7A05}" name="Column5236"/>
    <tableColumn id="5245" xr3:uid="{A3217794-66C5-764D-B6EA-9785A63D4FAC}" name="Column5237"/>
    <tableColumn id="5246" xr3:uid="{2562F952-91A1-D64D-8C3B-F6425AB08404}" name="Column5238"/>
    <tableColumn id="5247" xr3:uid="{69850047-95D3-3C47-962D-7D753E03C893}" name="Column5239"/>
    <tableColumn id="5248" xr3:uid="{CF1C44E6-7808-574C-B21E-B3D3873202BF}" name="Column5240"/>
    <tableColumn id="5249" xr3:uid="{E7B3EB5A-8FCC-B941-9F5B-2BD4E425E3F9}" name="Column5241"/>
    <tableColumn id="5250" xr3:uid="{CC8624D1-7D71-B24B-A54C-6A66AAE1974F}" name="Column5242"/>
    <tableColumn id="5251" xr3:uid="{D855B7DC-6177-7F47-8218-4E23EC58830D}" name="Column5243"/>
    <tableColumn id="5252" xr3:uid="{6CA90252-E281-5648-8646-26637DE458E7}" name="Column5244"/>
    <tableColumn id="5253" xr3:uid="{7EDF4C5C-9A1C-A245-89D1-ADDC467B1160}" name="Column5245"/>
    <tableColumn id="5254" xr3:uid="{E7497DDD-3CEC-DF45-8BA6-098110C83A0E}" name="Column5246"/>
    <tableColumn id="5255" xr3:uid="{33FE64A8-B012-B246-9FC1-B4101EB3A3FB}" name="Column5247"/>
    <tableColumn id="5256" xr3:uid="{3102E74B-26F3-1E4D-823C-C1E066AD6DAB}" name="Column5248"/>
    <tableColumn id="5257" xr3:uid="{FB3ED950-ABF6-2343-A41C-59617766C5F4}" name="Column5249"/>
    <tableColumn id="5258" xr3:uid="{AC39D9B5-2E9D-B144-89AE-AF53B024C2BF}" name="Column5250"/>
    <tableColumn id="5259" xr3:uid="{8A0207A0-D409-D547-82C6-1BA0DBEBD0AD}" name="Column5251"/>
    <tableColumn id="5260" xr3:uid="{05F2E7C0-7982-2B4D-BB23-3580CA94BA20}" name="Column5252"/>
    <tableColumn id="5261" xr3:uid="{2902AFB9-2A53-7040-8E4E-484631811569}" name="Column5253"/>
    <tableColumn id="5262" xr3:uid="{32537A5D-206F-D340-9E19-D3046269D8C3}" name="Column5254"/>
    <tableColumn id="5263" xr3:uid="{8B6D65CD-DD6E-3541-B563-368D48591DB3}" name="Column5255"/>
    <tableColumn id="5264" xr3:uid="{C236C722-837B-D041-80EB-3CACBFD7063F}" name="Column5256"/>
    <tableColumn id="5265" xr3:uid="{A8066F5C-D03A-9142-BFE1-60738426ED52}" name="Column5257"/>
    <tableColumn id="5266" xr3:uid="{068B3DB9-579A-A147-83B5-1A4777EB8F9D}" name="Column5258"/>
    <tableColumn id="5267" xr3:uid="{B9C55DB8-7D00-F24C-9B2F-BC7BF8A39F5C}" name="Column5259"/>
    <tableColumn id="5268" xr3:uid="{2FE57DF2-130C-6D4C-A639-43AE0CCA518A}" name="Column5260"/>
    <tableColumn id="5269" xr3:uid="{BB25B9ED-590C-A645-9A70-4C6E89F70079}" name="Column5261"/>
    <tableColumn id="5270" xr3:uid="{728243EE-558A-E64F-8C3C-33C8ECD80217}" name="Column5262"/>
    <tableColumn id="5271" xr3:uid="{63636123-FE3E-3C4B-A92A-1403D1A612D7}" name="Column5263"/>
    <tableColumn id="5272" xr3:uid="{295462B1-94CB-324E-AE3C-8D890DF62F71}" name="Column5264"/>
    <tableColumn id="5273" xr3:uid="{E2B0DD52-740D-C647-91B5-7D86F9F1B478}" name="Column5265"/>
    <tableColumn id="5274" xr3:uid="{203019E5-FC9E-624C-B321-81094780B554}" name="Column5266"/>
    <tableColumn id="5275" xr3:uid="{2C3CB4E6-C13B-DA4C-BBB1-4A37CE0BD3AD}" name="Column5267"/>
    <tableColumn id="5276" xr3:uid="{9F7FAF0B-5584-A94B-91DF-581027CAEE6E}" name="Column5268"/>
    <tableColumn id="5277" xr3:uid="{62224D79-ADF2-7E45-98D3-5E542252852C}" name="Column5269"/>
    <tableColumn id="5278" xr3:uid="{088B4264-10A4-AF4B-A25A-F847F763FA77}" name="Column5270"/>
    <tableColumn id="5279" xr3:uid="{A998971B-B1A4-1C46-9D98-B39989CFC0F1}" name="Column5271"/>
    <tableColumn id="5280" xr3:uid="{3DFFF7C0-835A-BC4E-A90D-797C57F771D7}" name="Column5272"/>
    <tableColumn id="5281" xr3:uid="{A1C36409-7E19-2D4B-BE91-D8C60132E3E1}" name="Column5273"/>
    <tableColumn id="5282" xr3:uid="{F0F25918-F90F-F44F-921A-B28AD5711C3C}" name="Column5274"/>
    <tableColumn id="5283" xr3:uid="{84CEAD1F-2552-BD46-94D9-462F56BD8F8E}" name="Column5275"/>
    <tableColumn id="5284" xr3:uid="{9621E468-8791-734D-A3E1-85DD9A4EB6F2}" name="Column5276"/>
    <tableColumn id="5285" xr3:uid="{BEF32C1D-EC20-C544-A7D5-D9EDCE5E870D}" name="Column5277"/>
    <tableColumn id="5286" xr3:uid="{C89E891D-497D-D742-BE5D-2056A76241AD}" name="Column5278"/>
    <tableColumn id="5287" xr3:uid="{763DF9C7-CF4F-674F-BAAA-FF1D940D740E}" name="Column5279"/>
    <tableColumn id="5288" xr3:uid="{8FC4A445-6989-9245-8F9E-61C07B84E116}" name="Column5280"/>
    <tableColumn id="5289" xr3:uid="{2469E71B-33CD-9A48-882A-27FEBCDB8AB1}" name="Column5281"/>
    <tableColumn id="5290" xr3:uid="{396E6222-5C77-2E48-B031-B5A5A5576DE5}" name="Column5282"/>
    <tableColumn id="5291" xr3:uid="{36BDE3B6-9347-2940-BC2B-32C0CDBABCAB}" name="Column5283"/>
    <tableColumn id="5292" xr3:uid="{6D792D3C-5041-9943-B9FF-3251285ACBAA}" name="Column5284"/>
    <tableColumn id="5293" xr3:uid="{FA93A3C0-4055-194E-9CD8-6D9DB5F12F8F}" name="Column5285"/>
    <tableColumn id="5294" xr3:uid="{D01EA6B6-85F8-8648-9619-336F0DDADEB1}" name="Column5286"/>
    <tableColumn id="5295" xr3:uid="{69FDE99A-5EC9-464D-951A-07A89F0BB457}" name="Column5287"/>
    <tableColumn id="5296" xr3:uid="{8A066A97-D07A-904D-9730-4F69E872C595}" name="Column5288"/>
    <tableColumn id="5297" xr3:uid="{CD377D00-7D0A-8C43-8E44-AEABBA833E5C}" name="Column5289"/>
    <tableColumn id="5298" xr3:uid="{B1806311-9818-2049-8F60-C4234CF3A8BA}" name="Column5290"/>
    <tableColumn id="5299" xr3:uid="{F061BC86-D92C-8D43-8EBD-BDFC1F48411E}" name="Column5291"/>
    <tableColumn id="5300" xr3:uid="{AD2F75BA-140F-8C4B-9FA8-DD0D5AC7EA62}" name="Column5292"/>
    <tableColumn id="5301" xr3:uid="{D3B92C75-11E1-5847-8D07-F09A3D768D9D}" name="Column5293"/>
    <tableColumn id="5302" xr3:uid="{70C7D08B-B6A6-5645-AFB5-73A839C5C354}" name="Column5294"/>
    <tableColumn id="5303" xr3:uid="{774CB529-C928-BB42-8B96-222509A312FD}" name="Column5295"/>
    <tableColumn id="5304" xr3:uid="{D6FDB35D-5DEC-3949-8AAF-88C5A256E2E5}" name="Column5296"/>
    <tableColumn id="5305" xr3:uid="{DC9BC964-9CB3-B648-9966-3C6EDDD79394}" name="Column5297"/>
    <tableColumn id="5306" xr3:uid="{C729E133-F321-CC4E-821D-2EFCF181DAE4}" name="Column5298"/>
    <tableColumn id="5307" xr3:uid="{1B0E443A-456F-354F-A13B-A5D23EFFC84F}" name="Column5299"/>
    <tableColumn id="5308" xr3:uid="{E5AC20A5-AF8B-F34E-B90E-51B8064C9909}" name="Column5300"/>
    <tableColumn id="5309" xr3:uid="{DB5149B7-A27E-2144-9C50-EFC4A7BA9623}" name="Column5301"/>
    <tableColumn id="5310" xr3:uid="{F3F145D0-DC83-F84A-802A-4CC245F3027D}" name="Column5302"/>
    <tableColumn id="5311" xr3:uid="{BBCD2973-A055-E045-A0BA-76FB951AA7EF}" name="Column5303"/>
    <tableColumn id="5312" xr3:uid="{448BEF18-37FD-984B-8453-FD635904FD39}" name="Column5304"/>
    <tableColumn id="5313" xr3:uid="{AEC4A2D6-6356-EB46-9068-9E976E0C68A7}" name="Column5305"/>
    <tableColumn id="5314" xr3:uid="{CA6E9468-9AB9-4840-902C-3A9ADAC0A17A}" name="Column5306"/>
    <tableColumn id="5315" xr3:uid="{645640C5-E8F0-B947-88E7-AFD6AA148925}" name="Column5307"/>
    <tableColumn id="5316" xr3:uid="{95EBBA0B-BA88-2F40-AC7A-3F2FA2B49E8E}" name="Column5308"/>
    <tableColumn id="5317" xr3:uid="{DFFCC781-EF91-E145-9ABE-13513C1A8509}" name="Column5309"/>
    <tableColumn id="5318" xr3:uid="{F94081CA-C315-E441-A316-10286BE37B31}" name="Column5310"/>
    <tableColumn id="5319" xr3:uid="{80F49B3B-51AB-D84F-BB7C-E2DEF9E049E9}" name="Column5311"/>
    <tableColumn id="5320" xr3:uid="{262624AA-26B0-0942-880A-D49B276A78F0}" name="Column5312"/>
    <tableColumn id="5321" xr3:uid="{072F8EB0-F002-6D4F-B193-ADA1E5377DCF}" name="Column5313"/>
    <tableColumn id="5322" xr3:uid="{2911A4F4-5366-6444-8621-7F973C1AFFB2}" name="Column5314"/>
    <tableColumn id="5323" xr3:uid="{A48EBC3D-8D11-F54E-9A02-79A8AF53011A}" name="Column5315"/>
    <tableColumn id="5324" xr3:uid="{43CFF404-6382-B14F-9E20-C6C66A1A494C}" name="Column5316"/>
    <tableColumn id="5325" xr3:uid="{97F272E7-3944-FC42-A5D5-FE29CA78F49A}" name="Column5317"/>
    <tableColumn id="5326" xr3:uid="{B59E275C-A7C6-BA45-AE44-085D75A57760}" name="Column5318"/>
    <tableColumn id="5327" xr3:uid="{F2515893-B112-B24D-A704-7D041A53A1E2}" name="Column5319"/>
    <tableColumn id="5328" xr3:uid="{6ACDF87A-E7E8-194E-9382-849559EBB551}" name="Column5320"/>
    <tableColumn id="5329" xr3:uid="{CAC73877-EE1A-8140-82DE-E3A91CBC9194}" name="Column5321"/>
    <tableColumn id="5330" xr3:uid="{D38F27B9-50E0-784D-8E60-4EFA9DA36BBD}" name="Column5322"/>
    <tableColumn id="5331" xr3:uid="{ADDCFEB9-86AF-EE43-B062-1073E900F043}" name="Column5323"/>
    <tableColumn id="5332" xr3:uid="{3FA2D215-6496-444A-B315-F09461F10D0F}" name="Column5324"/>
    <tableColumn id="5333" xr3:uid="{FD81653F-348C-A44C-9A69-9DE71C37B76F}" name="Column5325"/>
    <tableColumn id="5334" xr3:uid="{282879EB-7FEB-1240-B95F-ECBE247F1124}" name="Column5326"/>
    <tableColumn id="5335" xr3:uid="{3C24090B-F7DF-FC44-9FB3-0B69E5DC9E4E}" name="Column5327"/>
    <tableColumn id="5336" xr3:uid="{693D6CF5-6084-8743-A98D-FC8152721E7E}" name="Column5328"/>
    <tableColumn id="5337" xr3:uid="{5A90BAB8-3135-B04C-A3B2-4AD20536079F}" name="Column5329"/>
    <tableColumn id="5338" xr3:uid="{B3AFE547-D640-FC4F-A1FA-01C07BE532F9}" name="Column5330"/>
    <tableColumn id="5339" xr3:uid="{DB985F9D-298D-D742-9349-26D89189E588}" name="Column5331"/>
    <tableColumn id="5340" xr3:uid="{FEDBE816-E89A-A245-B031-C474D7FE3599}" name="Column5332"/>
    <tableColumn id="5341" xr3:uid="{7999D9E4-EEB0-7A41-80F2-2A44FBD1CF17}" name="Column5333"/>
    <tableColumn id="5342" xr3:uid="{3952B062-32D7-274D-95E1-39D553897654}" name="Column5334"/>
    <tableColumn id="5343" xr3:uid="{6917F977-6F9B-7948-A737-B47B7B68F0D1}" name="Column5335"/>
    <tableColumn id="5344" xr3:uid="{592DDDE0-B197-094E-A102-AF405AFDAC9E}" name="Column5336"/>
    <tableColumn id="5345" xr3:uid="{EECCCE3D-DDF7-974C-B8BF-EC46CC2FAF0D}" name="Column5337"/>
    <tableColumn id="5346" xr3:uid="{94253BD0-6A1D-944B-836C-A252EF6033ED}" name="Column5338"/>
    <tableColumn id="5347" xr3:uid="{8E1B5441-76C4-8C45-87F4-F13C3BA01D25}" name="Column5339"/>
    <tableColumn id="5348" xr3:uid="{158B00A2-13AB-9047-8E32-9D615D9CC536}" name="Column5340"/>
    <tableColumn id="5349" xr3:uid="{DA62EECE-7B81-1343-A034-B2586A5E6871}" name="Column5341"/>
    <tableColumn id="5350" xr3:uid="{8240DE83-6D00-3749-B8FF-575024CD8A7E}" name="Column5342"/>
    <tableColumn id="5351" xr3:uid="{D2130801-BFC4-CB41-A3F1-0EDC0582ED3C}" name="Column5343"/>
    <tableColumn id="5352" xr3:uid="{DBD609F4-2D81-FF46-9E51-50F3F3E2C604}" name="Column5344"/>
    <tableColumn id="5353" xr3:uid="{8383E41A-CF59-F44C-9F7C-C53C5D7DDBAD}" name="Column5345"/>
    <tableColumn id="5354" xr3:uid="{1D099FF6-E486-7843-861B-5626C85B655E}" name="Column5346"/>
    <tableColumn id="5355" xr3:uid="{2B2AE6BD-7561-FE4E-A780-C6EBA9371F4F}" name="Column5347"/>
    <tableColumn id="5356" xr3:uid="{2FADCC33-AAF1-6447-84EA-B90444B4D8A9}" name="Column5348"/>
    <tableColumn id="5357" xr3:uid="{B9043EEF-76EE-F54A-9B70-FB20ADC947A7}" name="Column5349"/>
    <tableColumn id="5358" xr3:uid="{CB0F53CA-9F9A-F142-B43A-6319ED1E822B}" name="Column5350"/>
    <tableColumn id="5359" xr3:uid="{84DC5935-1972-CF41-BA20-39B17744677B}" name="Column5351"/>
    <tableColumn id="5360" xr3:uid="{8167082B-657D-4E41-B7DA-99CC8D61F525}" name="Column5352"/>
    <tableColumn id="5361" xr3:uid="{EF3B36B0-FE28-B24A-97D2-F06D4BAFC814}" name="Column5353"/>
    <tableColumn id="5362" xr3:uid="{9FEDD21B-CD47-4340-B1B0-A8652FF6FD4B}" name="Column5354"/>
    <tableColumn id="5363" xr3:uid="{D5DF84F4-8AA5-F346-A8DC-790003F9C31E}" name="Column5355"/>
    <tableColumn id="5364" xr3:uid="{58B26EB8-214B-5E4F-A7F9-00C361E79822}" name="Column5356"/>
    <tableColumn id="5365" xr3:uid="{5FABB0EB-BF34-2849-84E2-ED8C5E5CBA83}" name="Column5357"/>
    <tableColumn id="5366" xr3:uid="{6B7A83B7-5E79-874F-949D-EB543E03B77E}" name="Column5358"/>
    <tableColumn id="5367" xr3:uid="{C007F59F-01AA-0C4F-A2EB-782BAEA6DA3E}" name="Column5359"/>
    <tableColumn id="5368" xr3:uid="{FB5B308E-B94D-444E-BEAA-FDB1B794E38C}" name="Column5360"/>
    <tableColumn id="5369" xr3:uid="{7F469F68-23CC-294E-BE30-422A0046A78F}" name="Column5361"/>
    <tableColumn id="5370" xr3:uid="{CF27C11A-09FA-3345-B05D-82596C475A23}" name="Column5362"/>
    <tableColumn id="5371" xr3:uid="{3594639F-E953-384B-A9A6-DAA7944BC9F2}" name="Column5363"/>
    <tableColumn id="5372" xr3:uid="{3D2AF334-CBF7-7847-A2E3-8EFEB54809FE}" name="Column5364"/>
    <tableColumn id="5373" xr3:uid="{C4EE69C6-F810-DB43-AE74-8A4C549985F9}" name="Column5365"/>
    <tableColumn id="5374" xr3:uid="{191C40C3-14CF-AC4F-820C-F96EA5DF5EA6}" name="Column5366"/>
    <tableColumn id="5375" xr3:uid="{6023E92F-098A-1843-A147-F1E5033C4D50}" name="Column5367"/>
    <tableColumn id="5376" xr3:uid="{F9035C99-4B0D-1B4A-AC13-6305FE990D99}" name="Column5368"/>
    <tableColumn id="5377" xr3:uid="{87E39198-C231-844A-8A88-47CEB7B28F03}" name="Column5369"/>
    <tableColumn id="5378" xr3:uid="{11C58995-E8D5-3443-91F3-1B856B479131}" name="Column5370"/>
    <tableColumn id="5379" xr3:uid="{ED7EC10C-560A-C341-8AE3-E1A1296C7EEB}" name="Column5371"/>
    <tableColumn id="5380" xr3:uid="{A3F6EA7B-FAAE-3740-8528-672816CC3D1A}" name="Column5372"/>
    <tableColumn id="5381" xr3:uid="{FA93996A-EFC8-2944-BDD7-9474D1AC0ACA}" name="Column5373"/>
    <tableColumn id="5382" xr3:uid="{1567CDE3-15BC-6945-9009-E95D0656DED5}" name="Column5374"/>
    <tableColumn id="5383" xr3:uid="{21FA9E15-9E1D-4443-9C4F-5FF3650CC835}" name="Column5375"/>
    <tableColumn id="5384" xr3:uid="{206AFAA6-450F-B449-B0A4-036AA48022CC}" name="Column5376"/>
    <tableColumn id="5385" xr3:uid="{167174AB-B4AF-E14B-B000-B406C85C8760}" name="Column5377"/>
    <tableColumn id="5386" xr3:uid="{B136DCA9-3C9A-B745-8505-51A58687DDFF}" name="Column5378"/>
    <tableColumn id="5387" xr3:uid="{65462E6B-E19D-7B40-B4D7-7E4BAB7A9A60}" name="Column5379"/>
    <tableColumn id="5388" xr3:uid="{2113CDF1-3323-9148-97F0-4B23D87C4E71}" name="Column5380"/>
    <tableColumn id="5389" xr3:uid="{7486C183-1C32-2F40-9BC5-EBA4F42E7901}" name="Column5381"/>
    <tableColumn id="5390" xr3:uid="{02228D7A-0165-304B-AE24-B4EDF619847A}" name="Column5382"/>
    <tableColumn id="5391" xr3:uid="{3166A1B2-3AAE-2545-83BF-AC0A8FAFE58E}" name="Column5383"/>
    <tableColumn id="5392" xr3:uid="{5197DDBE-F5BF-7140-8EDD-6CD72B2A55A7}" name="Column5384"/>
    <tableColumn id="5393" xr3:uid="{4146CA9D-B994-8742-87A3-E2040355546E}" name="Column5385"/>
    <tableColumn id="5394" xr3:uid="{391A165F-0749-0743-B6FC-26D7DB83322D}" name="Column5386"/>
    <tableColumn id="5395" xr3:uid="{C73E5685-DD54-AA45-8B9E-142694CC8397}" name="Column5387"/>
    <tableColumn id="5396" xr3:uid="{1DBAD644-BDF4-364D-A287-AC81C6A56F80}" name="Column5388"/>
    <tableColumn id="5397" xr3:uid="{0C0F67DA-D620-B048-8AC4-C3FA492AAF24}" name="Column5389"/>
    <tableColumn id="5398" xr3:uid="{7260755E-8616-B249-950B-C2F1C9E297F0}" name="Column5390"/>
    <tableColumn id="5399" xr3:uid="{9D5E25FF-B8C1-6446-A1E4-FA1E53502DE7}" name="Column5391"/>
    <tableColumn id="5400" xr3:uid="{C40F2D74-337E-E644-B06E-624B891F98E6}" name="Column5392"/>
    <tableColumn id="5401" xr3:uid="{2CFDE1F1-03E4-3C42-A11A-438DB8E233C4}" name="Column5393"/>
    <tableColumn id="5402" xr3:uid="{07E776ED-5964-8C4F-A817-BB6CC513BF8C}" name="Column5394"/>
    <tableColumn id="5403" xr3:uid="{1ED291E4-1E6D-A24F-AB94-542824BDA208}" name="Column5395"/>
    <tableColumn id="5404" xr3:uid="{2034D604-B058-8B49-82E7-D7E70DA8C7E9}" name="Column5396"/>
    <tableColumn id="5405" xr3:uid="{C931A5E8-B371-BD4E-965E-A8EA7078F7CD}" name="Column5397"/>
    <tableColumn id="5406" xr3:uid="{7BB185AA-B8A5-4747-910E-F318EBA1130C}" name="Column5398"/>
    <tableColumn id="5407" xr3:uid="{B39B3C39-7F2E-F241-9182-4841C5895450}" name="Column5399"/>
    <tableColumn id="5408" xr3:uid="{9F59F2BB-6DB3-CB40-A7D9-7352F63DD5EF}" name="Column5400"/>
    <tableColumn id="5409" xr3:uid="{938C3202-37FF-9F43-A99F-A9AB39383A2C}" name="Column5401"/>
    <tableColumn id="5410" xr3:uid="{4E2AC1B8-BEE0-4244-8DD7-64E238998409}" name="Column5402"/>
    <tableColumn id="5411" xr3:uid="{CF096D57-5906-454D-BDAF-1510A51D075E}" name="Column5403"/>
    <tableColumn id="5412" xr3:uid="{143C674A-8CD1-8D45-BDB2-690D55DED32E}" name="Column5404"/>
    <tableColumn id="5413" xr3:uid="{15D228DB-3C59-9C4B-8EC7-D50D7D459F25}" name="Column5405"/>
    <tableColumn id="5414" xr3:uid="{F8C7D1CB-B1C0-7146-ACB6-6505FB60B380}" name="Column5406"/>
    <tableColumn id="5415" xr3:uid="{F0BE8E4C-258A-DD4A-8C07-2AD40A81BA78}" name="Column5407"/>
    <tableColumn id="5416" xr3:uid="{FFF18470-33F3-E249-A5BB-FDE31D631DE3}" name="Column5408"/>
    <tableColumn id="5417" xr3:uid="{09CF4DA9-4A08-9E44-92C0-69EBBE66C642}" name="Column5409"/>
    <tableColumn id="5418" xr3:uid="{A51DE17E-4418-1443-9545-72CE2E69238A}" name="Column5410"/>
    <tableColumn id="5419" xr3:uid="{86888C92-0167-C445-8D11-DA36A78EAA52}" name="Column5411"/>
    <tableColumn id="5420" xr3:uid="{1CD8FE04-DC52-4E47-B0BD-A83A4EC654F3}" name="Column5412"/>
    <tableColumn id="5421" xr3:uid="{B2D0159C-7F70-8141-B25D-01D6E4941E96}" name="Column5413"/>
    <tableColumn id="5422" xr3:uid="{9810FD56-5060-BE42-AA45-4687FB5A45ED}" name="Column5414"/>
    <tableColumn id="5423" xr3:uid="{4A2372EE-85DC-6949-BBAE-2EFE673A2B87}" name="Column5415"/>
    <tableColumn id="5424" xr3:uid="{45F586AC-8A4A-AB47-BC9B-04DCD20BF007}" name="Column5416"/>
    <tableColumn id="5425" xr3:uid="{7093E5AD-DDB0-B642-A853-5F3200155F96}" name="Column5417"/>
    <tableColumn id="5426" xr3:uid="{B3D03C9F-44BB-B44A-A021-2016DA28DB94}" name="Column5418"/>
    <tableColumn id="5427" xr3:uid="{6BF8CF93-27FC-754A-995A-E0018E7EB472}" name="Column5419"/>
    <tableColumn id="5428" xr3:uid="{62D1514F-B184-DF4C-A9B9-E46CD17B17E3}" name="Column5420"/>
    <tableColumn id="5429" xr3:uid="{89AD8BD9-C383-1142-BB0D-A2A5D0D13BDA}" name="Column5421"/>
    <tableColumn id="5430" xr3:uid="{5C150391-D43E-B844-9CC1-A7B66BAB8B00}" name="Column5422"/>
    <tableColumn id="5431" xr3:uid="{E4C65BDF-DE75-4945-BC27-473B720D3D51}" name="Column5423"/>
    <tableColumn id="5432" xr3:uid="{D6B2DD6E-EC48-3440-963E-5E9297186D42}" name="Column5424"/>
    <tableColumn id="5433" xr3:uid="{88DB1CC3-A920-1642-B839-00BA37384DDA}" name="Column5425"/>
    <tableColumn id="5434" xr3:uid="{7F5F4B09-410E-7348-9D0E-FC118529D51A}" name="Column5426"/>
    <tableColumn id="5435" xr3:uid="{07BDA250-2BF0-A445-B3ED-BE12A288383B}" name="Column5427"/>
    <tableColumn id="5436" xr3:uid="{4FE7DC09-3179-B94B-8E67-BD197E0D7EB2}" name="Column5428"/>
    <tableColumn id="5437" xr3:uid="{05284174-B8A2-D346-9CC5-5C3AA01364AC}" name="Column5429"/>
    <tableColumn id="5438" xr3:uid="{BB5E7118-1C86-A74C-B304-ACD2B7CE89D8}" name="Column5430"/>
    <tableColumn id="5439" xr3:uid="{00F45D61-4BDA-2944-A981-41D91009343F}" name="Column5431"/>
    <tableColumn id="5440" xr3:uid="{6DE9B1C8-BAEF-534E-841B-E1020706CC74}" name="Column5432"/>
    <tableColumn id="5441" xr3:uid="{B254C826-54FB-DA45-B335-B59EE31A4255}" name="Column5433"/>
    <tableColumn id="5442" xr3:uid="{80C048DB-448A-7145-9E25-73327950681A}" name="Column5434"/>
    <tableColumn id="5443" xr3:uid="{DA2E0BF7-6F6F-1348-9367-7D3FDAA8951D}" name="Column5435"/>
    <tableColumn id="5444" xr3:uid="{F98F5AE0-A336-354D-A948-65950F9A1D39}" name="Column5436"/>
    <tableColumn id="5445" xr3:uid="{5821F473-B428-9141-B845-1304F1500379}" name="Column5437"/>
    <tableColumn id="5446" xr3:uid="{F5C0001C-35E0-AF41-857C-6339B091869F}" name="Column5438"/>
    <tableColumn id="5447" xr3:uid="{FF084B18-32F0-FF44-813C-6A817C537338}" name="Column5439"/>
    <tableColumn id="5448" xr3:uid="{31370BAB-BBF1-1346-A32D-48F71EABAA51}" name="Column5440"/>
    <tableColumn id="5449" xr3:uid="{0FE5D710-F08D-4A40-87CC-A14FA8FE3026}" name="Column5441"/>
    <tableColumn id="5450" xr3:uid="{771FF8E9-DCED-C14A-84E2-E72343E3ECC3}" name="Column5442"/>
    <tableColumn id="5451" xr3:uid="{7F5A60B0-3852-5F47-8E1C-742388F86D19}" name="Column5443"/>
    <tableColumn id="5452" xr3:uid="{F96CAEF5-4539-E148-9F87-6DC18D54CED0}" name="Column5444"/>
    <tableColumn id="5453" xr3:uid="{11109A3E-DBEC-8F40-9E3B-845767FB87A0}" name="Column5445"/>
    <tableColumn id="5454" xr3:uid="{E61718C7-E8FD-7946-A873-A933023775CE}" name="Column5446"/>
    <tableColumn id="5455" xr3:uid="{D5692994-FF11-F646-8061-2FED7B3BF816}" name="Column5447"/>
    <tableColumn id="5456" xr3:uid="{3E3EDB64-A17D-EE4C-A219-0ECA6F3D0F32}" name="Column5448"/>
    <tableColumn id="5457" xr3:uid="{6824FF9C-6A12-E24D-A372-85B2A761E47D}" name="Column5449"/>
    <tableColumn id="5458" xr3:uid="{3E14657D-902A-154B-86DE-6AC84993EF21}" name="Column5450"/>
    <tableColumn id="5459" xr3:uid="{2578AA93-54CF-2645-8ADF-E25680281DFB}" name="Column5451"/>
    <tableColumn id="5460" xr3:uid="{AB02B96C-5265-6D4B-9944-184AAA1CDB4C}" name="Column5452"/>
    <tableColumn id="5461" xr3:uid="{707A3888-319C-3147-A443-58C1A59A0CA5}" name="Column5453"/>
    <tableColumn id="5462" xr3:uid="{C024D1E3-35AD-5C43-A519-B1856E25167D}" name="Column5454"/>
    <tableColumn id="5463" xr3:uid="{4A277826-7C62-7D44-AF4B-08B589FFAAEC}" name="Column5455"/>
    <tableColumn id="5464" xr3:uid="{BE44FE4B-7B47-354F-9E92-EEB20370D8D9}" name="Column5456"/>
    <tableColumn id="5465" xr3:uid="{2426696F-1B48-ED43-821A-1902BBA967CB}" name="Column5457"/>
    <tableColumn id="5466" xr3:uid="{6101AEEF-63B9-A742-B1BC-55B344A0D035}" name="Column5458"/>
    <tableColumn id="5467" xr3:uid="{3C1BE6DC-B7A6-AE43-B637-C43721C3C47C}" name="Column5459"/>
    <tableColumn id="5468" xr3:uid="{4E6D546B-4242-B743-B500-AD42916143DF}" name="Column5460"/>
    <tableColumn id="5469" xr3:uid="{80BBCDB4-7CD0-7142-B9B9-72FF6B34B743}" name="Column5461"/>
    <tableColumn id="5470" xr3:uid="{F200C5F7-E602-3549-AB17-209B1EFA20EF}" name="Column5462"/>
    <tableColumn id="5471" xr3:uid="{735B17DE-4A36-FB41-B497-AE72A2E05E4A}" name="Column5463"/>
    <tableColumn id="5472" xr3:uid="{89362150-4A10-8D45-AC22-63E31A8D5BB2}" name="Column5464"/>
    <tableColumn id="5473" xr3:uid="{4FE6780B-8572-5845-997C-0EBA00FD850E}" name="Column5465"/>
    <tableColumn id="5474" xr3:uid="{FE3F63AE-E840-D945-B13F-5F244F96CC65}" name="Column5466"/>
    <tableColumn id="5475" xr3:uid="{4D9C5B79-A83C-8A49-978E-DF725E64F893}" name="Column5467"/>
    <tableColumn id="5476" xr3:uid="{6183B8AF-E4EB-2B42-AE71-665BFE29E11D}" name="Column5468"/>
    <tableColumn id="5477" xr3:uid="{B05BFE40-96C6-A246-9ADF-63B251688EBF}" name="Column5469"/>
    <tableColumn id="5478" xr3:uid="{0C23A599-8241-4943-8667-2D70A93B8D4D}" name="Column5470"/>
    <tableColumn id="5479" xr3:uid="{44EAE358-3AD1-964E-956A-E94784F889D9}" name="Column5471"/>
    <tableColumn id="5480" xr3:uid="{6FD577E1-B325-764E-911A-32E349F38151}" name="Column5472"/>
    <tableColumn id="5481" xr3:uid="{C535A0DE-A97D-114E-A0AA-98C9439A25AA}" name="Column5473"/>
    <tableColumn id="5482" xr3:uid="{5D3AE6DE-6085-DB4B-8FAF-7FDB47DD2E35}" name="Column5474"/>
    <tableColumn id="5483" xr3:uid="{0CBE0DD0-2C73-0C40-AF9B-BE76DB8587FC}" name="Column5475"/>
    <tableColumn id="5484" xr3:uid="{08FE84A2-2631-834D-885A-4865DFB1ACB6}" name="Column5476"/>
    <tableColumn id="5485" xr3:uid="{6B2141E0-3DB0-9246-AA6E-53B48FFD2488}" name="Column5477"/>
    <tableColumn id="5486" xr3:uid="{D898FC49-3ACA-1F40-AC90-E8D8CBDD0E6D}" name="Column5478"/>
    <tableColumn id="5487" xr3:uid="{2639C4EA-684C-2C4F-A222-BD231151D28F}" name="Column5479"/>
    <tableColumn id="5488" xr3:uid="{74014BAA-FC01-F340-BD3E-4ABEEB82D93C}" name="Column5480"/>
    <tableColumn id="5489" xr3:uid="{5BCC895E-08A4-8142-AA7F-E2B3093A1C90}" name="Column5481"/>
    <tableColumn id="5490" xr3:uid="{C429D136-F4E5-8A42-BEC6-BE27D6FE8923}" name="Column5482"/>
    <tableColumn id="5491" xr3:uid="{9D7F102A-DDD2-7B4A-89D2-2E8229C53683}" name="Column5483"/>
    <tableColumn id="5492" xr3:uid="{F9F98685-8DD0-6C45-BEC6-5F87E98FAB7A}" name="Column5484"/>
    <tableColumn id="5493" xr3:uid="{6A48DA69-0509-8349-B602-74802B57A2A5}" name="Column5485"/>
    <tableColumn id="5494" xr3:uid="{00DE2054-D431-DD48-B862-906678DFD9AC}" name="Column5486"/>
    <tableColumn id="5495" xr3:uid="{1CF70203-E31D-624F-9CDF-E42241964A5A}" name="Column5487"/>
    <tableColumn id="5496" xr3:uid="{2DFE1CA3-5558-5346-BE7B-9555FB0C3AB5}" name="Column5488"/>
    <tableColumn id="5497" xr3:uid="{51132EA6-7A00-F547-AA11-69667EA765C1}" name="Column5489"/>
    <tableColumn id="5498" xr3:uid="{294ACD79-11B8-AB4D-A3F6-499BCCDCA733}" name="Column5490"/>
    <tableColumn id="5499" xr3:uid="{597163C5-7551-704B-B25A-997A20A65EAF}" name="Column5491"/>
    <tableColumn id="5500" xr3:uid="{D6BDC997-F53B-1D4F-AD61-1EC9178CC949}" name="Column5492"/>
    <tableColumn id="5501" xr3:uid="{E7E10BF0-65E0-7847-B4CA-602268F6F6AC}" name="Column5493"/>
    <tableColumn id="5502" xr3:uid="{8EC2923D-81F9-8748-AEC1-2999B9650A23}" name="Column5494"/>
    <tableColumn id="5503" xr3:uid="{7DFB03F6-C323-244B-9713-900A4DEFC5EE}" name="Column5495"/>
    <tableColumn id="5504" xr3:uid="{5DD2E599-B266-2C4F-BA48-205ED69D79B9}" name="Column5496"/>
    <tableColumn id="5505" xr3:uid="{C2106C6B-D936-3046-8C70-80ECD05034A9}" name="Column5497"/>
    <tableColumn id="5506" xr3:uid="{0C3061E0-7E8C-744F-AFF1-1F5D03D907E7}" name="Column5498"/>
    <tableColumn id="5507" xr3:uid="{2E922914-82FC-2141-88E1-85CB2AAC1ADD}" name="Column5499"/>
    <tableColumn id="5508" xr3:uid="{94887AD5-0692-AA4A-9B11-0E1356B6A4CD}" name="Column5500"/>
    <tableColumn id="5509" xr3:uid="{887314EF-090A-2347-BC20-0CC44265C69A}" name="Column5501"/>
    <tableColumn id="5510" xr3:uid="{F106BC0A-4215-F64D-964D-44601C25D1C8}" name="Column5502"/>
    <tableColumn id="5511" xr3:uid="{EF52D408-5637-EC4B-A3B3-7BBAA6DBF790}" name="Column5503"/>
    <tableColumn id="5512" xr3:uid="{C4C1366A-FBE8-EE4D-B6A3-917A11C797AB}" name="Column5504"/>
    <tableColumn id="5513" xr3:uid="{D11253ED-A9A4-F84B-AFDC-49C1AAF81085}" name="Column5505"/>
    <tableColumn id="5514" xr3:uid="{EBEC3B20-0973-E648-AECF-DA0A51F6CCDF}" name="Column5506"/>
    <tableColumn id="5515" xr3:uid="{1CA75BE6-4FA3-C74F-B977-AEEF6ED2A5C3}" name="Column5507"/>
    <tableColumn id="5516" xr3:uid="{6935BA47-DF57-8246-A34F-F89EA0CB648E}" name="Column5508"/>
    <tableColumn id="5517" xr3:uid="{0FD187D6-83DD-9D41-A96A-262C290B0CED}" name="Column5509"/>
    <tableColumn id="5518" xr3:uid="{043FDFD1-F884-9C47-BEE8-CE65B5553B65}" name="Column5510"/>
    <tableColumn id="5519" xr3:uid="{ABE80E51-E01E-E448-BE88-D24820CFE407}" name="Column5511"/>
    <tableColumn id="5520" xr3:uid="{CB6C30F1-3174-A64B-B7C8-1B33BB6349EA}" name="Column5512"/>
    <tableColumn id="5521" xr3:uid="{5F51CAF5-F40E-0C40-89AE-FB72E7B552A5}" name="Column5513"/>
    <tableColumn id="5522" xr3:uid="{E4C47459-3B6C-0242-B5BC-F3ED6DAE6C3A}" name="Column5514"/>
    <tableColumn id="5523" xr3:uid="{3656FA1B-CBDE-3C4D-9A65-10A63B21CE9E}" name="Column5515"/>
    <tableColumn id="5524" xr3:uid="{B828C09A-D4D2-7B46-9E14-E9F64EEE5927}" name="Column5516"/>
    <tableColumn id="5525" xr3:uid="{AA0CA723-99C1-9A4C-B6AD-17832A583782}" name="Column5517"/>
    <tableColumn id="5526" xr3:uid="{1DCEFF66-6CC5-3C46-B5E2-288CE4F43734}" name="Column5518"/>
    <tableColumn id="5527" xr3:uid="{C2B81D63-92C2-A34C-83ED-7F3DA342977D}" name="Column5519"/>
    <tableColumn id="5528" xr3:uid="{16FFD502-9617-BD46-9DD1-B086244D03A8}" name="Column5520"/>
    <tableColumn id="5529" xr3:uid="{ED34364C-44E2-DC4E-9D63-DF97AFE63965}" name="Column5521"/>
    <tableColumn id="5530" xr3:uid="{D6A82594-FDD5-3342-9E05-C7C721C1BAFA}" name="Column5522"/>
    <tableColumn id="5531" xr3:uid="{8691A70A-B9F1-0247-973E-C37DBABAF44F}" name="Column5523"/>
    <tableColumn id="5532" xr3:uid="{C6F697A9-EFD2-134B-9701-D23A80874468}" name="Column5524"/>
    <tableColumn id="5533" xr3:uid="{B922EBD3-F813-5F4E-968B-AADD7DB76B52}" name="Column5525"/>
    <tableColumn id="5534" xr3:uid="{A0F5AC31-F0DC-E64D-B6F5-F06F1B77B957}" name="Column5526"/>
    <tableColumn id="5535" xr3:uid="{F4EF405F-353C-D94E-8EA9-518447EC0478}" name="Column5527"/>
    <tableColumn id="5536" xr3:uid="{60D9B13C-E54A-6045-857B-AD58BE1A7D56}" name="Column5528"/>
    <tableColumn id="5537" xr3:uid="{1D4D0AE4-11A9-5E4B-8F83-2D8F7D946438}" name="Column5529"/>
    <tableColumn id="5538" xr3:uid="{41FCA8ED-459C-6F4E-AB39-BCB698733BFC}" name="Column5530"/>
    <tableColumn id="5539" xr3:uid="{EECD47E2-EDE2-244F-B61B-19408E4AA54E}" name="Column5531"/>
    <tableColumn id="5540" xr3:uid="{622B18CE-8C9E-2B45-A69E-9122C204BCEF}" name="Column5532"/>
    <tableColumn id="5541" xr3:uid="{24BA9085-5143-0B42-8C56-F2D536FC6DC2}" name="Column5533"/>
    <tableColumn id="5542" xr3:uid="{48CCD987-C286-8942-81DF-D61FF5453916}" name="Column5534"/>
    <tableColumn id="5543" xr3:uid="{28397E10-95B6-1D4E-BD40-212861EEE2AE}" name="Column5535"/>
    <tableColumn id="5544" xr3:uid="{F9FC4C78-9916-AB4F-A9D2-E4CDA63D43DB}" name="Column5536"/>
    <tableColumn id="5545" xr3:uid="{1C3B2872-4AF6-1342-BABD-FFDA581321E0}" name="Column5537"/>
    <tableColumn id="5546" xr3:uid="{91A52D2B-ED11-EB44-8E17-81351A8F3260}" name="Column5538"/>
    <tableColumn id="5547" xr3:uid="{78DE2F09-793C-3644-B92C-E08B1DCD2743}" name="Column5539"/>
    <tableColumn id="5548" xr3:uid="{A77D7574-BF16-4C40-AF49-EC22DB137D16}" name="Column5540"/>
    <tableColumn id="5549" xr3:uid="{04AAE9F9-974F-2340-A252-75F5C3438A44}" name="Column5541"/>
    <tableColumn id="5550" xr3:uid="{04F8472D-25A6-8342-B465-022B0FDED360}" name="Column5542"/>
    <tableColumn id="5551" xr3:uid="{D34ED55D-F2A3-1046-A477-5AB909C55FEC}" name="Column5543"/>
    <tableColumn id="5552" xr3:uid="{83F7A59D-06C0-E843-B4A6-A8E41F5F3F17}" name="Column5544"/>
    <tableColumn id="5553" xr3:uid="{EC663D92-BB9F-2C43-A4DB-A9D34B243BEE}" name="Column5545"/>
    <tableColumn id="5554" xr3:uid="{3A3CB712-492D-854C-BE8A-464A826F8CE7}" name="Column5546"/>
    <tableColumn id="5555" xr3:uid="{06CB6D85-E89A-B041-8027-F07666574044}" name="Column5547"/>
    <tableColumn id="5556" xr3:uid="{6FFB0BF0-0D18-944D-8335-4B8B9761B094}" name="Column5548"/>
    <tableColumn id="5557" xr3:uid="{418D7B65-53B8-B04E-9A02-B74AFDB04035}" name="Column5549"/>
    <tableColumn id="5558" xr3:uid="{75A723A7-822B-A048-BFB3-10A5ADDA3075}" name="Column5550"/>
    <tableColumn id="5559" xr3:uid="{AE821DCF-53B6-A748-AAC7-DE915C827700}" name="Column5551"/>
    <tableColumn id="5560" xr3:uid="{1DCEF93F-5F90-A74B-A2C5-389897FE01E4}" name="Column5552"/>
    <tableColumn id="5561" xr3:uid="{B70C8D86-5189-8A42-A2A1-7B2F36B8A8EA}" name="Column5553"/>
    <tableColumn id="5562" xr3:uid="{F77AE6F8-F686-CA4F-9675-CB0BF1185AEC}" name="Column5554"/>
    <tableColumn id="5563" xr3:uid="{DD9F2D21-3FDF-544C-A172-E87B38CAA7B9}" name="Column5555"/>
    <tableColumn id="5564" xr3:uid="{86C92B0C-111A-984B-BD84-C2E8FD44D1FC}" name="Column5556"/>
    <tableColumn id="5565" xr3:uid="{57E9244A-465D-F64B-A380-A638D63C3B65}" name="Column5557"/>
    <tableColumn id="5566" xr3:uid="{ECBE6FEB-DCEC-EA4B-8DBB-21502F33228F}" name="Column5558"/>
    <tableColumn id="5567" xr3:uid="{7511B6CE-041B-3B42-827B-428DD3F3F8F4}" name="Column5559"/>
    <tableColumn id="5568" xr3:uid="{785F9316-1DBF-9E44-8027-7019C26EE6ED}" name="Column5560"/>
    <tableColumn id="5569" xr3:uid="{2BC77403-1395-B649-83B7-DE6995851F00}" name="Column5561"/>
    <tableColumn id="5570" xr3:uid="{7B0CFEE7-6034-4742-B603-F19B67617AA1}" name="Column5562"/>
    <tableColumn id="5571" xr3:uid="{C67F2F4B-8205-B449-9C60-55FE8AA9AE3F}" name="Column5563"/>
    <tableColumn id="5572" xr3:uid="{BB594EF7-CA8C-5940-8CEC-97A55190F1C1}" name="Column5564"/>
    <tableColumn id="5573" xr3:uid="{CB26CD7D-3BEA-9E4F-A326-2C97E3F41879}" name="Column5565"/>
    <tableColumn id="5574" xr3:uid="{D0581370-D04F-184D-9C03-89BF2DD79E41}" name="Column5566"/>
    <tableColumn id="5575" xr3:uid="{9D37A7B1-11F2-CF4A-B9CE-27BDA9AF9C84}" name="Column5567"/>
    <tableColumn id="5576" xr3:uid="{E746DCB1-AEA9-D246-AC36-CA766B666B1B}" name="Column5568"/>
    <tableColumn id="5577" xr3:uid="{D044B4F1-4DFA-1449-A005-613786C2AB03}" name="Column5569"/>
    <tableColumn id="5578" xr3:uid="{B67D37BA-671B-C04A-9E51-3C235C188981}" name="Column5570"/>
    <tableColumn id="5579" xr3:uid="{D434E4E0-DF8B-3841-9677-870592D4CB07}" name="Column5571"/>
    <tableColumn id="5580" xr3:uid="{C990695B-231E-5047-90F3-CBAAA3346F95}" name="Column5572"/>
    <tableColumn id="5581" xr3:uid="{AF08ADDC-45BF-074B-946E-581A40146068}" name="Column5573"/>
    <tableColumn id="5582" xr3:uid="{F3D7BEBF-38F3-0E40-8F1E-52ECE921A3A9}" name="Column5574"/>
    <tableColumn id="5583" xr3:uid="{13E2EA31-A53F-1849-967A-4B4516B50C4B}" name="Column5575"/>
    <tableColumn id="5584" xr3:uid="{9DC9DA9A-2DB3-EF47-AA7C-E1147D344029}" name="Column5576"/>
    <tableColumn id="5585" xr3:uid="{AE216E0C-9952-1D48-941B-108D65E6ED58}" name="Column5577"/>
    <tableColumn id="5586" xr3:uid="{7CE3887E-FB9D-CE4A-B3C2-BF801E3120D3}" name="Column5578"/>
    <tableColumn id="5587" xr3:uid="{005F0DF6-4232-8449-94C1-9E4E77C6090F}" name="Column5579"/>
    <tableColumn id="5588" xr3:uid="{6785D126-8149-4E42-86F9-3FACE851D98B}" name="Column5580"/>
    <tableColumn id="5589" xr3:uid="{C1603899-D2D6-F346-81D6-337F2607672C}" name="Column5581"/>
    <tableColumn id="5590" xr3:uid="{DB06D235-0056-2544-BE82-0A9269450134}" name="Column5582"/>
    <tableColumn id="5591" xr3:uid="{DFFE5147-C56B-0143-B481-B5C23EB354BD}" name="Column5583"/>
    <tableColumn id="5592" xr3:uid="{2021772B-94BA-9E46-8ADA-77F3BB83570F}" name="Column5584"/>
    <tableColumn id="5593" xr3:uid="{1DE8480F-48E8-AB46-B624-15028E33F4C6}" name="Column5585"/>
    <tableColumn id="5594" xr3:uid="{2163350F-917A-6041-966E-0EE7E1C2C4DB}" name="Column5586"/>
    <tableColumn id="5595" xr3:uid="{EBCEE3A3-37C3-8845-A034-7A63A5A0569B}" name="Column5587"/>
    <tableColumn id="5596" xr3:uid="{73D56C3A-3D78-EA45-BA1D-B4A2807ED5B1}" name="Column5588"/>
    <tableColumn id="5597" xr3:uid="{E2EF66B0-967D-2144-BE9C-EE1FCB08D759}" name="Column5589"/>
    <tableColumn id="5598" xr3:uid="{ECAEC989-6252-D346-BC5E-3B08F4987897}" name="Column5590"/>
    <tableColumn id="5599" xr3:uid="{925C33B2-BF3A-6746-A318-A640E8E224EE}" name="Column5591"/>
    <tableColumn id="5600" xr3:uid="{1DD01961-19BA-304B-86B6-88D8EB02E639}" name="Column5592"/>
    <tableColumn id="5601" xr3:uid="{57433C9D-0153-9743-9C72-B97D0870D780}" name="Column5593"/>
    <tableColumn id="5602" xr3:uid="{001DA272-C8D1-5845-B5C3-091916B0E6EF}" name="Column5594"/>
    <tableColumn id="5603" xr3:uid="{CC228622-F0D1-6442-921A-9D6BD9C7BEFE}" name="Column5595"/>
    <tableColumn id="5604" xr3:uid="{55F33EEC-4FD0-2345-A8D3-CC562AABFCEA}" name="Column5596"/>
    <tableColumn id="5605" xr3:uid="{8995BBCD-392F-E14A-87DA-497529998010}" name="Column5597"/>
    <tableColumn id="5606" xr3:uid="{A115474A-1BE5-924C-AEA2-AE6043432361}" name="Column5598"/>
    <tableColumn id="5607" xr3:uid="{07C6AFFB-5030-1944-93D9-F6250B450113}" name="Column5599"/>
    <tableColumn id="5608" xr3:uid="{8AF54BF5-E59F-B44C-B9F1-D448955EAE24}" name="Column5600"/>
    <tableColumn id="5609" xr3:uid="{F8E2BCF2-09F3-0A41-AB1C-8856DDFD1ACA}" name="Column5601"/>
    <tableColumn id="5610" xr3:uid="{7BB77485-6197-0B49-94D9-B117511020D8}" name="Column5602"/>
    <tableColumn id="5611" xr3:uid="{E36D16E2-38CA-B94C-ACA8-0AC430A8A390}" name="Column5603"/>
    <tableColumn id="5612" xr3:uid="{7D39D458-CDC3-DF41-A9F4-A2A7611DAF73}" name="Column5604"/>
    <tableColumn id="5613" xr3:uid="{A0AB1204-D0CC-D442-A947-FEE08221515E}" name="Column5605"/>
    <tableColumn id="5614" xr3:uid="{053BB64E-8F31-5D4B-A6CB-8EBEA1F6E800}" name="Column5606"/>
    <tableColumn id="5615" xr3:uid="{8C9DDB78-852E-8948-93ED-FF3F0E760B47}" name="Column5607"/>
    <tableColumn id="5616" xr3:uid="{8243BD11-D937-294A-B977-03C1EDE211E7}" name="Column5608"/>
    <tableColumn id="5617" xr3:uid="{BE38A404-C4D2-9E43-9617-5F32EF6D24F9}" name="Column5609"/>
    <tableColumn id="5618" xr3:uid="{1AC41364-D1E4-0341-B481-8557D7EFE6D1}" name="Column5610"/>
    <tableColumn id="5619" xr3:uid="{8736874F-A7F6-7844-B8A2-E26FCD21700A}" name="Column5611"/>
    <tableColumn id="5620" xr3:uid="{81E155C1-0FF0-4C47-8826-AB3131E064E8}" name="Column5612"/>
    <tableColumn id="5621" xr3:uid="{67B046C2-AE6F-444F-8F10-4D3EB2DB74BF}" name="Column5613"/>
    <tableColumn id="5622" xr3:uid="{F7D4BC67-F2C7-1D4A-81F1-DC9755A9678D}" name="Column5614"/>
    <tableColumn id="5623" xr3:uid="{EC2CFC7B-3744-864D-9866-27FA73E21F94}" name="Column5615"/>
    <tableColumn id="5624" xr3:uid="{1E6367C7-A8B3-6748-91C5-65383583811A}" name="Column5616"/>
    <tableColumn id="5625" xr3:uid="{EB6BC1B8-CF0B-2243-AEC8-89BF75E5FC85}" name="Column5617"/>
    <tableColumn id="5626" xr3:uid="{EB2176C1-3825-0348-8F60-68F8BE698F31}" name="Column5618"/>
    <tableColumn id="5627" xr3:uid="{553B2697-3DD0-0444-85B7-362CDDEC77FB}" name="Column5619"/>
    <tableColumn id="5628" xr3:uid="{3307D463-4DA2-F148-A36E-891EDED7BED4}" name="Column5620"/>
    <tableColumn id="5629" xr3:uid="{4D8E1337-B582-A045-8FD3-5D988A837CED}" name="Column5621"/>
    <tableColumn id="5630" xr3:uid="{BDD5A562-7E2D-D34D-9886-CC7D90A5836D}" name="Column5622"/>
    <tableColumn id="5631" xr3:uid="{2F74AEA6-7C3F-DC49-96DA-7529D24DA93F}" name="Column5623"/>
    <tableColumn id="5632" xr3:uid="{4453BABA-91C4-9744-BE23-F89D9E5A3125}" name="Column5624"/>
    <tableColumn id="5633" xr3:uid="{B324EE21-C298-C644-90F4-3C43AE694D87}" name="Column5625"/>
    <tableColumn id="5634" xr3:uid="{16E365C1-E74C-3F4C-8435-1F0D573C7FAF}" name="Column5626"/>
    <tableColumn id="5635" xr3:uid="{FFDBF9A6-D9CB-184D-9082-79B80E1CB0F0}" name="Column5627"/>
    <tableColumn id="5636" xr3:uid="{BEDC5558-38E3-F043-840D-39C5E2D2EFC4}" name="Column5628"/>
    <tableColumn id="5637" xr3:uid="{355CD16B-0645-A145-880A-7F91671598CF}" name="Column5629"/>
    <tableColumn id="5638" xr3:uid="{E88B3070-1DAB-D84F-BF28-31FA18B215CB}" name="Column5630"/>
    <tableColumn id="5639" xr3:uid="{A9098EB1-DB6C-F940-B8B8-EF1DE96583CE}" name="Column5631"/>
    <tableColumn id="5640" xr3:uid="{77E1D4B9-75EC-5A40-A1FB-C9BC1992438B}" name="Column5632"/>
    <tableColumn id="5641" xr3:uid="{1105D978-963D-C84A-82D9-A87622A9F16D}" name="Column5633"/>
    <tableColumn id="5642" xr3:uid="{6E23E550-E811-7A45-BAFC-9294AA156C19}" name="Column5634"/>
    <tableColumn id="5643" xr3:uid="{3E79B061-48A8-B541-A614-DF9101763A74}" name="Column5635"/>
    <tableColumn id="5644" xr3:uid="{D31C471F-3305-3347-AC00-32B4F6A619D6}" name="Column5636"/>
    <tableColumn id="5645" xr3:uid="{91E15D5F-5EF7-3E4D-938D-1EDC7AF61719}" name="Column5637"/>
    <tableColumn id="5646" xr3:uid="{2B57C96C-5F61-DA49-8307-24C12D3C2E11}" name="Column5638"/>
    <tableColumn id="5647" xr3:uid="{0519EFDB-9DCE-9A48-9413-44D2F9F50589}" name="Column5639"/>
    <tableColumn id="5648" xr3:uid="{90F52824-72C5-954E-AA10-385E4B33B431}" name="Column5640"/>
    <tableColumn id="5649" xr3:uid="{EB368A20-E27D-354F-8638-CB32D7FE5343}" name="Column5641"/>
    <tableColumn id="5650" xr3:uid="{616A632B-D268-6B40-92DF-BBF4726ED308}" name="Column5642"/>
    <tableColumn id="5651" xr3:uid="{C526F2AB-49AC-3F4B-B661-64097356F975}" name="Column5643"/>
    <tableColumn id="5652" xr3:uid="{F911B908-F508-DB42-8E51-973F9A3B35D5}" name="Column5644"/>
    <tableColumn id="5653" xr3:uid="{D63F19E2-879D-C846-9346-12BFA81DB3C6}" name="Column5645"/>
    <tableColumn id="5654" xr3:uid="{6A6AD1ED-D05B-D944-8047-B4D55AB60734}" name="Column5646"/>
    <tableColumn id="5655" xr3:uid="{8857CC8E-1B9F-EE4A-BBAF-68AC8DB7CC23}" name="Column5647"/>
    <tableColumn id="5656" xr3:uid="{1DEFA1AB-40B5-0E47-A69A-B6D11542A117}" name="Column5648"/>
    <tableColumn id="5657" xr3:uid="{69978DC5-E32C-1E43-9F4F-C36DE3CF010E}" name="Column5649"/>
    <tableColumn id="5658" xr3:uid="{F851B141-EB29-7345-86D2-B2D15124EF95}" name="Column5650"/>
    <tableColumn id="5659" xr3:uid="{E6942606-EAFB-7747-AF81-7ED9BB2D5564}" name="Column5651"/>
    <tableColumn id="5660" xr3:uid="{B41F3649-84BF-DD48-B6C9-C7B10D423A10}" name="Column5652"/>
    <tableColumn id="5661" xr3:uid="{CBC72D0A-A63D-044B-9783-98DFF7E6DFFA}" name="Column5653"/>
    <tableColumn id="5662" xr3:uid="{A96BBCA2-9AEE-0147-B59A-5932F6B6F3F9}" name="Column5654"/>
    <tableColumn id="5663" xr3:uid="{4AD84799-5810-6043-929E-D333D468F844}" name="Column5655"/>
    <tableColumn id="5664" xr3:uid="{F3B45A78-DF42-8647-AED6-6E4513D6D1A2}" name="Column5656"/>
    <tableColumn id="5665" xr3:uid="{A097FAF4-DFF8-0B4F-A867-5084E037F610}" name="Column5657"/>
    <tableColumn id="5666" xr3:uid="{F119CB18-44D5-BB48-9FFC-DF169F6A1B3D}" name="Column5658"/>
    <tableColumn id="5667" xr3:uid="{314CC6B4-04E2-E84E-992E-68C5623640F8}" name="Column5659"/>
    <tableColumn id="5668" xr3:uid="{AC7DD52C-B7DB-BC46-B7D8-692562253346}" name="Column5660"/>
    <tableColumn id="5669" xr3:uid="{01DACE10-C0A1-654A-AB68-BBDFAD8B42A2}" name="Column5661"/>
    <tableColumn id="5670" xr3:uid="{C3E00351-374D-C642-B03E-65C17E0636E1}" name="Column5662"/>
    <tableColumn id="5671" xr3:uid="{679AD639-AC90-0143-8EF1-C4684E4AA50B}" name="Column5663"/>
    <tableColumn id="5672" xr3:uid="{15052D15-3E1C-2C44-B2FB-E922FC108325}" name="Column5664"/>
    <tableColumn id="5673" xr3:uid="{DF7B4B0F-D4AB-E646-8347-160835CC4E46}" name="Column5665"/>
    <tableColumn id="5674" xr3:uid="{F69BA90C-4AA0-4B4C-AEAB-1887F97ADEAD}" name="Column5666"/>
    <tableColumn id="5675" xr3:uid="{0A5E84FB-80BB-A642-85BA-CDFC6DFB9A15}" name="Column5667"/>
    <tableColumn id="5676" xr3:uid="{2A53D860-C260-7848-9982-E4C166402FC9}" name="Column5668"/>
    <tableColumn id="5677" xr3:uid="{0D01BD6A-778C-E347-8581-15ABE475C291}" name="Column5669"/>
    <tableColumn id="5678" xr3:uid="{04F7B785-8023-CC45-8A62-AC9AF08B1102}" name="Column5670"/>
    <tableColumn id="5679" xr3:uid="{CAFA3DAA-B3F4-0D47-BFCE-9AD139AC83C0}" name="Column5671"/>
    <tableColumn id="5680" xr3:uid="{F0B24755-52BA-1F44-9C9A-3D74169BF215}" name="Column5672"/>
    <tableColumn id="5681" xr3:uid="{915571C1-A4CA-A94D-9368-9C1FC03E0970}" name="Column5673"/>
    <tableColumn id="5682" xr3:uid="{A552E96C-A050-1645-9F3F-CD36C728B713}" name="Column5674"/>
    <tableColumn id="5683" xr3:uid="{E65F3E31-9163-9045-A768-E0A5DC3BB5AA}" name="Column5675"/>
    <tableColumn id="5684" xr3:uid="{A0F35FF3-944B-864E-B483-D4C54AF4348D}" name="Column5676"/>
    <tableColumn id="5685" xr3:uid="{EC5C5716-1EBF-7642-B61C-68E38A095CC0}" name="Column5677"/>
    <tableColumn id="5686" xr3:uid="{6D230B70-3C50-1542-A1E6-B712201FFC6D}" name="Column5678"/>
    <tableColumn id="5687" xr3:uid="{A6D44BE6-0FAE-0949-8FA1-E2E214F1936A}" name="Column5679"/>
    <tableColumn id="5688" xr3:uid="{B2644FF5-C68A-674D-9261-B2986D691E25}" name="Column5680"/>
    <tableColumn id="5689" xr3:uid="{F727DEA1-CC75-CD43-8B53-B9AC499DA8F6}" name="Column5681"/>
    <tableColumn id="5690" xr3:uid="{0E89F45B-2824-E844-B1A6-5FB307C7C805}" name="Column5682"/>
    <tableColumn id="5691" xr3:uid="{2766A036-CF35-BF48-8D04-C51E1D844A7D}" name="Column5683"/>
    <tableColumn id="5692" xr3:uid="{5FE14C91-E0C1-3843-A027-8C993F31F560}" name="Column5684"/>
    <tableColumn id="5693" xr3:uid="{3AF55BB7-BF53-A242-997C-17A65355717C}" name="Column5685"/>
    <tableColumn id="5694" xr3:uid="{E992FD26-F8D9-7847-9E7C-F170B6665238}" name="Column5686"/>
    <tableColumn id="5695" xr3:uid="{324347B8-85A9-7949-86FA-1EDF99D50E41}" name="Column5687"/>
    <tableColumn id="5696" xr3:uid="{8282068D-E26B-F34B-9D4A-2495351700D5}" name="Column5688"/>
    <tableColumn id="5697" xr3:uid="{D09926D7-B787-DD40-A785-BB64E0E42FF2}" name="Column5689"/>
    <tableColumn id="5698" xr3:uid="{10AD9BFF-D4CB-934C-938A-FD86F7AAA61F}" name="Column5690"/>
    <tableColumn id="5699" xr3:uid="{789594A8-B537-3449-B865-9C685112FE19}" name="Column5691"/>
    <tableColumn id="5700" xr3:uid="{477AED8B-0FE8-8944-893B-3BC5D38A61F5}" name="Column5692"/>
    <tableColumn id="5701" xr3:uid="{4031725E-CDC5-F544-BD1B-2800086CD575}" name="Column5693"/>
    <tableColumn id="5702" xr3:uid="{4C903AC1-DD02-244B-8B56-3F11D5E8934E}" name="Column5694"/>
    <tableColumn id="5703" xr3:uid="{426F32E3-A724-7848-A390-1799505D895D}" name="Column5695"/>
    <tableColumn id="5704" xr3:uid="{D31C197C-945E-404F-8C6E-B9E0D2CA87CB}" name="Column5696"/>
    <tableColumn id="5705" xr3:uid="{C0D4263D-9F08-DD43-9A6D-5F1E30149D73}" name="Column5697"/>
    <tableColumn id="5706" xr3:uid="{E09E568A-D0D4-CA47-9DA9-D6F77D0A0C55}" name="Column5698"/>
    <tableColumn id="5707" xr3:uid="{90621646-38FD-354F-9868-D9E43C9613E0}" name="Column5699"/>
    <tableColumn id="5708" xr3:uid="{347A95BF-F034-6C4B-BA3B-C8D65CD08C99}" name="Column5700"/>
    <tableColumn id="5709" xr3:uid="{22436997-A938-BF4E-986E-EAA2137C6131}" name="Column5701"/>
    <tableColumn id="5710" xr3:uid="{B37480D8-918A-C742-9D6F-BB32A5EA69F4}" name="Column5702"/>
    <tableColumn id="5711" xr3:uid="{BB7BC73F-9BEF-4446-B433-790D2470DA89}" name="Column5703"/>
    <tableColumn id="5712" xr3:uid="{43C39C93-7B2B-FE47-9DEF-216EE0C2FCF4}" name="Column5704"/>
    <tableColumn id="5713" xr3:uid="{B6AFCC2F-DFCE-F840-8B0C-4E6DC6BCB774}" name="Column5705"/>
    <tableColumn id="5714" xr3:uid="{385ABB78-B64F-6B4C-9D60-6454458E145F}" name="Column5706"/>
    <tableColumn id="5715" xr3:uid="{F77D8C7C-91B4-B048-ACCB-40CF4F4578CD}" name="Column5707"/>
    <tableColumn id="5716" xr3:uid="{AB22B5E6-D9B7-5443-9F8B-7E210E6B12BB}" name="Column5708"/>
    <tableColumn id="5717" xr3:uid="{3F5CD124-6ECD-AB40-99CE-2F6654A9A898}" name="Column5709"/>
    <tableColumn id="5718" xr3:uid="{DE8E7C46-58E0-E447-BA05-7C2AB440EE18}" name="Column5710"/>
    <tableColumn id="5719" xr3:uid="{288D7E7B-DA28-7446-934F-ABB9B09AFF94}" name="Column5711"/>
    <tableColumn id="5720" xr3:uid="{5DC1E6B1-E1EC-D441-A481-AA21490EAA02}" name="Column5712"/>
    <tableColumn id="5721" xr3:uid="{B1FB43FE-187D-AB49-A857-45580798AC6F}" name="Column5713"/>
    <tableColumn id="5722" xr3:uid="{60CA993D-FE03-754D-A7DE-0D4FF0341B85}" name="Column5714"/>
    <tableColumn id="5723" xr3:uid="{ED547141-227B-BE4A-AC87-5926194C36DC}" name="Column5715"/>
    <tableColumn id="5724" xr3:uid="{871F223A-91AD-9B43-865A-D3FA7131C13B}" name="Column5716"/>
    <tableColumn id="5725" xr3:uid="{56173F80-9A62-3544-9F69-4EC6860CEC10}" name="Column5717"/>
    <tableColumn id="5726" xr3:uid="{39F5D3B8-2955-CF4F-811A-14F95565154D}" name="Column5718"/>
    <tableColumn id="5727" xr3:uid="{5850DD4A-24D6-EB4C-A33A-C2DED0D5A55C}" name="Column5719"/>
    <tableColumn id="5728" xr3:uid="{56B2A6EB-5CB7-A442-A5F2-0D5D5C03E465}" name="Column5720"/>
    <tableColumn id="5729" xr3:uid="{E2093480-CADF-0643-A678-D7EF3CF44104}" name="Column5721"/>
    <tableColumn id="5730" xr3:uid="{48FB5476-D1F1-9340-911C-60E981E42C19}" name="Column5722"/>
    <tableColumn id="5731" xr3:uid="{ED0EF89D-31C4-934A-AEDB-F7ABF34C5B06}" name="Column5723"/>
    <tableColumn id="5732" xr3:uid="{80A605B8-0212-0C4B-9861-B829F9D60DAB}" name="Column5724"/>
    <tableColumn id="5733" xr3:uid="{4FF3DBEF-71F5-B345-996A-6AF838D18C8B}" name="Column5725"/>
    <tableColumn id="5734" xr3:uid="{9BFE9242-5876-5840-B6ED-AB5044824890}" name="Column5726"/>
    <tableColumn id="5735" xr3:uid="{E5FD26A8-13A3-D44A-9B04-99C115564AAA}" name="Column5727"/>
    <tableColumn id="5736" xr3:uid="{51A40A27-4AA5-7746-A4A3-EAC75AADD2B0}" name="Column5728"/>
    <tableColumn id="5737" xr3:uid="{14CF34D8-CC80-B040-BB0E-612516DDB31A}" name="Column5729"/>
    <tableColumn id="5738" xr3:uid="{BEB6D7CA-D555-F54F-9E86-111FF398643C}" name="Column5730"/>
    <tableColumn id="5739" xr3:uid="{46211CA3-9D8C-F84D-8AC7-D0BBE2E93B32}" name="Column5731"/>
    <tableColumn id="5740" xr3:uid="{9723AE89-558C-0842-A1B5-C82782FD8F43}" name="Column5732"/>
    <tableColumn id="5741" xr3:uid="{D3A39571-827E-E146-AF7A-D4EF92655941}" name="Column5733"/>
    <tableColumn id="5742" xr3:uid="{B0CF6CF3-4266-0541-A2B6-8689724030DB}" name="Column5734"/>
    <tableColumn id="5743" xr3:uid="{549FA1A6-2BDB-424F-AD53-4C88CBEA6C91}" name="Column5735"/>
    <tableColumn id="5744" xr3:uid="{634226B4-B06B-4D4E-9549-07502ED57AB6}" name="Column5736"/>
    <tableColumn id="5745" xr3:uid="{80F5AFC4-F8A2-EA4E-ADDD-DB46FF397BF2}" name="Column5737"/>
    <tableColumn id="5746" xr3:uid="{D85C7834-BCF4-0043-A35D-F0471FC3E845}" name="Column5738"/>
    <tableColumn id="5747" xr3:uid="{8AC2FE6E-839E-444A-98B4-42E879448832}" name="Column5739"/>
    <tableColumn id="5748" xr3:uid="{43D104D5-B72D-B44E-A115-4FD883739F66}" name="Column5740"/>
    <tableColumn id="5749" xr3:uid="{7FE1B453-EC4B-6A4F-9F43-C518DEECFCB5}" name="Column5741"/>
    <tableColumn id="5750" xr3:uid="{E018E312-D41C-9347-BCE1-F719E8271BDB}" name="Column5742"/>
    <tableColumn id="5751" xr3:uid="{3515150F-15C6-EF4F-A35D-4CFA52D034DC}" name="Column5743"/>
    <tableColumn id="5752" xr3:uid="{10EB7436-26FC-9944-8045-98F0ACCE39B0}" name="Column5744"/>
    <tableColumn id="5753" xr3:uid="{42E6003B-9AE9-B94A-9EE3-403E2CB047B6}" name="Column5745"/>
    <tableColumn id="5754" xr3:uid="{A128029C-EADE-C840-B2E4-962D9D0EA14D}" name="Column5746"/>
    <tableColumn id="5755" xr3:uid="{C5C5C349-58E8-E948-8F67-4D1BE6018609}" name="Column5747"/>
    <tableColumn id="5756" xr3:uid="{0A162E6A-A7CB-7C49-B049-901E1D7434E4}" name="Column5748"/>
    <tableColumn id="5757" xr3:uid="{B1275548-AF5F-FE4E-8FB5-C6A0C809D4D6}" name="Column5749"/>
    <tableColumn id="5758" xr3:uid="{DCA89048-D5AF-584C-867B-B89F821B765F}" name="Column5750"/>
    <tableColumn id="5759" xr3:uid="{9E6375BC-C5E0-B44E-A981-774E349F32AA}" name="Column5751"/>
    <tableColumn id="5760" xr3:uid="{E63B94B4-A8C9-5A45-9F42-D3336540AD62}" name="Column5752"/>
    <tableColumn id="5761" xr3:uid="{83F76962-2BE1-8E42-A69D-28D1D324B39C}" name="Column5753"/>
    <tableColumn id="5762" xr3:uid="{A5E34D1C-29C8-A84C-B2BB-C4CB0A4F26BC}" name="Column5754"/>
    <tableColumn id="5763" xr3:uid="{544BE078-1BAF-9844-BABB-4E24469867D7}" name="Column5755"/>
    <tableColumn id="5764" xr3:uid="{19982E80-4888-5248-91C8-D24D2004F10A}" name="Column5756"/>
    <tableColumn id="5765" xr3:uid="{FFD9EF8B-14D9-2948-AB05-73A0792FCA75}" name="Column5757"/>
    <tableColumn id="5766" xr3:uid="{91552EB8-4C2C-514F-887A-E455D733F606}" name="Column5758"/>
    <tableColumn id="5767" xr3:uid="{B1F10C4D-8279-9741-BFAE-496B0590E043}" name="Column5759"/>
    <tableColumn id="5768" xr3:uid="{9DB0454B-E717-9742-BFBD-5A87727BFE94}" name="Column5760"/>
    <tableColumn id="5769" xr3:uid="{E86D32AA-7F2F-0F43-9A53-00289FA05FD0}" name="Column5761"/>
    <tableColumn id="5770" xr3:uid="{0A9EDE47-734E-CA47-BAF4-F2051292E612}" name="Column5762"/>
    <tableColumn id="5771" xr3:uid="{C100ED1A-6A72-0B4D-8BF3-B50B443D9D9E}" name="Column5763"/>
    <tableColumn id="5772" xr3:uid="{1756AFFC-9EF7-0D4C-AC1B-B718496D3229}" name="Column5764"/>
    <tableColumn id="5773" xr3:uid="{EFE7E0BC-3DA7-DD44-9001-200C0BCE9749}" name="Column5765"/>
    <tableColumn id="5774" xr3:uid="{D315A045-C052-D540-B91B-CAE0C81C5DCF}" name="Column5766"/>
    <tableColumn id="5775" xr3:uid="{D47AFBF6-C49C-B746-BB2C-12B9668C5D4F}" name="Column5767"/>
    <tableColumn id="5776" xr3:uid="{53942D86-F861-3B4A-8007-5499EF8A27E6}" name="Column5768"/>
    <tableColumn id="5777" xr3:uid="{5EC18EFF-B64F-534F-8220-FF034948C62B}" name="Column5769"/>
    <tableColumn id="5778" xr3:uid="{50702402-C553-694A-B4D9-EC8461EFD8F9}" name="Column5770"/>
    <tableColumn id="5779" xr3:uid="{C0BAD275-F094-2544-B3A4-65D344C9550B}" name="Column5771"/>
    <tableColumn id="5780" xr3:uid="{E57DF2B8-EBDA-3240-AB64-8582D71C41A9}" name="Column5772"/>
    <tableColumn id="5781" xr3:uid="{D3826AE0-A39E-8744-A68E-89BB2FA123B1}" name="Column5773"/>
    <tableColumn id="5782" xr3:uid="{8F5CAD2E-C377-4A45-8CE4-DBE8404C4C38}" name="Column5774"/>
    <tableColumn id="5783" xr3:uid="{4CFBE720-5FAA-FE4B-8D73-8A73A5CBCBC9}" name="Column5775"/>
    <tableColumn id="5784" xr3:uid="{546B3C8F-CF71-8E49-AC26-FD16CB2B96C3}" name="Column5776"/>
    <tableColumn id="5785" xr3:uid="{5AF8D4ED-A438-774C-AD5E-F982CAC36886}" name="Column5777"/>
    <tableColumn id="5786" xr3:uid="{4C307B9E-6CC9-6249-AEA0-00F059A137E9}" name="Column5778"/>
    <tableColumn id="5787" xr3:uid="{BC18C9C1-3F20-5540-84AA-5658DA3D37C2}" name="Column5779"/>
    <tableColumn id="5788" xr3:uid="{7EF77F1E-8EEA-4C4C-BF8F-D3B45BC2C71F}" name="Column5780"/>
    <tableColumn id="5789" xr3:uid="{CA6AA2BD-6924-5148-8359-1A8648B86DD8}" name="Column5781"/>
    <tableColumn id="5790" xr3:uid="{467D6158-40D9-B045-AB31-12FBB0212163}" name="Column5782"/>
    <tableColumn id="5791" xr3:uid="{652A82B3-5499-5947-8418-1A25D5ECDC5B}" name="Column5783"/>
    <tableColumn id="5792" xr3:uid="{5B844BA0-89A5-CB4E-ACF4-0EC1DC21236D}" name="Column5784"/>
    <tableColumn id="5793" xr3:uid="{C2A15E85-02DA-3D4D-A91D-5C87F9DFA2F0}" name="Column5785"/>
    <tableColumn id="5794" xr3:uid="{CF3047D7-8A3A-0E45-8592-CC26EAA990B7}" name="Column5786"/>
    <tableColumn id="5795" xr3:uid="{B36E27AE-6676-D842-A80B-D8C6F2793A67}" name="Column5787"/>
    <tableColumn id="5796" xr3:uid="{F82158CE-0E84-A846-956E-DFACFD4E2A3F}" name="Column5788"/>
    <tableColumn id="5797" xr3:uid="{5B3C6B0B-817F-5047-B01F-1B19055420BA}" name="Column5789"/>
    <tableColumn id="5798" xr3:uid="{45C36BA9-275D-6C45-8BDE-FFC6EB0982D8}" name="Column5790"/>
    <tableColumn id="5799" xr3:uid="{425E677B-74F8-0A4A-8192-7C5D444A5E8E}" name="Column5791"/>
    <tableColumn id="5800" xr3:uid="{99F331C8-9FFF-8F4B-872A-1F6899B1A429}" name="Column5792"/>
    <tableColumn id="5801" xr3:uid="{2E5DFEF7-614F-F747-B9F5-AEF2C17440EC}" name="Column5793"/>
    <tableColumn id="5802" xr3:uid="{EAF29416-6995-814C-B94B-A1183088C280}" name="Column5794"/>
    <tableColumn id="5803" xr3:uid="{D989A2B9-AAC3-7E45-89E8-79E09E9336A4}" name="Column5795"/>
    <tableColumn id="5804" xr3:uid="{B5754234-A3D1-C44B-8DED-ADE80FE45807}" name="Column5796"/>
    <tableColumn id="5805" xr3:uid="{0F1E34D9-7BFB-5442-93C0-71620158A25C}" name="Column5797"/>
    <tableColumn id="5806" xr3:uid="{D1A50334-2545-B74E-BD4A-CC244FF003DE}" name="Column5798"/>
    <tableColumn id="5807" xr3:uid="{8E799694-C561-4A45-BA98-E75C0FFAE271}" name="Column5799"/>
    <tableColumn id="5808" xr3:uid="{4E71C616-52AE-0044-8175-CD989CC373DF}" name="Column5800"/>
    <tableColumn id="5809" xr3:uid="{608F23A5-85A5-3940-A718-5707CE61F0C8}" name="Column5801"/>
    <tableColumn id="5810" xr3:uid="{AC707C84-10CD-6D4B-A1B2-0852AEF1D603}" name="Column5802"/>
    <tableColumn id="5811" xr3:uid="{ECB9765C-F927-E44E-BB40-729C825A01BC}" name="Column5803"/>
    <tableColumn id="5812" xr3:uid="{84FADD33-632C-4745-8634-C4FBF306A335}" name="Column5804"/>
    <tableColumn id="5813" xr3:uid="{BC3130EA-C744-CD4B-8AA9-CA50F4C6A38D}" name="Column5805"/>
    <tableColumn id="5814" xr3:uid="{4F11ED23-1B55-6F49-9A5B-63A86FDE6302}" name="Column5806"/>
    <tableColumn id="5815" xr3:uid="{51759FAB-0B6B-8242-BE33-3709B50E61A4}" name="Column5807"/>
    <tableColumn id="5816" xr3:uid="{71FD6DBA-F100-2E4E-BFC5-BC5DDEA1CF9B}" name="Column5808"/>
    <tableColumn id="5817" xr3:uid="{AB3F9397-C3A6-654D-88C3-08E2D79D3944}" name="Column5809"/>
    <tableColumn id="5818" xr3:uid="{36ED3186-5F25-7548-AD99-6DD78FA6778B}" name="Column5810"/>
    <tableColumn id="5819" xr3:uid="{91890821-0536-0643-B383-9D6FB55B9691}" name="Column5811"/>
    <tableColumn id="5820" xr3:uid="{56428AAF-8C14-F448-9A71-2549A4CC64CD}" name="Column5812"/>
    <tableColumn id="5821" xr3:uid="{0C682C6D-61C7-FC46-83F1-D1C3474CD3B6}" name="Column5813"/>
    <tableColumn id="5822" xr3:uid="{C5DAF544-58C0-9C44-B6EA-C31D13FE9D25}" name="Column5814"/>
    <tableColumn id="5823" xr3:uid="{6BBCEF3D-BB0A-F948-A5BE-62F8EC522B63}" name="Column5815"/>
    <tableColumn id="5824" xr3:uid="{7B0CDCE2-70AF-FB42-92C2-C6F4C9B8F765}" name="Column5816"/>
    <tableColumn id="5825" xr3:uid="{7B4AD966-3874-6B4B-899A-4144CF540800}" name="Column5817"/>
    <tableColumn id="5826" xr3:uid="{49725ADE-59EA-894C-9E04-2074CBEAD7AE}" name="Column5818"/>
    <tableColumn id="5827" xr3:uid="{C84D618F-48B4-6847-A69F-E390C140AF26}" name="Column5819"/>
    <tableColumn id="5828" xr3:uid="{C0388D77-386C-6C4F-A3DE-0212D6019B73}" name="Column5820"/>
    <tableColumn id="5829" xr3:uid="{ACC00E44-BF11-004B-A6D8-A756C9CA41D8}" name="Column5821"/>
    <tableColumn id="5830" xr3:uid="{8660439C-D8DA-6C40-9A3A-78E54E002A07}" name="Column5822"/>
    <tableColumn id="5831" xr3:uid="{F51512AB-2BDE-554B-BA6B-CA93804288CD}" name="Column5823"/>
    <tableColumn id="5832" xr3:uid="{8851C9FD-E543-FF46-830A-BACFDE6D58BC}" name="Column5824"/>
    <tableColumn id="5833" xr3:uid="{32FB2316-AA4D-674D-A80A-CC03EEEF1A9A}" name="Column5825"/>
    <tableColumn id="5834" xr3:uid="{E68ADECA-83CB-0A49-9171-D89CC4116783}" name="Column5826"/>
    <tableColumn id="5835" xr3:uid="{44401FC9-7E19-234D-842E-4E94307AB9B0}" name="Column5827"/>
    <tableColumn id="5836" xr3:uid="{BD57946E-2FD9-754A-81C0-9EC1DB69F859}" name="Column5828"/>
    <tableColumn id="5837" xr3:uid="{8E8EB01C-3044-A844-BBAB-C9A5BA0D3C0E}" name="Column5829"/>
    <tableColumn id="5838" xr3:uid="{D4E265C9-DA91-2F4F-9D8B-1605B92E2E6D}" name="Column5830"/>
    <tableColumn id="5839" xr3:uid="{BA57417B-856E-8347-8602-4732EB908B72}" name="Column5831"/>
    <tableColumn id="5840" xr3:uid="{485E86B0-37B5-7044-B56C-D2904497FBFA}" name="Column5832"/>
    <tableColumn id="5841" xr3:uid="{A79FA436-9092-7A4D-9281-7BF23133C469}" name="Column5833"/>
    <tableColumn id="5842" xr3:uid="{AEB1619F-871B-D94F-BC3A-A7F88D3C36F3}" name="Column5834"/>
    <tableColumn id="5843" xr3:uid="{356B37C7-8A60-8F4E-ADAD-422A01005F5B}" name="Column5835"/>
    <tableColumn id="5844" xr3:uid="{118B6CE4-253C-5545-BDEB-0071872411CE}" name="Column5836"/>
    <tableColumn id="5845" xr3:uid="{F79E93A8-BE6B-7A45-AD25-1D1B96EB3D4D}" name="Column5837"/>
    <tableColumn id="5846" xr3:uid="{4DA41407-1678-C04C-A161-FBC0179F8C01}" name="Column5838"/>
    <tableColumn id="5847" xr3:uid="{C5E26042-027D-544E-AA1B-2F374E1F0F81}" name="Column5839"/>
    <tableColumn id="5848" xr3:uid="{FA41B5AE-238C-5F4E-AA57-0FFCAD6F89F6}" name="Column5840"/>
    <tableColumn id="5849" xr3:uid="{9681F8F0-67A8-FD4F-9176-0F3DC7D53FFA}" name="Column5841"/>
    <tableColumn id="5850" xr3:uid="{75EF36FB-711A-5147-9421-4F29F99DF68A}" name="Column5842"/>
    <tableColumn id="5851" xr3:uid="{FFBBFA92-F651-8749-A0CE-9D0A705C72AA}" name="Column5843"/>
    <tableColumn id="5852" xr3:uid="{ADA72592-618F-BA48-9337-02EF0F9597A4}" name="Column5844"/>
    <tableColumn id="5853" xr3:uid="{8F2E87B9-585E-F646-ACBB-139D2C809093}" name="Column5845"/>
    <tableColumn id="5854" xr3:uid="{F29887B0-54FF-C847-B8A2-FDC8A5503577}" name="Column5846"/>
    <tableColumn id="5855" xr3:uid="{F7FD0AD8-683E-DE44-97D4-A2402E0A7CEE}" name="Column5847"/>
    <tableColumn id="5856" xr3:uid="{DFDAF7BC-8813-6C43-84FF-FE40597EB0B8}" name="Column5848"/>
    <tableColumn id="5857" xr3:uid="{48AD797E-3D1A-E64B-A861-2A19268A6906}" name="Column5849"/>
    <tableColumn id="5858" xr3:uid="{58B117D2-6DFA-A54C-9E1B-F58001AD5982}" name="Column5850"/>
    <tableColumn id="5859" xr3:uid="{79008A2B-9692-074E-AA08-CA46A4764566}" name="Column5851"/>
    <tableColumn id="5860" xr3:uid="{29FC2B58-62B3-D14D-AFE7-EFE1A894E086}" name="Column5852"/>
    <tableColumn id="5861" xr3:uid="{34AF3261-B2EC-ED47-AB5C-CFB12300C3ED}" name="Column5853"/>
    <tableColumn id="5862" xr3:uid="{E373D0E6-E4FA-6C42-A38C-6CFA756A60A9}" name="Column5854"/>
    <tableColumn id="5863" xr3:uid="{515F821D-BEEF-FE48-8736-E1EE8400C066}" name="Column5855"/>
    <tableColumn id="5864" xr3:uid="{0AD95080-3919-2A42-A996-C92CD8B64613}" name="Column5856"/>
    <tableColumn id="5865" xr3:uid="{8F4B4F62-052A-1D4F-B1E1-BCA12C475108}" name="Column5857"/>
    <tableColumn id="5866" xr3:uid="{45E72B6C-C5C0-8441-AF3C-2CB47F8BB92A}" name="Column5858"/>
    <tableColumn id="5867" xr3:uid="{A9A6DDDB-9B2E-5846-89BA-EF86B54750C3}" name="Column5859"/>
    <tableColumn id="5868" xr3:uid="{EDF67448-768E-EB4D-9C76-2EE340D22AD5}" name="Column5860"/>
    <tableColumn id="5869" xr3:uid="{8D0EA2CF-495B-9546-AC9F-AB14E47B414A}" name="Column5861"/>
    <tableColumn id="5870" xr3:uid="{412ABCCE-B12C-2944-A7E6-985AA64C06C3}" name="Column5862"/>
    <tableColumn id="5871" xr3:uid="{78229F82-2C01-C449-B669-BE2DCB10D317}" name="Column5863"/>
    <tableColumn id="5872" xr3:uid="{34C39D75-9ABD-384A-BC81-4B6F4C282DFB}" name="Column5864"/>
    <tableColumn id="5873" xr3:uid="{4FAECBAF-CBF6-C14E-9DF4-AA1BAC650DBD}" name="Column5865"/>
    <tableColumn id="5874" xr3:uid="{C7D20336-B9A6-3C4B-BCDA-FBACE7D48F32}" name="Column5866"/>
    <tableColumn id="5875" xr3:uid="{30A555B7-361E-A04D-A11F-5E4BC5C2D44B}" name="Column5867"/>
    <tableColumn id="5876" xr3:uid="{D944AD18-93CF-4343-BA4B-3925432C3B37}" name="Column5868"/>
    <tableColumn id="5877" xr3:uid="{E35A10DE-A5D1-BB42-9DA7-7DF60A01647E}" name="Column5869"/>
    <tableColumn id="5878" xr3:uid="{FBB23618-F568-A84D-9FD9-4A29C489FD7B}" name="Column5870"/>
    <tableColumn id="5879" xr3:uid="{C7C94904-282D-6742-B472-88E84A755D75}" name="Column5871"/>
    <tableColumn id="5880" xr3:uid="{517C75E2-41B9-474A-B861-4982BA8C6704}" name="Column5872"/>
    <tableColumn id="5881" xr3:uid="{AE7E475B-F5BE-ED48-8237-EC0B57B057C5}" name="Column5873"/>
    <tableColumn id="5882" xr3:uid="{9977614F-8C33-A44A-AE69-B3BD12A39A70}" name="Column5874"/>
    <tableColumn id="5883" xr3:uid="{42803E1F-FEB1-FB44-9C2F-55714E3EB122}" name="Column5875"/>
    <tableColumn id="5884" xr3:uid="{7F723372-F423-994B-AA34-7ACE5E21C82E}" name="Column5876"/>
    <tableColumn id="5885" xr3:uid="{D32A56FF-943F-EC44-89F5-8B02FCA04ECC}" name="Column5877"/>
    <tableColumn id="5886" xr3:uid="{28721C54-6F0D-3F45-B9AC-C21705E4E43E}" name="Column5878"/>
    <tableColumn id="5887" xr3:uid="{EAC9AA41-1121-FC47-AA2A-7633B09472A1}" name="Column5879"/>
    <tableColumn id="5888" xr3:uid="{3F8A615E-9932-0245-870D-908B95D999CB}" name="Column5880"/>
    <tableColumn id="5889" xr3:uid="{CE0A2B66-27FE-454C-8F0F-E1F3159CC414}" name="Column5881"/>
    <tableColumn id="5890" xr3:uid="{7116930A-8C78-324F-B33C-7128D122431D}" name="Column5882"/>
    <tableColumn id="5891" xr3:uid="{45CE2347-7505-5049-AF3E-B55F94D3BF56}" name="Column5883"/>
    <tableColumn id="5892" xr3:uid="{2F659921-CAB2-D24B-93D3-F7D6C7BFA001}" name="Column5884"/>
    <tableColumn id="5893" xr3:uid="{D2CA9884-0AAC-FA4D-8F67-899D9445CAF0}" name="Column5885"/>
    <tableColumn id="5894" xr3:uid="{AB3EDD05-6621-1F4F-91AD-68B9DA560934}" name="Column5886"/>
    <tableColumn id="5895" xr3:uid="{FB429B35-3656-4943-96A7-C78250F980D5}" name="Column5887"/>
    <tableColumn id="5896" xr3:uid="{E4D3E21E-56FD-994E-B2E9-2E0138547C10}" name="Column5888"/>
    <tableColumn id="5897" xr3:uid="{1793AEFB-8A92-DC40-B75F-D938EE202205}" name="Column5889"/>
    <tableColumn id="5898" xr3:uid="{F012AC3D-3CA6-FC4F-83E5-BBC005AD5F7F}" name="Column5890"/>
    <tableColumn id="5899" xr3:uid="{D4FBD1EF-602C-A04A-8264-9DB7ACA6B4F8}" name="Column5891"/>
    <tableColumn id="5900" xr3:uid="{8EC95A15-D2E6-5945-B430-805186C1E712}" name="Column5892"/>
    <tableColumn id="5901" xr3:uid="{2F69FA00-1027-7945-B5A1-A53595F58D73}" name="Column5893"/>
    <tableColumn id="5902" xr3:uid="{93F68C34-4090-BB47-B3DE-3C0C8BBD269D}" name="Column5894"/>
    <tableColumn id="5903" xr3:uid="{1ADDD6CA-8131-9D49-A3DA-8E4DEF597D2F}" name="Column5895"/>
    <tableColumn id="5904" xr3:uid="{49690A62-AB3F-804E-B7B9-990AF281170F}" name="Column5896"/>
    <tableColumn id="5905" xr3:uid="{B2EDA6F4-4845-B241-9DCC-53D7015C9A34}" name="Column5897"/>
    <tableColumn id="5906" xr3:uid="{2B1026BA-F4DE-B846-B144-14A0672912A0}" name="Column5898"/>
    <tableColumn id="5907" xr3:uid="{2E0760F1-F441-ED49-9D47-76A2964519BC}" name="Column5899"/>
    <tableColumn id="5908" xr3:uid="{671CFE7E-E514-6C4A-AEA5-9C75516F0C04}" name="Column5900"/>
    <tableColumn id="5909" xr3:uid="{F8A90474-B466-0446-A19F-A172320878FE}" name="Column5901"/>
    <tableColumn id="5910" xr3:uid="{2FBDBE5E-EE97-864D-9221-E7B294622854}" name="Column5902"/>
    <tableColumn id="5911" xr3:uid="{AA1D9B25-136C-BB49-AD1C-58A8B46DA240}" name="Column5903"/>
    <tableColumn id="5912" xr3:uid="{1E9CE834-4505-C64A-B2AB-DD8AEBBC4F68}" name="Column5904"/>
    <tableColumn id="5913" xr3:uid="{3227F78E-380E-014D-BB6E-DFF1C91582CA}" name="Column5905"/>
    <tableColumn id="5914" xr3:uid="{C59878BE-30EA-3E4C-BC84-92DB33AFE63D}" name="Column5906"/>
    <tableColumn id="5915" xr3:uid="{C301F353-330F-BB48-86F1-F7A9524610B1}" name="Column5907"/>
    <tableColumn id="5916" xr3:uid="{DD7DAF0A-991F-E34E-A889-8D6B2DF307FD}" name="Column5908"/>
    <tableColumn id="5917" xr3:uid="{EF340DFF-45D6-A14B-ABB7-72F907892521}" name="Column5909"/>
    <tableColumn id="5918" xr3:uid="{66E19883-9102-5447-A7BD-C55C1D4FC534}" name="Column5910"/>
    <tableColumn id="5919" xr3:uid="{28119A9C-7925-5343-9F14-3BF4E01983BC}" name="Column5911"/>
    <tableColumn id="5920" xr3:uid="{142C378E-B362-404A-A40B-4810A9F0D00C}" name="Column5912"/>
    <tableColumn id="5921" xr3:uid="{DD1A08C6-32F5-4746-B3A5-44DC42507B65}" name="Column5913"/>
    <tableColumn id="5922" xr3:uid="{95C26E34-A597-5247-840D-0DCA10B73457}" name="Column5914"/>
    <tableColumn id="5923" xr3:uid="{07522EC9-ED5E-2E48-A60E-7D73910F3311}" name="Column5915"/>
    <tableColumn id="5924" xr3:uid="{83153DE2-A28D-584E-AB02-870752D79CB6}" name="Column5916"/>
    <tableColumn id="5925" xr3:uid="{F74D33DC-E9EE-4345-BEC9-B16E0EB5771B}" name="Column5917"/>
    <tableColumn id="5926" xr3:uid="{1C423206-8DD2-3347-874B-589337B7014E}" name="Column5918"/>
    <tableColumn id="5927" xr3:uid="{328E2EF6-E8EB-B542-81A0-F2B509C1313C}" name="Column5919"/>
    <tableColumn id="5928" xr3:uid="{047660EC-52FC-E44A-8331-68CF37E1602E}" name="Column5920"/>
    <tableColumn id="5929" xr3:uid="{CF5D483C-1C30-5F44-AACA-5217A1F8C335}" name="Column5921"/>
    <tableColumn id="5930" xr3:uid="{0C680E49-558F-8141-99EB-323A626444BA}" name="Column5922"/>
    <tableColumn id="5931" xr3:uid="{506FF900-7745-5B46-9F89-7C8E8798B4D8}" name="Column5923"/>
    <tableColumn id="5932" xr3:uid="{F0578581-0465-C94D-B41D-62E7162472B4}" name="Column5924"/>
    <tableColumn id="5933" xr3:uid="{358AF12E-7D10-6A4A-9559-6B06A7707D08}" name="Column5925"/>
    <tableColumn id="5934" xr3:uid="{EA828985-F866-844F-9208-EBAF6F679497}" name="Column5926"/>
    <tableColumn id="5935" xr3:uid="{E9BE5B7C-9B45-B346-8CF2-55D58C20CCD9}" name="Column5927"/>
    <tableColumn id="5936" xr3:uid="{A857AE4C-C44D-734E-BFBE-8A8DADFFE0E5}" name="Column5928"/>
    <tableColumn id="5937" xr3:uid="{D8F2C9DF-FCE6-AF4C-A011-FECA53F7B00C}" name="Column5929"/>
    <tableColumn id="5938" xr3:uid="{3301F0DD-4987-8946-94BC-4837C0A35260}" name="Column5930"/>
    <tableColumn id="5939" xr3:uid="{40C46827-4F9C-5B40-BC8E-CA15CDEF593C}" name="Column5931"/>
    <tableColumn id="5940" xr3:uid="{163D5D8F-82DF-D54E-A0E8-72D039EBA43E}" name="Column5932"/>
    <tableColumn id="5941" xr3:uid="{EC9786B4-D803-954B-9EDA-B1A0A74350B8}" name="Column5933"/>
    <tableColumn id="5942" xr3:uid="{80E3EC1D-72BA-024A-BA3F-81307DCBA473}" name="Column5934"/>
    <tableColumn id="5943" xr3:uid="{04947705-6F08-644B-B429-3146BEAA5085}" name="Column5935"/>
    <tableColumn id="5944" xr3:uid="{27C0EC9C-CE83-DD4E-9893-B22D78B2AD64}" name="Column5936"/>
    <tableColumn id="5945" xr3:uid="{C98097AA-B877-BE47-89AE-EED752DF5A8D}" name="Column5937"/>
    <tableColumn id="5946" xr3:uid="{117BD3EC-49E3-D44F-871D-A4E8E5D3E8BE}" name="Column5938"/>
    <tableColumn id="5947" xr3:uid="{5B4934FF-7BFB-1C4A-B8B8-EA99342B01D9}" name="Column5939"/>
    <tableColumn id="5948" xr3:uid="{0428E5DD-1799-2649-BC8E-0C1BF190A663}" name="Column5940"/>
    <tableColumn id="5949" xr3:uid="{BC10F8BA-D8DB-8F4E-B07C-EC139658349F}" name="Column5941"/>
    <tableColumn id="5950" xr3:uid="{90E3E6C8-8BCA-A94A-817B-6EF634DD9A8B}" name="Column5942"/>
    <tableColumn id="5951" xr3:uid="{D13D793A-5566-7F4F-949B-4524C8558162}" name="Column5943"/>
    <tableColumn id="5952" xr3:uid="{4FC050C0-F720-584B-A1DD-0FE8952A0B66}" name="Column5944"/>
    <tableColumn id="5953" xr3:uid="{B94B4451-13E2-934F-89D3-A6753FBB39D0}" name="Column5945"/>
    <tableColumn id="5954" xr3:uid="{F0006172-12FA-9448-B8BC-A6432B223A54}" name="Column5946"/>
    <tableColumn id="5955" xr3:uid="{3594F33C-09A6-4748-BEAD-C666BADDB85F}" name="Column5947"/>
    <tableColumn id="5956" xr3:uid="{B5CBE658-6B15-BB41-B22C-17E570194336}" name="Column5948"/>
    <tableColumn id="5957" xr3:uid="{2A71D81F-9F25-E343-B036-1DDD91D2B0DD}" name="Column5949"/>
    <tableColumn id="5958" xr3:uid="{5E447CEE-A32D-B045-8476-0468A229CA93}" name="Column5950"/>
    <tableColumn id="5959" xr3:uid="{5029D604-213E-724F-9186-2797D98D36E2}" name="Column5951"/>
    <tableColumn id="5960" xr3:uid="{16E25154-8869-FE4E-894D-AEE266438E8D}" name="Column5952"/>
    <tableColumn id="5961" xr3:uid="{9A472BD3-8A50-A54C-85EF-30BCE4745F22}" name="Column5953"/>
    <tableColumn id="5962" xr3:uid="{1EFD8422-7355-B444-8E42-826A13D5C92F}" name="Column5954"/>
    <tableColumn id="5963" xr3:uid="{6A03B88B-1BA9-5C48-8832-8056367FC201}" name="Column5955"/>
    <tableColumn id="5964" xr3:uid="{7973E5D4-CB04-1C47-8A53-7C809F00B48D}" name="Column5956"/>
    <tableColumn id="5965" xr3:uid="{AFAC835E-7632-2B47-912A-76704A7B2CC8}" name="Column5957"/>
    <tableColumn id="5966" xr3:uid="{59586605-D703-8B4E-A932-FEF0ADE72A48}" name="Column5958"/>
    <tableColumn id="5967" xr3:uid="{B6B74140-744F-064B-812B-5B8E4D6B84F7}" name="Column5959"/>
    <tableColumn id="5968" xr3:uid="{E73F2150-8731-C345-A1CA-9D3B9A1887B0}" name="Column5960"/>
    <tableColumn id="5969" xr3:uid="{66C811BF-739C-614B-929B-321CE6B9258F}" name="Column5961"/>
    <tableColumn id="5970" xr3:uid="{177C8A54-78F5-3241-98F7-3DF50B1FA191}" name="Column5962"/>
    <tableColumn id="5971" xr3:uid="{99A94B4B-C073-4C42-AAD9-9F9A9F6ACC9A}" name="Column5963"/>
    <tableColumn id="5972" xr3:uid="{4DE12DED-1437-7540-ADC0-31A428664041}" name="Column5964"/>
    <tableColumn id="5973" xr3:uid="{6727FD33-0AFB-7548-B5EC-80032A4AE576}" name="Column5965"/>
    <tableColumn id="5974" xr3:uid="{4E4A34FF-18A5-244C-BDCF-DB743DFD6F2F}" name="Column5966"/>
    <tableColumn id="5975" xr3:uid="{D1A10CF2-69D2-B647-842F-C6EA93C4B5FC}" name="Column5967"/>
    <tableColumn id="5976" xr3:uid="{83A53ED9-0C94-BB47-B5C6-72BA53D011EF}" name="Column5968"/>
    <tableColumn id="5977" xr3:uid="{40F2F16E-1872-2F41-9831-6A108A36A23C}" name="Column5969"/>
    <tableColumn id="5978" xr3:uid="{54F0DEB3-3843-EB41-AC14-F19164EA8E66}" name="Column5970"/>
    <tableColumn id="5979" xr3:uid="{1550206A-22F8-E449-AF42-428F18E810D5}" name="Column5971"/>
    <tableColumn id="5980" xr3:uid="{9E5D7D21-537B-8D40-A4E6-306A7ACAC9B9}" name="Column5972"/>
    <tableColumn id="5981" xr3:uid="{EB9F878A-7FA3-334B-8DA9-3F24DC36C39B}" name="Column5973"/>
    <tableColumn id="5982" xr3:uid="{8D3DB628-6446-6649-8DCE-249792B867D1}" name="Column5974"/>
    <tableColumn id="5983" xr3:uid="{AA77431B-9D33-6245-A05C-B3E3A74BCED7}" name="Column5975"/>
    <tableColumn id="5984" xr3:uid="{175F6BAC-5256-C049-87A1-5C763E45E83B}" name="Column5976"/>
    <tableColumn id="5985" xr3:uid="{1C5AD24E-698C-2E4A-9C1E-6F7E30B0F02E}" name="Column5977"/>
    <tableColumn id="5986" xr3:uid="{6D0C511E-F8B0-074E-8345-7017EAEDAD0A}" name="Column5978"/>
    <tableColumn id="5987" xr3:uid="{884169F3-B9DA-8948-864E-7D3B1E8085F5}" name="Column5979"/>
    <tableColumn id="5988" xr3:uid="{61907E7E-02BB-DA43-B9E4-1BC17385177B}" name="Column5980"/>
    <tableColumn id="5989" xr3:uid="{F27FFA8E-6E9E-A24A-87F8-125D1A72664F}" name="Column5981"/>
    <tableColumn id="5990" xr3:uid="{4B606399-07EB-714B-B88D-0ABB0368B4E3}" name="Column5982"/>
    <tableColumn id="5991" xr3:uid="{4FEAA729-8BC6-2D47-9744-AE532B391F61}" name="Column5983"/>
    <tableColumn id="5992" xr3:uid="{BB64299D-5EEA-D149-BAC3-DFABFC778556}" name="Column5984"/>
    <tableColumn id="5993" xr3:uid="{B694624C-8FA6-134B-A5F4-4E2A202BDA15}" name="Column5985"/>
    <tableColumn id="5994" xr3:uid="{D9BC6284-80B7-F441-AD0A-F8648DDBA3BE}" name="Column5986"/>
    <tableColumn id="5995" xr3:uid="{BA2F5764-B7F3-5346-BA67-F7C94F375090}" name="Column5987"/>
    <tableColumn id="5996" xr3:uid="{BF8F9F18-A51D-BA44-8B98-067AA47B5B80}" name="Column5988"/>
    <tableColumn id="5997" xr3:uid="{F16EA4CC-5ABB-8E43-8541-C821FD649EA0}" name="Column5989"/>
    <tableColumn id="5998" xr3:uid="{A23E45CF-C7E5-2F44-BD61-F687E0AAD97C}" name="Column5990"/>
    <tableColumn id="5999" xr3:uid="{18DBF551-49F9-8540-BE4F-E2E116DCE7C5}" name="Column5991"/>
    <tableColumn id="6000" xr3:uid="{31500251-43FD-D542-9286-1B992B56451A}" name="Column5992"/>
    <tableColumn id="6001" xr3:uid="{F1042607-E6D0-3042-8355-398AB4F845DE}" name="Column5993"/>
    <tableColumn id="6002" xr3:uid="{C51FD99E-96FB-6F48-BE6E-3934BFCD36E3}" name="Column5994"/>
    <tableColumn id="6003" xr3:uid="{0C207D70-BF4D-8D41-ABAC-DF0F81AC9E35}" name="Column5995"/>
    <tableColumn id="6004" xr3:uid="{DBD1C098-41CD-2545-B6F6-9E35BA6BEA21}" name="Column5996"/>
    <tableColumn id="6005" xr3:uid="{59FF9B85-3F79-EE44-B4D6-2188D2E56534}" name="Column5997"/>
    <tableColumn id="6006" xr3:uid="{20620A47-9A9C-C14B-82F1-2F1D3CCA247B}" name="Column5998"/>
    <tableColumn id="6007" xr3:uid="{6B425AC0-10D2-1149-827F-3F124118218E}" name="Column5999"/>
    <tableColumn id="6008" xr3:uid="{D0D9E8DE-7843-AE46-B45B-C5BF16CBFF61}" name="Column6000"/>
    <tableColumn id="6009" xr3:uid="{A7500938-E809-3F45-A8F6-14B2B09634B6}" name="Column6001"/>
    <tableColumn id="6010" xr3:uid="{42BF9890-F5A5-1E44-B44D-65CEA850E763}" name="Column6002"/>
    <tableColumn id="6011" xr3:uid="{D4740ECB-C4BA-FB4C-BED8-73BE724260E2}" name="Column6003"/>
    <tableColumn id="6012" xr3:uid="{4375D522-26BD-1544-9949-9E0D1EE42D1B}" name="Column6004"/>
    <tableColumn id="6013" xr3:uid="{2D4D89E8-BBE7-5E41-B0E1-894636A21C73}" name="Column6005"/>
    <tableColumn id="6014" xr3:uid="{627483C0-DA17-6343-94A2-352DD75A8D82}" name="Column6006"/>
    <tableColumn id="6015" xr3:uid="{BF0794C0-24DB-5047-A33F-D7B77C40DE28}" name="Column6007"/>
    <tableColumn id="6016" xr3:uid="{C8D2863E-772F-0345-A7CC-77AD02DCFFD6}" name="Column6008"/>
    <tableColumn id="6017" xr3:uid="{8FE04A36-BC3F-984C-A97A-29E49E93A221}" name="Column6009"/>
    <tableColumn id="6018" xr3:uid="{DDC6938D-5D02-8F46-9AFC-C96C01E5D558}" name="Column6010"/>
    <tableColumn id="6019" xr3:uid="{56760B5B-E5BE-9A46-BE67-283D498B7D4A}" name="Column6011"/>
    <tableColumn id="6020" xr3:uid="{2862017F-CBC2-4C4E-A10E-73038CD6BEA6}" name="Column6012"/>
    <tableColumn id="6021" xr3:uid="{D4DB520D-1B96-6C4C-990B-B1653E8E03B8}" name="Column6013"/>
    <tableColumn id="6022" xr3:uid="{71F63D61-C08B-4344-98BB-7AD571ADC0C2}" name="Column6014"/>
    <tableColumn id="6023" xr3:uid="{D6DF58BA-D620-1E48-86F3-2CDCDC824E5B}" name="Column6015"/>
    <tableColumn id="6024" xr3:uid="{45AC602C-1DDF-3B44-A9E7-6AB77FB5A4D5}" name="Column6016"/>
    <tableColumn id="6025" xr3:uid="{44F367B9-0B48-9947-B6E3-5AAE3CFAFDE7}" name="Column6017"/>
    <tableColumn id="6026" xr3:uid="{78D31112-3480-964E-8260-6D7E05A37168}" name="Column6018"/>
    <tableColumn id="6027" xr3:uid="{4A3680E4-7105-A749-91A7-8D3A40D19312}" name="Column6019"/>
    <tableColumn id="6028" xr3:uid="{2AF37DD0-D5D0-C547-BD76-AA9BD6409288}" name="Column6020"/>
    <tableColumn id="6029" xr3:uid="{BF3FC5B2-D6AD-A84E-B924-FABBCCF91594}" name="Column6021"/>
    <tableColumn id="6030" xr3:uid="{21BD15CD-978D-EA49-AB4C-2A1ED41CF44A}" name="Column6022"/>
    <tableColumn id="6031" xr3:uid="{601D466A-69E4-8E43-905F-C51AC57CC8DF}" name="Column6023"/>
    <tableColumn id="6032" xr3:uid="{5B6AE69D-2045-8249-8C1D-6E7164DD8B98}" name="Column6024"/>
    <tableColumn id="6033" xr3:uid="{EC3F0F73-C396-E148-9929-8D0BEBD4651E}" name="Column6025"/>
    <tableColumn id="6034" xr3:uid="{ACBFD292-B720-C447-9EB4-96010CF5AC0D}" name="Column6026"/>
    <tableColumn id="6035" xr3:uid="{1056EA4A-D689-0042-8057-A0B0B98F005D}" name="Column6027"/>
    <tableColumn id="6036" xr3:uid="{81F755FD-8C7E-A84B-831F-7409601BD55C}" name="Column6028"/>
    <tableColumn id="6037" xr3:uid="{4AC5DD96-7FB4-BC4D-BCFE-742F6883625A}" name="Column6029"/>
    <tableColumn id="6038" xr3:uid="{A82200FB-E7C4-1E4B-A468-09DA7CB1CA3E}" name="Column6030"/>
    <tableColumn id="6039" xr3:uid="{AD89EDCA-F5AA-4648-9C4B-0188645CA54E}" name="Column6031"/>
    <tableColumn id="6040" xr3:uid="{D00CEE85-04D4-DD47-9EBE-4EFAECD7555E}" name="Column6032"/>
    <tableColumn id="6041" xr3:uid="{E1C18D00-1D8B-1F4B-A57C-38FBC662052B}" name="Column6033"/>
    <tableColumn id="6042" xr3:uid="{2F1B4FF7-96AA-314A-828B-896B987E0265}" name="Column6034"/>
    <tableColumn id="6043" xr3:uid="{851264E5-D59E-CF46-9067-A013180C02D9}" name="Column6035"/>
    <tableColumn id="6044" xr3:uid="{BE3CF4DE-032C-DA44-8D30-4ED348277919}" name="Column6036"/>
    <tableColumn id="6045" xr3:uid="{E8632A29-812E-4844-A0DB-22BD311E74CF}" name="Column6037"/>
    <tableColumn id="6046" xr3:uid="{60D313B1-97E9-0549-90DC-F4BA3408F982}" name="Column6038"/>
    <tableColumn id="6047" xr3:uid="{4E9A6FED-1F0C-4F4D-9D04-70728CD3441E}" name="Column6039"/>
    <tableColumn id="6048" xr3:uid="{82A264DC-9B5C-0A4D-90F2-0DA2339292A5}" name="Column6040"/>
    <tableColumn id="6049" xr3:uid="{FC07FD48-78C3-0342-9DEA-0AC25C8691AA}" name="Column6041"/>
    <tableColumn id="6050" xr3:uid="{82F5E717-57DC-F84E-A1B3-9B9AF551AFEA}" name="Column6042"/>
    <tableColumn id="6051" xr3:uid="{317F9B91-EC16-4242-93F6-8F966FA4D8E9}" name="Column6043"/>
    <tableColumn id="6052" xr3:uid="{CB9A9EBC-9C7C-044D-94AC-3D1759F0022A}" name="Column6044"/>
    <tableColumn id="6053" xr3:uid="{D2C36EC1-A646-0B46-A514-448B019DA95C}" name="Column6045"/>
    <tableColumn id="6054" xr3:uid="{CE580B40-0453-9646-BA60-34BAEDC608CD}" name="Column6046"/>
    <tableColumn id="6055" xr3:uid="{5483714D-C6A4-9148-9F76-E7EF54D25846}" name="Column6047"/>
    <tableColumn id="6056" xr3:uid="{52C630B2-219D-4946-BCE1-0F08A4D93E75}" name="Column6048"/>
    <tableColumn id="6057" xr3:uid="{EC8F3B28-DF5B-3640-8057-AD445BE26009}" name="Column6049"/>
    <tableColumn id="6058" xr3:uid="{F8C42A1C-8C07-8440-BBB6-822E7B80CE05}" name="Column6050"/>
    <tableColumn id="6059" xr3:uid="{3169D56F-AD14-EE4F-A154-F1050897B303}" name="Column6051"/>
    <tableColumn id="6060" xr3:uid="{873DE01B-6EF7-0243-97A2-C7AF0AD397C5}" name="Column6052"/>
    <tableColumn id="6061" xr3:uid="{746551FD-CB83-0944-9A42-B0DD8D248FE5}" name="Column6053"/>
    <tableColumn id="6062" xr3:uid="{9D4CA076-8B1F-EE48-8B99-7BF51C39BF27}" name="Column6054"/>
    <tableColumn id="6063" xr3:uid="{3AA53F49-7E1B-3347-9F05-74C5A4A1FBB9}" name="Column6055"/>
    <tableColumn id="6064" xr3:uid="{8BF9AD49-2EE4-E44A-A364-565CBBCBADB7}" name="Column6056"/>
    <tableColumn id="6065" xr3:uid="{40564E43-0FD5-E24E-A67A-7B54BEB74414}" name="Column6057"/>
    <tableColumn id="6066" xr3:uid="{1C2D86AC-37ED-B14C-8432-AFDC3C61DB8B}" name="Column6058"/>
    <tableColumn id="6067" xr3:uid="{BC58DFFD-D368-A34C-BE56-31E569E379B1}" name="Column6059"/>
    <tableColumn id="6068" xr3:uid="{51716259-B917-2E47-91C8-A26515F6790D}" name="Column6060"/>
    <tableColumn id="6069" xr3:uid="{D8795FF9-81B3-A84E-AEC2-D0D9535603F8}" name="Column6061"/>
    <tableColumn id="6070" xr3:uid="{B1EA3FA2-2005-354A-8AF5-C74C5D4E1D54}" name="Column6062"/>
    <tableColumn id="6071" xr3:uid="{DE8FFA84-A6AE-504E-AEED-AFE9755F0D4A}" name="Column6063"/>
    <tableColumn id="6072" xr3:uid="{88A9CFF9-2D00-724C-85FA-77BB1C4A1393}" name="Column6064"/>
    <tableColumn id="6073" xr3:uid="{067FD6CD-FDD1-604C-8F20-56E15B4625CA}" name="Column6065"/>
    <tableColumn id="6074" xr3:uid="{530DCC1F-A4F3-554B-B67B-B3E0FE2CD0D7}" name="Column6066"/>
    <tableColumn id="6075" xr3:uid="{D447EB80-F9B3-2B40-91A5-60597FD4EA57}" name="Column6067"/>
    <tableColumn id="6076" xr3:uid="{060B176A-BBFD-B44A-B49C-344D7D249612}" name="Column6068"/>
    <tableColumn id="6077" xr3:uid="{C2F95F1B-CEE2-6B4F-8D46-60EDFED52A14}" name="Column6069"/>
    <tableColumn id="6078" xr3:uid="{B6F3A81D-DAB6-A845-AEE3-CC3E33881E82}" name="Column6070"/>
    <tableColumn id="6079" xr3:uid="{6044664A-4869-E446-9531-9D3E1ED7886B}" name="Column6071"/>
    <tableColumn id="6080" xr3:uid="{8BD2B6AA-7048-ED41-8AE8-20BBFE8E2A47}" name="Column6072"/>
    <tableColumn id="6081" xr3:uid="{98AB1039-46C0-5544-AEA1-7A4D7870BB9A}" name="Column6073"/>
    <tableColumn id="6082" xr3:uid="{767D96CA-1703-5F44-A9AE-35493FC00E18}" name="Column6074"/>
    <tableColumn id="6083" xr3:uid="{6A76914C-57E2-A34A-A1C2-7538C37CEAF6}" name="Column6075"/>
    <tableColumn id="6084" xr3:uid="{2D264735-D312-1043-BB69-278AC136AC41}" name="Column6076"/>
    <tableColumn id="6085" xr3:uid="{01F0C9E5-B3BA-B543-B27F-22B43BD3F67D}" name="Column6077"/>
    <tableColumn id="6086" xr3:uid="{98E82A10-0F91-E14C-BFEF-E75776348B0D}" name="Column6078"/>
    <tableColumn id="6087" xr3:uid="{4F52AC18-38BA-E146-85B3-5C388ACAD43E}" name="Column6079"/>
    <tableColumn id="6088" xr3:uid="{95C14C0F-7CDA-C94E-8D5B-EB3CB1DAD257}" name="Column6080"/>
    <tableColumn id="6089" xr3:uid="{4100B39F-1EA1-534E-8D0B-EF6EC218BD32}" name="Column6081"/>
    <tableColumn id="6090" xr3:uid="{3E61C58D-C496-1041-AC82-7934989CFCA9}" name="Column6082"/>
    <tableColumn id="6091" xr3:uid="{DCAB59D4-7C18-FE43-BA62-7784FE28FFC8}" name="Column6083"/>
    <tableColumn id="6092" xr3:uid="{4306BC5D-FDCD-D648-B4AB-03E7A7092D42}" name="Column6084"/>
    <tableColumn id="6093" xr3:uid="{D7D8AB57-BEBB-6F42-A5F3-1B5F2AC360C7}" name="Column6085"/>
    <tableColumn id="6094" xr3:uid="{C31481B4-C02C-4B4D-8336-1EBE15609A55}" name="Column6086"/>
    <tableColumn id="6095" xr3:uid="{CA1CE0C1-633B-6640-B738-46094DF9B7E6}" name="Column6087"/>
    <tableColumn id="6096" xr3:uid="{14A7C84D-0E81-6946-8B9A-D90C4644BCD5}" name="Column6088"/>
    <tableColumn id="6097" xr3:uid="{52DD5527-E417-3C48-A6B1-D3F35F971D05}" name="Column6089"/>
    <tableColumn id="6098" xr3:uid="{28FF9627-D591-504F-822E-6A96278430F1}" name="Column6090"/>
    <tableColumn id="6099" xr3:uid="{2420898A-F98D-A24C-8B17-FA47B90638FA}" name="Column6091"/>
    <tableColumn id="6100" xr3:uid="{9AC93CBC-EB0F-7E49-B8E9-DF9FD69E195C}" name="Column6092"/>
    <tableColumn id="6101" xr3:uid="{B584550D-4F79-7942-9505-ADB978143270}" name="Column6093"/>
    <tableColumn id="6102" xr3:uid="{131BC082-734C-CD48-A65C-F674D3E80CE6}" name="Column6094"/>
    <tableColumn id="6103" xr3:uid="{695EAD8C-5220-F546-9788-32FD7223B47D}" name="Column6095"/>
    <tableColumn id="6104" xr3:uid="{002A6F2D-CECB-994E-B3DD-87F6A34A676C}" name="Column6096"/>
    <tableColumn id="6105" xr3:uid="{05799C79-F9E5-114A-B737-AAA6C9286F6B}" name="Column6097"/>
    <tableColumn id="6106" xr3:uid="{BDC87183-5314-B849-B9EC-E7E2C190AD40}" name="Column6098"/>
    <tableColumn id="6107" xr3:uid="{441B8624-BBB9-8240-A4D2-4CBCBAC757D2}" name="Column6099"/>
    <tableColumn id="6108" xr3:uid="{79A14767-FBB0-3442-9C85-72854BD16C5C}" name="Column6100"/>
    <tableColumn id="6109" xr3:uid="{A8A9FC19-F46A-4047-90D6-7EACDD53F1A3}" name="Column6101"/>
    <tableColumn id="6110" xr3:uid="{C469F6F8-118E-D143-8DDE-ED9C77616C7B}" name="Column6102"/>
    <tableColumn id="6111" xr3:uid="{E17093F2-6069-C848-A755-34CD13E03191}" name="Column6103"/>
    <tableColumn id="6112" xr3:uid="{16EB3B3F-780C-3B49-B874-784752DF4FC9}" name="Column6104"/>
    <tableColumn id="6113" xr3:uid="{E0902B9D-AB94-8F43-AC34-04AAA2382817}" name="Column6105"/>
    <tableColumn id="6114" xr3:uid="{2CA4FD1F-3641-894D-B55B-281AEBBE5C8A}" name="Column6106"/>
    <tableColumn id="6115" xr3:uid="{20915BBA-C50D-1841-B2FE-913D12CB6548}" name="Column6107"/>
    <tableColumn id="6116" xr3:uid="{EAED0FA8-0EFC-5F4F-BB6E-68DADF753776}" name="Column6108"/>
    <tableColumn id="6117" xr3:uid="{AC871FB7-C2F6-8E4B-9F08-AE4ACEF83470}" name="Column6109"/>
    <tableColumn id="6118" xr3:uid="{1BF0F1BF-38AA-E843-B022-36AF959E8DAC}" name="Column6110"/>
    <tableColumn id="6119" xr3:uid="{0000592C-BDEE-294B-A810-33D89209ADB1}" name="Column6111"/>
    <tableColumn id="6120" xr3:uid="{D78B4A53-92CF-8044-BE07-FAC0F14F8A28}" name="Column6112"/>
    <tableColumn id="6121" xr3:uid="{89B2E0B0-F575-0D43-B188-248E40F9B879}" name="Column6113"/>
    <tableColumn id="6122" xr3:uid="{665FD01C-471F-964A-BE36-51D6743DFD9B}" name="Column6114"/>
    <tableColumn id="6123" xr3:uid="{8238A52D-EF32-9242-B05D-31314D41371A}" name="Column6115"/>
    <tableColumn id="6124" xr3:uid="{5FF43D1C-E356-A34A-AD79-14988D051BAC}" name="Column6116"/>
    <tableColumn id="6125" xr3:uid="{A6E55BA6-586D-6E48-82B8-E6307572305D}" name="Column6117"/>
    <tableColumn id="6126" xr3:uid="{AFC1FD48-D132-1D42-BE61-9E0042356517}" name="Column6118"/>
    <tableColumn id="6127" xr3:uid="{B32AA548-2D0B-5F4B-9C7F-C2FDDDDD5F48}" name="Column6119"/>
    <tableColumn id="6128" xr3:uid="{05234DBA-B48D-A241-A0A5-D3C3E5343A59}" name="Column6120"/>
    <tableColumn id="6129" xr3:uid="{8F01BF59-C919-2E42-9AC2-ADAB6BAF0284}" name="Column6121"/>
    <tableColumn id="6130" xr3:uid="{DBB85474-712E-1048-8F49-9BE96DB94C7D}" name="Column6122"/>
    <tableColumn id="6131" xr3:uid="{043DDF44-172A-F045-9A4E-D4E10829E110}" name="Column6123"/>
    <tableColumn id="6132" xr3:uid="{DD257C98-62F1-D84C-929C-9E2C81B41C9C}" name="Column6124"/>
    <tableColumn id="6133" xr3:uid="{FC8829B2-C80A-5A4C-A2B5-1E2E8FAF27DD}" name="Column6125"/>
    <tableColumn id="6134" xr3:uid="{224BDDD8-C9A8-4741-AA6D-EDA9647AEF67}" name="Column6126"/>
    <tableColumn id="6135" xr3:uid="{8DCD8F76-B0CF-9449-A868-80B445CCBADD}" name="Column6127"/>
    <tableColumn id="6136" xr3:uid="{5692E022-1250-B148-B084-0D98524A34E1}" name="Column6128"/>
    <tableColumn id="6137" xr3:uid="{F1FCB08D-DDB8-2C4B-940E-F4AFBC94E8AA}" name="Column6129"/>
    <tableColumn id="6138" xr3:uid="{DD526B7A-AEAD-1045-B890-0A93CF150D46}" name="Column6130"/>
    <tableColumn id="6139" xr3:uid="{AFDE3638-3292-7E4C-902E-6BDF4CD6F6DE}" name="Column6131"/>
    <tableColumn id="6140" xr3:uid="{61FE543B-B495-DA42-9292-9D8E03F7BBB9}" name="Column6132"/>
    <tableColumn id="6141" xr3:uid="{7448CA31-3CE6-8040-9105-9DA975AF7B49}" name="Column6133"/>
    <tableColumn id="6142" xr3:uid="{995D6D44-521B-1B4A-BB45-90AA8EBD5B68}" name="Column6134"/>
    <tableColumn id="6143" xr3:uid="{B9903329-A21D-3044-9A2E-24A2E1DEC7B1}" name="Column6135"/>
    <tableColumn id="6144" xr3:uid="{86958C0C-D14E-8442-8406-14DD119A2BA9}" name="Column6136"/>
    <tableColumn id="6145" xr3:uid="{9F8B5386-6468-A341-A1BD-27A24B1A018F}" name="Column6137"/>
    <tableColumn id="6146" xr3:uid="{112837FE-6DBE-4243-AF2B-D3945938A34D}" name="Column6138"/>
    <tableColumn id="6147" xr3:uid="{428526BF-2479-E64E-8D6B-A2F2A44E339E}" name="Column6139"/>
    <tableColumn id="6148" xr3:uid="{6E5FE121-1B81-EE42-8A09-0F56E9667E4C}" name="Column6140"/>
    <tableColumn id="6149" xr3:uid="{2C2AB729-E9A6-9B4B-BF81-79C3EE531F13}" name="Column6141"/>
    <tableColumn id="6150" xr3:uid="{6C7632FC-7101-D84D-84C9-31799DB53163}" name="Column6142"/>
    <tableColumn id="6151" xr3:uid="{9411EF6E-7920-9948-95CB-456114A95C40}" name="Column6143"/>
    <tableColumn id="6152" xr3:uid="{73F576E3-BD6D-F240-9C87-1648BF76C4AE}" name="Column6144"/>
    <tableColumn id="6153" xr3:uid="{A1FBBFE6-DCEC-524D-904C-C3EB2B8B34C8}" name="Column6145"/>
    <tableColumn id="6154" xr3:uid="{7323B2E7-3726-724D-9C14-DFCEA56A0440}" name="Column6146"/>
    <tableColumn id="6155" xr3:uid="{B89453F6-01C2-1C4C-B2DB-3010DCEF2180}" name="Column6147"/>
    <tableColumn id="6156" xr3:uid="{200CB8D1-96A1-2242-BC53-A1B6119D8548}" name="Column6148"/>
    <tableColumn id="6157" xr3:uid="{60997883-1EC3-144D-B758-47F9354BA3D9}" name="Column6149"/>
    <tableColumn id="6158" xr3:uid="{1A1C4660-DCBB-E045-B84E-4F8146F3879A}" name="Column6150"/>
    <tableColumn id="6159" xr3:uid="{16116B24-DF51-F34D-9F4A-9E21B09BE61A}" name="Column6151"/>
    <tableColumn id="6160" xr3:uid="{AE4AE8CC-A1E3-B848-8A9B-8E93F581610F}" name="Column6152"/>
    <tableColumn id="6161" xr3:uid="{5E66D00C-1F40-0744-AC53-8DD6F69C1AFA}" name="Column6153"/>
    <tableColumn id="6162" xr3:uid="{CA4C0F0D-7493-8944-97BF-62E977E46D55}" name="Column6154"/>
    <tableColumn id="6163" xr3:uid="{9CD1E73F-F77E-0140-8997-AB2445A159C2}" name="Column6155"/>
    <tableColumn id="6164" xr3:uid="{BA3529BD-6101-1A47-BC57-0E97A55283C4}" name="Column6156"/>
    <tableColumn id="6165" xr3:uid="{01390612-E934-EA4D-BEFB-DCD917E1D4F8}" name="Column6157"/>
    <tableColumn id="6166" xr3:uid="{301AB1F4-5AE7-3742-A768-7E49098C21CB}" name="Column6158"/>
    <tableColumn id="6167" xr3:uid="{9777167C-E0B9-9940-AE9E-72A19B686156}" name="Column6159"/>
    <tableColumn id="6168" xr3:uid="{1B46E392-ED40-1747-8199-83B777535E5A}" name="Column6160"/>
    <tableColumn id="6169" xr3:uid="{4B42D502-69A0-CD45-BCDC-94E3E949BC38}" name="Column6161"/>
    <tableColumn id="6170" xr3:uid="{B6769593-6905-294C-812F-B3623CC0F0FB}" name="Column6162"/>
    <tableColumn id="6171" xr3:uid="{158255C2-33BB-9449-A448-7283A2BBFADF}" name="Column6163"/>
    <tableColumn id="6172" xr3:uid="{FF2908F4-6E3E-F942-83BB-5C25F54D60D8}" name="Column6164"/>
    <tableColumn id="6173" xr3:uid="{BF6E64DE-AA1E-3A44-B514-830667D7595C}" name="Column6165"/>
    <tableColumn id="6174" xr3:uid="{5B9C8105-A79D-E943-9526-55E2CB6715C8}" name="Column6166"/>
    <tableColumn id="6175" xr3:uid="{03BE05E8-52CF-CF41-977B-89AB7DA7775C}" name="Column6167"/>
    <tableColumn id="6176" xr3:uid="{8DE8CCEF-57AF-7D4D-9060-2D0CDCBDFBB6}" name="Column6168"/>
    <tableColumn id="6177" xr3:uid="{16F153B1-BD0A-4F45-AF2D-AE34DFCCF445}" name="Column6169"/>
    <tableColumn id="6178" xr3:uid="{CCA54B65-9997-844D-BEBC-79F0CE010767}" name="Column6170"/>
    <tableColumn id="6179" xr3:uid="{2E2D5490-9E20-464E-8F5B-35C0C84BBDBB}" name="Column6171"/>
    <tableColumn id="6180" xr3:uid="{76BCC55D-63B2-D640-89FB-AF4AA9C7B7B6}" name="Column6172"/>
    <tableColumn id="6181" xr3:uid="{EF37D3A7-977A-C642-89D3-8708B7535B57}" name="Column6173"/>
    <tableColumn id="6182" xr3:uid="{EFCA7E4B-80B7-9947-B5A2-727D000C7606}" name="Column6174"/>
    <tableColumn id="6183" xr3:uid="{0361CBE5-53D4-3E49-A175-06040ACB21A8}" name="Column6175"/>
    <tableColumn id="6184" xr3:uid="{26666EF1-4328-A443-8A87-E7EE26D8F0E5}" name="Column6176"/>
    <tableColumn id="6185" xr3:uid="{732C6445-E264-DC42-9E9C-A52CF99C2AB9}" name="Column6177"/>
    <tableColumn id="6186" xr3:uid="{0EC46FD1-3EDF-6942-849F-9AB7933DC36C}" name="Column6178"/>
    <tableColumn id="6187" xr3:uid="{C778A58A-F6DA-9D4B-9265-EB9AA587FC0E}" name="Column6179"/>
    <tableColumn id="6188" xr3:uid="{747D73CD-F37B-094D-907A-0E511E507926}" name="Column6180"/>
    <tableColumn id="6189" xr3:uid="{0C701942-97AB-5645-AF07-EF100F7D1387}" name="Column6181"/>
    <tableColumn id="6190" xr3:uid="{9E2A05C1-315E-8B4E-89BA-E8514817B534}" name="Column6182"/>
    <tableColumn id="6191" xr3:uid="{5FDA4361-F227-CD46-A263-70A826FC2802}" name="Column6183"/>
    <tableColumn id="6192" xr3:uid="{63E8C539-44EB-6848-A5D7-1DA1A0C7EDC3}" name="Column6184"/>
    <tableColumn id="6193" xr3:uid="{44DBAF30-E82F-4E41-9AEC-6825B22F3E8F}" name="Column6185"/>
    <tableColumn id="6194" xr3:uid="{305C5830-0228-9F43-B13D-C02B7BCF7709}" name="Column6186"/>
    <tableColumn id="6195" xr3:uid="{57FC5B8C-71CB-FA40-82A0-CDDD3AD600FA}" name="Column6187"/>
    <tableColumn id="6196" xr3:uid="{47491071-CA59-624A-926E-6E1300F0D775}" name="Column6188"/>
    <tableColumn id="6197" xr3:uid="{B2E8741E-A9D6-A54F-9AAE-95B81F491B2C}" name="Column6189"/>
    <tableColumn id="6198" xr3:uid="{83293E59-7959-9142-8550-286790A5DA10}" name="Column6190"/>
    <tableColumn id="6199" xr3:uid="{C0226B6C-F16C-1149-9AA5-124CF11C390D}" name="Column6191"/>
    <tableColumn id="6200" xr3:uid="{08780A98-4162-D74F-A627-B081A0C376A9}" name="Column6192"/>
    <tableColumn id="6201" xr3:uid="{66739590-940F-2C4D-8192-81B59A0B134C}" name="Column6193"/>
    <tableColumn id="6202" xr3:uid="{8031DECE-1B1F-DF48-913E-04E0C60CCB9D}" name="Column6194"/>
    <tableColumn id="6203" xr3:uid="{626B97E5-369D-FF48-9C12-BFE1846555F9}" name="Column6195"/>
    <tableColumn id="6204" xr3:uid="{9A705D1B-D4DA-0F42-ABA2-1C3692DBA5E5}" name="Column6196"/>
    <tableColumn id="6205" xr3:uid="{BF112297-E883-FE4D-B654-2E4B099D73C7}" name="Column6197"/>
    <tableColumn id="6206" xr3:uid="{34EBC9DD-5DD6-8348-80AA-1052071D6125}" name="Column6198"/>
    <tableColumn id="6207" xr3:uid="{62BEB465-39E3-F040-95F5-F46CBDBAB1F1}" name="Column6199"/>
    <tableColumn id="6208" xr3:uid="{25FE775A-1A1E-6640-B7EE-856477F21312}" name="Column6200"/>
    <tableColumn id="6209" xr3:uid="{C54C9F2C-F3F6-EF46-9899-522122C1C866}" name="Column6201"/>
    <tableColumn id="6210" xr3:uid="{8C59DE2A-7560-CF42-A3C8-5515C67E4AE4}" name="Column6202"/>
    <tableColumn id="6211" xr3:uid="{051DE434-72B0-FF43-90F8-5E54159565CB}" name="Column6203"/>
    <tableColumn id="6212" xr3:uid="{62D974F9-5D07-4840-A1EB-A3B345162F07}" name="Column6204"/>
    <tableColumn id="6213" xr3:uid="{E5986F01-35C2-2047-A8B4-023666C85723}" name="Column6205"/>
    <tableColumn id="6214" xr3:uid="{C6AE0784-0558-BE44-B7BB-5C32B9B995D9}" name="Column6206"/>
    <tableColumn id="6215" xr3:uid="{71BE0FD4-B940-4549-BF37-EC96B1CDE349}" name="Column6207"/>
    <tableColumn id="6216" xr3:uid="{A106D648-C0D8-AE4A-8C06-C3692A36689E}" name="Column6208"/>
    <tableColumn id="6217" xr3:uid="{63449F14-110D-2945-8A1D-4B47C044491B}" name="Column6209"/>
    <tableColumn id="6218" xr3:uid="{5209FC6D-DA18-114C-9061-97779A06B8A6}" name="Column6210"/>
    <tableColumn id="6219" xr3:uid="{E6335BE7-3EFC-0643-B7DE-55CDAA278141}" name="Column6211"/>
    <tableColumn id="6220" xr3:uid="{0EF183FF-1345-DD42-A586-143A1E450E71}" name="Column6212"/>
    <tableColumn id="6221" xr3:uid="{307C7DC6-AD53-2C47-8E2B-C6A1C0560E43}" name="Column6213"/>
    <tableColumn id="6222" xr3:uid="{19308F41-41CB-A34E-99D2-636D6A1C1028}" name="Column6214"/>
    <tableColumn id="6223" xr3:uid="{97520E45-2115-B549-9585-DA2CB5AAE6D0}" name="Column6215"/>
    <tableColumn id="6224" xr3:uid="{4BF739DA-3166-4D40-A706-CCDE06C490EB}" name="Column6216"/>
    <tableColumn id="6225" xr3:uid="{8AB24B1B-7F76-234D-97AF-87D49B9E7C1F}" name="Column6217"/>
    <tableColumn id="6226" xr3:uid="{97F6EEED-D35B-F14D-B457-8D50AD4F739D}" name="Column6218"/>
    <tableColumn id="6227" xr3:uid="{EEF89418-527C-6E45-9A17-77DEF8162821}" name="Column6219"/>
    <tableColumn id="6228" xr3:uid="{46E3FC8C-C814-3640-BAD5-96C8E2FD7DC6}" name="Column6220"/>
    <tableColumn id="6229" xr3:uid="{E3252D00-4BD7-3B4B-AFDA-BEABB6B215C9}" name="Column6221"/>
    <tableColumn id="6230" xr3:uid="{EE64E808-9F88-EA49-93E7-6AA11562B396}" name="Column6222"/>
    <tableColumn id="6231" xr3:uid="{9199F641-2A17-1947-BD37-16617909E776}" name="Column6223"/>
    <tableColumn id="6232" xr3:uid="{450077EE-5ADC-4F44-8428-6AAEEBA29710}" name="Column6224"/>
    <tableColumn id="6233" xr3:uid="{442279BD-552F-534A-AC81-AD3122F6122E}" name="Column6225"/>
    <tableColumn id="6234" xr3:uid="{DC6EEB5A-A160-534D-8611-90FDFB69E246}" name="Column6226"/>
    <tableColumn id="6235" xr3:uid="{0086C26A-080D-7A49-A95D-D62D95509CC9}" name="Column6227"/>
    <tableColumn id="6236" xr3:uid="{1FE08A0B-7533-F34F-9913-020752D889BA}" name="Column6228"/>
    <tableColumn id="6237" xr3:uid="{849413FA-CA7A-824B-B993-6C442E9B62F0}" name="Column6229"/>
    <tableColumn id="6238" xr3:uid="{0477F769-41B4-9144-8118-91BA52046E0D}" name="Column6230"/>
    <tableColumn id="6239" xr3:uid="{49F19DB0-849E-BE4E-A51A-F195D60231D1}" name="Column6231"/>
    <tableColumn id="6240" xr3:uid="{84723C2E-A57D-C644-A330-B6FF0E6DE61F}" name="Column6232"/>
    <tableColumn id="6241" xr3:uid="{F0FB1CA2-0401-CB40-A494-492C8C8D667D}" name="Column6233"/>
    <tableColumn id="6242" xr3:uid="{2EA9607C-793A-6B4A-BB81-45EC6B2FDA75}" name="Column6234"/>
    <tableColumn id="6243" xr3:uid="{A8278059-9B06-1248-A817-4A05428B1166}" name="Column6235"/>
    <tableColumn id="6244" xr3:uid="{9CA1676B-B531-1C4A-9406-2F963C29B68A}" name="Column6236"/>
    <tableColumn id="6245" xr3:uid="{C49B0DBC-C889-6C43-9607-E5C9480665E8}" name="Column6237"/>
    <tableColumn id="6246" xr3:uid="{15F43660-C884-BE42-A212-95BC2A84510D}" name="Column6238"/>
    <tableColumn id="6247" xr3:uid="{4A744F0B-1E2B-3F42-8EBB-787B0FE88149}" name="Column6239"/>
    <tableColumn id="6248" xr3:uid="{133832FB-06A0-094F-8A01-0D3F6BA91DA6}" name="Column6240"/>
    <tableColumn id="6249" xr3:uid="{64A375A8-8E8E-564D-8773-EB678E25EEEF}" name="Column6241"/>
    <tableColumn id="6250" xr3:uid="{64E5D1B4-A18F-5A4B-A57D-746F16B67013}" name="Column6242"/>
    <tableColumn id="6251" xr3:uid="{3F9A7CB7-C9E7-684C-B5A9-7529AD7E3C41}" name="Column6243"/>
    <tableColumn id="6252" xr3:uid="{11A027A1-8ABB-FF45-9228-B171C3294219}" name="Column6244"/>
    <tableColumn id="6253" xr3:uid="{47F354E4-EF6F-BD4E-A97C-3E425D45C57A}" name="Column6245"/>
    <tableColumn id="6254" xr3:uid="{B943898B-E983-AF48-AA3A-47D421FC35E3}" name="Column6246"/>
    <tableColumn id="6255" xr3:uid="{1C6B1A9A-FF33-A440-8DB7-B4700D1519AB}" name="Column6247"/>
    <tableColumn id="6256" xr3:uid="{FBD24311-A9B6-D141-8512-45DC381501A0}" name="Column6248"/>
    <tableColumn id="6257" xr3:uid="{CE1397FE-5895-4D42-AF1E-BF8D8F7CF18F}" name="Column6249"/>
    <tableColumn id="6258" xr3:uid="{02DF29A3-E920-D84D-9B69-806A69BCE75B}" name="Column6250"/>
    <tableColumn id="6259" xr3:uid="{40E45B07-AECB-7E46-95B0-01C29BAEBD34}" name="Column6251"/>
    <tableColumn id="6260" xr3:uid="{8E76DE77-2137-2A40-B36E-814D4CF24D83}" name="Column6252"/>
    <tableColumn id="6261" xr3:uid="{E4B8868E-A959-9B46-ADDF-56167884C0EE}" name="Column6253"/>
    <tableColumn id="6262" xr3:uid="{C4BDD405-F827-C94F-AD91-9C668B2FADCE}" name="Column6254"/>
    <tableColumn id="6263" xr3:uid="{6421FD85-C73C-EF4D-8A68-1495141C891E}" name="Column6255"/>
    <tableColumn id="6264" xr3:uid="{9E480CC3-155C-CC43-B7A6-117AE2403C11}" name="Column6256"/>
    <tableColumn id="6265" xr3:uid="{A5BD4B05-1D1D-E746-B868-B30B1EDFFE35}" name="Column6257"/>
    <tableColumn id="6266" xr3:uid="{F809953F-E3AE-1949-9D55-A703D72EB6B8}" name="Column6258"/>
    <tableColumn id="6267" xr3:uid="{74BB8E9D-5B42-724D-A24A-ADD125DFC58C}" name="Column6259"/>
    <tableColumn id="6268" xr3:uid="{714947DF-D3EE-3F45-BB31-1855654C7AE7}" name="Column6260"/>
    <tableColumn id="6269" xr3:uid="{294239D8-FC5B-EA45-A048-55CEB5F6CD7B}" name="Column6261"/>
    <tableColumn id="6270" xr3:uid="{432EAF1F-24B2-7044-BAB0-40DAF91F1A6F}" name="Column6262"/>
    <tableColumn id="6271" xr3:uid="{F8739B69-FC7B-2148-978A-28F02E4A42D6}" name="Column6263"/>
    <tableColumn id="6272" xr3:uid="{4B21D593-70DB-404E-85E2-BD499A552317}" name="Column6264"/>
    <tableColumn id="6273" xr3:uid="{F2CA501E-42F8-254B-8F5E-AB753D0C3E4A}" name="Column6265"/>
    <tableColumn id="6274" xr3:uid="{C342DC46-BFA7-0A4E-96F8-FFDAB9F61DA5}" name="Column6266"/>
    <tableColumn id="6275" xr3:uid="{A2AF0C0E-A1D9-734F-AEFB-148B4BD46B04}" name="Column6267"/>
    <tableColumn id="6276" xr3:uid="{C9AAAEDF-49B9-474F-B763-377BC1C4D0CA}" name="Column6268"/>
    <tableColumn id="6277" xr3:uid="{39D78780-E969-5448-B142-0D0C19D0B448}" name="Column6269"/>
    <tableColumn id="6278" xr3:uid="{BBD5262B-31D4-2E43-ADD8-B93A6506CDE5}" name="Column6270"/>
    <tableColumn id="6279" xr3:uid="{5392A11C-BF9D-5D48-B529-CE1FFB21795C}" name="Column6271"/>
    <tableColumn id="6280" xr3:uid="{C004DDDA-5E11-714C-B94A-BA14D6FFD2A2}" name="Column6272"/>
    <tableColumn id="6281" xr3:uid="{89D56EE9-458C-3E4F-9137-E298EDBBBBE9}" name="Column6273"/>
    <tableColumn id="6282" xr3:uid="{28BF5565-1D1A-3A44-85F4-99A38E72C9E0}" name="Column6274"/>
    <tableColumn id="6283" xr3:uid="{74A3943C-8464-0341-8D07-161A8D0B5BA0}" name="Column6275"/>
    <tableColumn id="6284" xr3:uid="{6413DC1D-C47D-4B40-8AC5-B66D80257264}" name="Column6276"/>
    <tableColumn id="6285" xr3:uid="{30CBBDBA-9699-A242-ACA5-AD289A96BB25}" name="Column6277"/>
    <tableColumn id="6286" xr3:uid="{54A36BD7-D922-474B-ABF3-548AAF6ECB8A}" name="Column6278"/>
    <tableColumn id="6287" xr3:uid="{0E9A7B96-AF80-A944-AC4C-514D12B18FEE}" name="Column6279"/>
    <tableColumn id="6288" xr3:uid="{BACEAF6F-73FC-AE45-B554-D9371BC02E74}" name="Column6280"/>
    <tableColumn id="6289" xr3:uid="{D011C7F4-1C28-5443-BB91-688A364B32CB}" name="Column6281"/>
    <tableColumn id="6290" xr3:uid="{F7B4E92B-6EF4-AB48-8DEA-59E39AE39F53}" name="Column6282"/>
    <tableColumn id="6291" xr3:uid="{59DCA983-0C0A-0D47-8D36-CDF3A36DE4E5}" name="Column6283"/>
    <tableColumn id="6292" xr3:uid="{2EE68164-0432-CD4F-B44D-D0E419613118}" name="Column6284"/>
    <tableColumn id="6293" xr3:uid="{1560540D-40AC-9E41-8DB9-62AB1B5A2980}" name="Column6285"/>
    <tableColumn id="6294" xr3:uid="{47451C15-F9B9-6E4E-BE36-B544EEB4A716}" name="Column6286"/>
    <tableColumn id="6295" xr3:uid="{09BEFC47-8AC2-8447-BFC1-25E756CC855B}" name="Column6287"/>
    <tableColumn id="6296" xr3:uid="{498C9FD9-B561-9241-8D2F-CC4E0A874FA2}" name="Column6288"/>
    <tableColumn id="6297" xr3:uid="{9FC152F5-4A0C-7445-A43B-99E15E9BD4DB}" name="Column6289"/>
    <tableColumn id="6298" xr3:uid="{0AE36F89-B8DD-FA44-B019-A1FCD2036A04}" name="Column6290"/>
    <tableColumn id="6299" xr3:uid="{16C71332-5776-F140-B31E-4A93A282ECFB}" name="Column6291"/>
    <tableColumn id="6300" xr3:uid="{B4FB21A8-E4DB-9049-867B-56AA467E5E57}" name="Column6292"/>
    <tableColumn id="6301" xr3:uid="{6F9E4728-2B2C-994C-A686-C722ECD15D24}" name="Column6293"/>
    <tableColumn id="6302" xr3:uid="{DA769E24-3D56-4745-861B-2C418E41B99B}" name="Column6294"/>
    <tableColumn id="6303" xr3:uid="{0C08482C-2C2E-E645-B895-305EA8314546}" name="Column6295"/>
    <tableColumn id="6304" xr3:uid="{55927BD0-7082-CF45-B317-DF95217821F7}" name="Column6296"/>
    <tableColumn id="6305" xr3:uid="{FC1C2479-9613-264C-848F-28CAA9DB8C9C}" name="Column6297"/>
    <tableColumn id="6306" xr3:uid="{3763FCBC-4145-BB45-9F9E-1F5C0A9CB41E}" name="Column6298"/>
    <tableColumn id="6307" xr3:uid="{C75A6110-5B99-E24C-B124-E181EFF75FEC}" name="Column6299"/>
    <tableColumn id="6308" xr3:uid="{F0B030C3-56B0-4248-BA63-C98694667B8E}" name="Column6300"/>
    <tableColumn id="6309" xr3:uid="{99F0735A-0D3C-7649-8A43-8905E6A9AFB8}" name="Column6301"/>
    <tableColumn id="6310" xr3:uid="{EC4DC134-1DB8-454A-B675-7161A6D14B7B}" name="Column6302"/>
    <tableColumn id="6311" xr3:uid="{CFF7791C-7CD9-5C40-9C27-9B030EC72DE9}" name="Column6303"/>
    <tableColumn id="6312" xr3:uid="{B1E8A7D4-C864-0440-BD87-EBC266B19A67}" name="Column6304"/>
    <tableColumn id="6313" xr3:uid="{6AC61C2E-FA33-6D45-AAA6-F39A57393568}" name="Column6305"/>
    <tableColumn id="6314" xr3:uid="{BC379A37-4F21-F14E-89E9-2696EBD52480}" name="Column6306"/>
    <tableColumn id="6315" xr3:uid="{D3F67120-1689-A34B-8E46-D7A292654572}" name="Column6307"/>
    <tableColumn id="6316" xr3:uid="{BA79E3D7-9817-A745-A72F-2C0DA543A08B}" name="Column6308"/>
    <tableColumn id="6317" xr3:uid="{30A272C9-D0A0-E24F-894E-E24F9CCFBEC1}" name="Column6309"/>
    <tableColumn id="6318" xr3:uid="{E0A5CD33-451F-1141-B4D9-189C47D33634}" name="Column6310"/>
    <tableColumn id="6319" xr3:uid="{5B6A2A14-4EE4-B743-83C0-9926B72E7F70}" name="Column6311"/>
    <tableColumn id="6320" xr3:uid="{F83670E6-2005-1046-B527-DF73C130C9FE}" name="Column6312"/>
    <tableColumn id="6321" xr3:uid="{4140193C-51E8-BE4A-A40A-C7ABA0ADCEA9}" name="Column6313"/>
    <tableColumn id="6322" xr3:uid="{EB1FA77D-461C-E141-824D-258EDC930826}" name="Column6314"/>
    <tableColumn id="6323" xr3:uid="{9E29E78A-9B56-E14E-8DD4-070B437C7EBB}" name="Column6315"/>
    <tableColumn id="6324" xr3:uid="{0F6FEA85-6893-5E49-9D5A-96AD7708FC9B}" name="Column6316"/>
    <tableColumn id="6325" xr3:uid="{D8AC815E-F4F4-A54E-A436-DD52AD91DCD2}" name="Column6317"/>
    <tableColumn id="6326" xr3:uid="{20C9EA8B-7973-DB42-B1EE-25F5B771CD84}" name="Column6318"/>
    <tableColumn id="6327" xr3:uid="{5B3D82D7-928C-0440-BFD6-870594B31068}" name="Column6319"/>
    <tableColumn id="6328" xr3:uid="{31F0979C-9BFB-264D-B931-20EB78DAED01}" name="Column6320"/>
    <tableColumn id="6329" xr3:uid="{7DAD0FBD-1D3E-3C4D-8FA4-8F8BF507167C}" name="Column6321"/>
    <tableColumn id="6330" xr3:uid="{1AE6BABB-E591-FE4D-B1E2-ED0B68D767F7}" name="Column6322"/>
    <tableColumn id="6331" xr3:uid="{2AF40898-90B6-3747-BA84-EE6C5CA7F1D0}" name="Column6323"/>
    <tableColumn id="6332" xr3:uid="{D6937B12-1BF4-0F49-8348-B2E70A60373B}" name="Column6324"/>
    <tableColumn id="6333" xr3:uid="{E030019E-348D-6C4D-8342-5D84036C80EB}" name="Column6325"/>
    <tableColumn id="6334" xr3:uid="{8CFFFB0C-FA6E-2645-81A3-56BD18198132}" name="Column6326"/>
    <tableColumn id="6335" xr3:uid="{D6418E4F-1D8B-754E-8E6B-66D7E4515D73}" name="Column6327"/>
    <tableColumn id="6336" xr3:uid="{8C9DBB77-81A4-1049-869B-044B35474B45}" name="Column6328"/>
    <tableColumn id="6337" xr3:uid="{95D9D86B-73FF-DE4D-9641-B13070E3C39E}" name="Column6329"/>
    <tableColumn id="6338" xr3:uid="{514C5F76-C0B5-5341-B9E2-E6C44EBBD54D}" name="Column6330"/>
    <tableColumn id="6339" xr3:uid="{7B182052-0E59-3D47-A8E6-211B644F40AE}" name="Column6331"/>
    <tableColumn id="6340" xr3:uid="{CEE57D0A-B2EE-4D41-8A10-4681D876E24D}" name="Column6332"/>
    <tableColumn id="6341" xr3:uid="{82EB6CD3-5926-CD4D-BC6B-63D1A2CA677B}" name="Column6333"/>
    <tableColumn id="6342" xr3:uid="{E21ACD96-01C0-1747-9759-F71CAA6DA2E4}" name="Column6334"/>
    <tableColumn id="6343" xr3:uid="{18F619EA-F564-2148-9062-D29A1E262C3E}" name="Column6335"/>
    <tableColumn id="6344" xr3:uid="{117B01AC-8C63-AC4F-B121-C25BF85331FC}" name="Column6336"/>
    <tableColumn id="6345" xr3:uid="{6D92071F-0A70-2141-AAE8-640235853BF0}" name="Column6337"/>
    <tableColumn id="6346" xr3:uid="{5A7B7C4D-A328-1E4C-A312-FB070872E8D0}" name="Column6338"/>
    <tableColumn id="6347" xr3:uid="{963EEBD1-FD95-904E-B05D-8D268567F53A}" name="Column6339"/>
    <tableColumn id="6348" xr3:uid="{C3C8A0CC-DA78-AE4F-84FD-155CA67A9D14}" name="Column6340"/>
    <tableColumn id="6349" xr3:uid="{2E8A46A2-9D50-7E4B-80B2-64B65224B5D0}" name="Column6341"/>
    <tableColumn id="6350" xr3:uid="{8DCD5876-6063-D347-82D6-1CC191CB935F}" name="Column6342"/>
    <tableColumn id="6351" xr3:uid="{6E7639EB-DBBE-EF49-9395-E54094EB1DDA}" name="Column6343"/>
    <tableColumn id="6352" xr3:uid="{61ADBF47-5F76-0E47-811C-D824DBEC4EF8}" name="Column6344"/>
    <tableColumn id="6353" xr3:uid="{AFFFB180-4CF9-074D-B20F-0ED585529321}" name="Column6345"/>
    <tableColumn id="6354" xr3:uid="{35E72BE6-DC8A-D84F-8FA6-27FF3D1D2FE5}" name="Column6346"/>
    <tableColumn id="6355" xr3:uid="{EAC40932-6126-1947-A84A-AA0644B09BB8}" name="Column6347"/>
    <tableColumn id="6356" xr3:uid="{A20E93EB-D93A-524D-9AA8-5BC0AC52FE4E}" name="Column6348"/>
    <tableColumn id="6357" xr3:uid="{D2871933-02D9-2046-812A-C7BC9321477E}" name="Column6349"/>
    <tableColumn id="6358" xr3:uid="{03C4D75A-6C72-2649-BBCE-6D0D0587DD0F}" name="Column6350"/>
    <tableColumn id="6359" xr3:uid="{3A4BE7CB-8811-9F43-B99C-2FA4B089A513}" name="Column6351"/>
    <tableColumn id="6360" xr3:uid="{0A4B382D-355D-DA40-8678-D4579A66A7B2}" name="Column6352"/>
    <tableColumn id="6361" xr3:uid="{31B712FF-70EE-4842-B19E-C2DEB8817C2E}" name="Column6353"/>
    <tableColumn id="6362" xr3:uid="{F21549F0-BAB8-3949-911A-5E5D29C8097F}" name="Column6354"/>
    <tableColumn id="6363" xr3:uid="{E61049CB-507E-BF4E-8196-06E4E3F2760D}" name="Column6355"/>
    <tableColumn id="6364" xr3:uid="{0715A423-9A7E-A34B-BAC9-A78341B7EDEF}" name="Column6356"/>
    <tableColumn id="6365" xr3:uid="{031F2FB4-6072-1D44-96AC-E53D23D9DAAF}" name="Column6357"/>
    <tableColumn id="6366" xr3:uid="{63B34649-7AF2-D941-ADD6-69718ADBCA08}" name="Column6358"/>
    <tableColumn id="6367" xr3:uid="{AE57926B-F4EB-1244-9A50-A51EAE43502E}" name="Column6359"/>
    <tableColumn id="6368" xr3:uid="{4442D10A-C614-5149-B6F4-99F55F53030A}" name="Column6360"/>
    <tableColumn id="6369" xr3:uid="{3167F026-0982-0E4F-94A5-E9946C22D17B}" name="Column6361"/>
    <tableColumn id="6370" xr3:uid="{CF38276A-6B87-7E43-81F2-B8E45E3EC544}" name="Column6362"/>
    <tableColumn id="6371" xr3:uid="{D4DF6588-6134-454B-9186-64BE151E01B4}" name="Column6363"/>
    <tableColumn id="6372" xr3:uid="{3BF87A37-AFF0-634E-94D6-1DDC35B58C8C}" name="Column6364"/>
    <tableColumn id="6373" xr3:uid="{FD3BEB5D-DFD2-D54C-8DF2-D3702D05BE6C}" name="Column6365"/>
    <tableColumn id="6374" xr3:uid="{61C8C979-E443-9C44-B229-BABA65372394}" name="Column6366"/>
    <tableColumn id="6375" xr3:uid="{507DE701-F543-E94B-96DD-6CE8628FD315}" name="Column6367"/>
    <tableColumn id="6376" xr3:uid="{BE8C65CA-9D43-2B4B-AFD3-2887EEC0AC7F}" name="Column6368"/>
    <tableColumn id="6377" xr3:uid="{1A3DD531-03A2-1547-A75E-20FCF95D2FB8}" name="Column6369"/>
    <tableColumn id="6378" xr3:uid="{02C9CC23-B57D-A54B-BB06-700B91FA0BD6}" name="Column6370"/>
    <tableColumn id="6379" xr3:uid="{8A0375BA-EBB1-224D-931F-8D3A8778E085}" name="Column6371"/>
    <tableColumn id="6380" xr3:uid="{B5A14E23-C301-054B-AFE4-DD38A10C64F5}" name="Column6372"/>
    <tableColumn id="6381" xr3:uid="{DBC917FC-C672-BF46-AF0E-D77A2F74F3E9}" name="Column6373"/>
    <tableColumn id="6382" xr3:uid="{65FF8130-7142-1C43-9E95-B96D6B5CE49A}" name="Column6374"/>
    <tableColumn id="6383" xr3:uid="{844F117D-E51F-3E45-ABFA-129BC84B89F5}" name="Column6375"/>
    <tableColumn id="6384" xr3:uid="{DF3C22EA-77B5-B245-BE19-421D35BAE84B}" name="Column6376"/>
    <tableColumn id="6385" xr3:uid="{39D83F17-D2BF-894D-9FE3-AC22090D8FFA}" name="Column6377"/>
    <tableColumn id="6386" xr3:uid="{3837233D-7ADD-9C4B-B1C5-31DABE2C3B0E}" name="Column6378"/>
    <tableColumn id="6387" xr3:uid="{9467E6A9-E6CC-8044-88C8-C4A4C8A5D8BA}" name="Column6379"/>
    <tableColumn id="6388" xr3:uid="{0D787783-755D-B745-A50D-8B0A96F79082}" name="Column6380"/>
    <tableColumn id="6389" xr3:uid="{2F9A6144-CA85-B347-9D73-10B325DB6833}" name="Column6381"/>
    <tableColumn id="6390" xr3:uid="{C6F57C3C-F0A6-2D4B-BF33-454813549748}" name="Column6382"/>
    <tableColumn id="6391" xr3:uid="{86A6E7B8-8B6E-6846-8082-F95BACD0825B}" name="Column6383"/>
    <tableColumn id="6392" xr3:uid="{50E6C1C3-51AE-8D4B-937D-07A77945D1C8}" name="Column6384"/>
    <tableColumn id="6393" xr3:uid="{E37728F7-403A-3E42-9279-A1A8B04E598F}" name="Column6385"/>
    <tableColumn id="6394" xr3:uid="{BD7591E6-894B-A941-A138-975240B5AC70}" name="Column6386"/>
    <tableColumn id="6395" xr3:uid="{79D9CBE3-403F-CE4F-B71A-FC51459BB07F}" name="Column6387"/>
    <tableColumn id="6396" xr3:uid="{421AF2A1-1F7E-CF41-9DA5-7E5DA8FCBD59}" name="Column6388"/>
    <tableColumn id="6397" xr3:uid="{E85ABCCF-1B35-4D40-BB0E-06835B45F95E}" name="Column6389"/>
    <tableColumn id="6398" xr3:uid="{373D6587-D148-2A4F-BB8A-D9CC4203D124}" name="Column6390"/>
    <tableColumn id="6399" xr3:uid="{BE088F91-22FD-3F4B-BA12-F130AC06DC2F}" name="Column6391"/>
    <tableColumn id="6400" xr3:uid="{74F9F4F5-1B86-324C-B702-667E1EFFA3E2}" name="Column6392"/>
    <tableColumn id="6401" xr3:uid="{5635054B-21A2-9043-86CC-46B2BA964831}" name="Column6393"/>
    <tableColumn id="6402" xr3:uid="{9EF0828A-3995-E740-92FE-9F6DEA93A5E8}" name="Column6394"/>
    <tableColumn id="6403" xr3:uid="{38CFCFB1-F7F5-B943-97C2-5796E4627C43}" name="Column6395"/>
    <tableColumn id="6404" xr3:uid="{EDE7432B-A200-2148-941E-96047FCC05FF}" name="Column6396"/>
    <tableColumn id="6405" xr3:uid="{21B266AF-BB7C-A146-8922-639C2142B6CD}" name="Column6397"/>
    <tableColumn id="6406" xr3:uid="{0F9FAAA5-D4A5-BD40-9EAB-1B57036D02B4}" name="Column6398"/>
    <tableColumn id="6407" xr3:uid="{982576AF-FE80-164F-B7DF-5960273F9141}" name="Column6399"/>
    <tableColumn id="6408" xr3:uid="{CA23806D-2423-A343-BFB6-9C67E98ABBDE}" name="Column6400"/>
    <tableColumn id="6409" xr3:uid="{A7DEA098-97C6-BE43-A7BF-70AC4A9AED15}" name="Column6401"/>
    <tableColumn id="6410" xr3:uid="{38850E18-1299-2E44-AE3B-5572CE99E116}" name="Column6402"/>
    <tableColumn id="6411" xr3:uid="{05D608D2-F02B-2341-BFAC-BFB37497755C}" name="Column6403"/>
    <tableColumn id="6412" xr3:uid="{63B7F4EB-3B66-BE49-920A-A9930C550106}" name="Column6404"/>
    <tableColumn id="6413" xr3:uid="{E1B16A48-7022-2744-866C-95B8D77B4604}" name="Column6405"/>
    <tableColumn id="6414" xr3:uid="{6CC87A22-7B70-764D-B583-D5EA1CC8DAE0}" name="Column6406"/>
    <tableColumn id="6415" xr3:uid="{64D5A4EF-E8A1-A147-BC86-3B01C97535C0}" name="Column6407"/>
    <tableColumn id="6416" xr3:uid="{E1878382-E0D1-2948-987C-CD9642FABBC5}" name="Column6408"/>
    <tableColumn id="6417" xr3:uid="{001B8D98-0DAD-954B-8F22-050E875801D4}" name="Column6409"/>
    <tableColumn id="6418" xr3:uid="{14ABA1F4-838B-8542-B893-263D1108E026}" name="Column6410"/>
    <tableColumn id="6419" xr3:uid="{EB2CFA5D-51AB-D947-B891-5884ACF1D152}" name="Column6411"/>
    <tableColumn id="6420" xr3:uid="{23E53523-A5ED-9043-9730-CB79B51BE3BC}" name="Column6412"/>
    <tableColumn id="6421" xr3:uid="{BD00AEF5-C43D-0040-BA15-29AA4F941BB6}" name="Column6413"/>
    <tableColumn id="6422" xr3:uid="{A66D0B90-3C5F-784F-B53A-74CC9348FE25}" name="Column6414"/>
    <tableColumn id="6423" xr3:uid="{A8E1D33D-83B7-5446-8978-09A2FC3A6997}" name="Column6415"/>
    <tableColumn id="6424" xr3:uid="{4427CC49-0CCB-9247-8C37-DC38F3CCE8B5}" name="Column6416"/>
    <tableColumn id="6425" xr3:uid="{0B43E039-1CF8-6945-93EB-B3A3238BB201}" name="Column6417"/>
    <tableColumn id="6426" xr3:uid="{AA2D1A31-34C5-A841-8DD4-AB912F9C21A5}" name="Column6418"/>
    <tableColumn id="6427" xr3:uid="{A20DE248-5853-EC43-9951-BEBC7A0739B5}" name="Column6419"/>
    <tableColumn id="6428" xr3:uid="{AF4F3988-6D8B-EF48-8F41-BAE4B40FEB31}" name="Column6420"/>
    <tableColumn id="6429" xr3:uid="{13E1FD90-3888-E144-959B-44A1AF8DE2FA}" name="Column6421"/>
    <tableColumn id="6430" xr3:uid="{20654232-C723-744D-879E-F5C299CE7057}" name="Column6422"/>
    <tableColumn id="6431" xr3:uid="{7C8BE8DB-FE8C-D14B-B548-322038BA8FED}" name="Column6423"/>
    <tableColumn id="6432" xr3:uid="{5F62207F-A6DD-0344-839F-0099F6F1FD70}" name="Column6424"/>
    <tableColumn id="6433" xr3:uid="{02B49F4D-FC72-344A-8A36-B8066DF74F04}" name="Column6425"/>
    <tableColumn id="6434" xr3:uid="{58C5357F-4F78-7C42-86C4-D526C8A198D4}" name="Column6426"/>
    <tableColumn id="6435" xr3:uid="{B8548354-8605-9C49-8623-B21C82A754FB}" name="Column6427"/>
    <tableColumn id="6436" xr3:uid="{BDCD63DF-D754-AA4C-92B3-65F05946A13D}" name="Column6428"/>
    <tableColumn id="6437" xr3:uid="{5BA59015-AF1D-C548-83DB-198827009321}" name="Column6429"/>
    <tableColumn id="6438" xr3:uid="{89B783AA-9D0E-D541-8E08-DBB47386D119}" name="Column6430"/>
    <tableColumn id="6439" xr3:uid="{4221FB48-132B-B94C-A49B-DBFBA80D3135}" name="Column6431"/>
    <tableColumn id="6440" xr3:uid="{7254CB5A-A8B6-7545-AEBF-3D0FAF2BDA98}" name="Column6432"/>
    <tableColumn id="6441" xr3:uid="{293AE156-3CEA-3D40-881A-1A33B70393D2}" name="Column6433"/>
    <tableColumn id="6442" xr3:uid="{868DBAF7-6AA6-9E42-BC0E-14C7DB957387}" name="Column6434"/>
    <tableColumn id="6443" xr3:uid="{2F41A642-9A2A-0940-B666-B785A4887264}" name="Column6435"/>
    <tableColumn id="6444" xr3:uid="{5D09BB93-FF97-9F43-AB3A-9303C3462BE6}" name="Column6436"/>
    <tableColumn id="6445" xr3:uid="{7BDB0F97-B599-3B43-98EA-DBD5A37A9BBC}" name="Column6437"/>
    <tableColumn id="6446" xr3:uid="{A7E2F743-9258-8E43-ADFE-B79EB652D205}" name="Column6438"/>
    <tableColumn id="6447" xr3:uid="{06B38E01-B781-EE49-876B-6B6EA1BB778E}" name="Column6439"/>
    <tableColumn id="6448" xr3:uid="{F0D2FD35-98EF-4A45-868E-16CF01D1056C}" name="Column6440"/>
    <tableColumn id="6449" xr3:uid="{3F128BF9-EACB-AE41-90BB-D22C22FC4F2D}" name="Column6441"/>
    <tableColumn id="6450" xr3:uid="{CB382E55-5780-7A4A-A7A6-6E3FDBE66823}" name="Column6442"/>
    <tableColumn id="6451" xr3:uid="{52964BEB-F630-284D-99CF-B6433CE99561}" name="Column6443"/>
    <tableColumn id="6452" xr3:uid="{1F287931-F9D9-DD4A-A7BE-3840819AC03A}" name="Column6444"/>
    <tableColumn id="6453" xr3:uid="{4CC2F6E5-A95E-F84A-946E-C1FD0E694B15}" name="Column6445"/>
    <tableColumn id="6454" xr3:uid="{2BD68284-F6F3-E44E-B14F-85FAE3B813F1}" name="Column6446"/>
    <tableColumn id="6455" xr3:uid="{57E7390C-B190-034E-8851-48D4DFDB408C}" name="Column6447"/>
    <tableColumn id="6456" xr3:uid="{05EC3317-15C7-1744-9507-4575C53E8936}" name="Column6448"/>
    <tableColumn id="6457" xr3:uid="{E5240920-8E02-8048-8D11-6D7853A8A478}" name="Column6449"/>
    <tableColumn id="6458" xr3:uid="{1F07A6DA-7250-9C42-AE49-580B1A3CFC25}" name="Column6450"/>
    <tableColumn id="6459" xr3:uid="{C8AFE6A9-5869-4243-812B-08EB0562DDEF}" name="Column6451"/>
    <tableColumn id="6460" xr3:uid="{E8E5A66D-84B1-E041-8549-6865F77D665F}" name="Column6452"/>
    <tableColumn id="6461" xr3:uid="{EB504AB9-CCC2-C247-A6A4-908061BC1701}" name="Column6453"/>
    <tableColumn id="6462" xr3:uid="{9E861076-7D5D-F545-B7CE-3F763A81AB44}" name="Column6454"/>
    <tableColumn id="6463" xr3:uid="{249B6671-85A2-7245-B2F9-84B85F5DDCF7}" name="Column6455"/>
    <tableColumn id="6464" xr3:uid="{4CA3B433-40E3-3846-8258-6B622EDA86D7}" name="Column6456"/>
    <tableColumn id="6465" xr3:uid="{D5CF89D3-3A3F-EC4D-A35C-27A397788A84}" name="Column6457"/>
    <tableColumn id="6466" xr3:uid="{2564FA86-2D55-E544-B4B7-DA27CFD6FD3C}" name="Column6458"/>
    <tableColumn id="6467" xr3:uid="{FD0DDA2A-D99E-414A-AF62-4CB063A1EEA5}" name="Column6459"/>
    <tableColumn id="6468" xr3:uid="{2052758A-F4D8-A545-AB5A-FD61E7B53B11}" name="Column6460"/>
    <tableColumn id="6469" xr3:uid="{D06CEB5F-117B-3A4B-B986-FD962D6585CD}" name="Column6461"/>
    <tableColumn id="6470" xr3:uid="{F4A3C42D-94EF-FF44-8C6E-96BD045E876D}" name="Column6462"/>
    <tableColumn id="6471" xr3:uid="{0F9C242F-BB70-1741-8A22-9BAF3A2E383B}" name="Column6463"/>
    <tableColumn id="6472" xr3:uid="{ECDE6366-6B15-F94E-ABC0-4E008EDE1539}" name="Column6464"/>
    <tableColumn id="6473" xr3:uid="{DC23A857-B5FC-4B4E-9833-37311C9A70F0}" name="Column6465"/>
    <tableColumn id="6474" xr3:uid="{AF3BFD2A-3D5B-F44D-9DB3-4AD205648AE2}" name="Column6466"/>
    <tableColumn id="6475" xr3:uid="{42037997-49F2-5C49-A2A0-D4BF6251CCE5}" name="Column6467"/>
    <tableColumn id="6476" xr3:uid="{425DBC97-24CD-2745-8076-FD918E3276B4}" name="Column6468"/>
    <tableColumn id="6477" xr3:uid="{D147937C-7AC6-8B4B-810E-0F49CAD4075E}" name="Column6469"/>
    <tableColumn id="6478" xr3:uid="{CDA099A6-1390-DC41-B0A4-443783387E39}" name="Column6470"/>
    <tableColumn id="6479" xr3:uid="{1057E400-52EF-E646-901F-A3376FC61DBA}" name="Column6471"/>
    <tableColumn id="6480" xr3:uid="{6B5A373E-B311-D141-9E61-C55D149EC28C}" name="Column6472"/>
    <tableColumn id="6481" xr3:uid="{C46EA3EF-F6C5-9E48-8378-1DA45224BF9C}" name="Column6473"/>
    <tableColumn id="6482" xr3:uid="{5A96BD97-424B-8046-92B1-9E4140521107}" name="Column6474"/>
    <tableColumn id="6483" xr3:uid="{AE82EF15-EEC2-B646-85ED-09C3E7BE65D3}" name="Column6475"/>
    <tableColumn id="6484" xr3:uid="{C8AFB812-0AD3-1E40-9CA6-DAF1749585D5}" name="Column6476"/>
    <tableColumn id="6485" xr3:uid="{B5EE92DE-8AE3-BF4D-9E7B-451A205D6984}" name="Column6477"/>
    <tableColumn id="6486" xr3:uid="{F3B805DA-DCD5-3C4A-90A3-CCD0DADD5A3A}" name="Column6478"/>
    <tableColumn id="6487" xr3:uid="{74BC0E21-BA2D-3548-8476-AB8A4343FD20}" name="Column6479"/>
    <tableColumn id="6488" xr3:uid="{AB652A6B-9AF7-F048-A9B7-FB93996ABB8D}" name="Column6480"/>
    <tableColumn id="6489" xr3:uid="{F7D41A82-03C1-D24C-BE22-4A26A5D8FAD9}" name="Column6481"/>
    <tableColumn id="6490" xr3:uid="{9BCB29F6-2F20-AA47-A025-6EC4C6E90D83}" name="Column6482"/>
    <tableColumn id="6491" xr3:uid="{E85C3B02-015E-8343-A488-B4DE0A62497E}" name="Column6483"/>
    <tableColumn id="6492" xr3:uid="{1483DD8F-4B0E-C84D-ABBF-F386E599BACC}" name="Column6484"/>
    <tableColumn id="6493" xr3:uid="{68F7AF9D-55EA-C44A-9799-5FA98D95D792}" name="Column6485"/>
    <tableColumn id="6494" xr3:uid="{0C54FD22-F8E6-BF43-8FD0-F62E3A9FAAE2}" name="Column6486"/>
    <tableColumn id="6495" xr3:uid="{71C9ADC1-2377-3B49-A917-639F61E49BA9}" name="Column6487"/>
    <tableColumn id="6496" xr3:uid="{31CC0C4C-802C-564B-AFA4-C66D50E08B3F}" name="Column6488"/>
    <tableColumn id="6497" xr3:uid="{660D54BD-4204-E047-B230-FD1607059D7F}" name="Column6489"/>
    <tableColumn id="6498" xr3:uid="{210F2C54-0300-7E4D-8791-65FA15B19BBB}" name="Column6490"/>
    <tableColumn id="6499" xr3:uid="{FF030178-07AD-534C-93D7-096293F29A0F}" name="Column6491"/>
    <tableColumn id="6500" xr3:uid="{79B74D08-220D-AC4D-A691-BFD8079C1B0D}" name="Column6492"/>
    <tableColumn id="6501" xr3:uid="{D92ED710-05DD-E243-8364-455DF6BD6708}" name="Column6493"/>
    <tableColumn id="6502" xr3:uid="{D80D2E67-D4A5-404F-B644-B1E899374299}" name="Column6494"/>
    <tableColumn id="6503" xr3:uid="{EB578851-AA7C-774B-9EFE-82AFEF4BEACA}" name="Column6495"/>
    <tableColumn id="6504" xr3:uid="{B5C30ADC-AF48-5044-96A5-F43BD4CB00AE}" name="Column6496"/>
    <tableColumn id="6505" xr3:uid="{9EF4CCAB-0ADD-744F-A41B-4033F35ACD38}" name="Column6497"/>
    <tableColumn id="6506" xr3:uid="{0E44F768-9A08-534A-BF8C-46AF5097E36C}" name="Column6498"/>
    <tableColumn id="6507" xr3:uid="{B1B96B6B-E195-BF43-89C3-ED8A41A621DB}" name="Column6499"/>
    <tableColumn id="6508" xr3:uid="{8A1D63A0-025C-EB41-9572-D93B7A205F1B}" name="Column6500"/>
    <tableColumn id="6509" xr3:uid="{B420B18F-4C06-F24A-9CBD-95CEF3BE25E4}" name="Column6501"/>
    <tableColumn id="6510" xr3:uid="{A0D31FDB-189A-8744-9A56-D15D8303D790}" name="Column6502"/>
    <tableColumn id="6511" xr3:uid="{9534ECF6-9E88-8242-99D6-520AB857D4FB}" name="Column6503"/>
    <tableColumn id="6512" xr3:uid="{AC7D82FB-C996-1A49-9263-BC7D67FBF410}" name="Column6504"/>
    <tableColumn id="6513" xr3:uid="{F978403D-7C44-A945-9874-C95007AD1AF9}" name="Column6505"/>
    <tableColumn id="6514" xr3:uid="{699689C1-155F-E046-8DF2-D31D21EE098A}" name="Column6506"/>
    <tableColumn id="6515" xr3:uid="{F4A66329-1456-0641-AA20-92047D860124}" name="Column6507"/>
    <tableColumn id="6516" xr3:uid="{BCD2AC9C-2F2C-F34D-B175-345033AD283B}" name="Column6508"/>
    <tableColumn id="6517" xr3:uid="{856ACCDD-CCAA-7644-8845-F1B12E7B0429}" name="Column6509"/>
    <tableColumn id="6518" xr3:uid="{72CC4D1B-C9AD-8A42-9CC3-64166ED1BCCE}" name="Column6510"/>
    <tableColumn id="6519" xr3:uid="{F1AD6832-2E5A-4049-B8B5-B149A5BFD856}" name="Column6511"/>
    <tableColumn id="6520" xr3:uid="{51CE2509-F892-4043-9EEF-F60561E3F09C}" name="Column6512"/>
    <tableColumn id="6521" xr3:uid="{F9CCB053-D05C-3F41-80FB-90ADC04C5160}" name="Column6513"/>
    <tableColumn id="6522" xr3:uid="{802D51A5-2E1F-8542-9307-F257972D01C4}" name="Column6514"/>
    <tableColumn id="6523" xr3:uid="{D553DF24-DB49-824A-A0A9-F40D45773F02}" name="Column6515"/>
    <tableColumn id="6524" xr3:uid="{E2C43F30-67DE-1948-8239-81095C7FE877}" name="Column6516"/>
    <tableColumn id="6525" xr3:uid="{89139E12-7A38-C54A-B395-17792FBDD17D}" name="Column6517"/>
    <tableColumn id="6526" xr3:uid="{2C9106AF-4257-654E-9994-AE821F82C9E6}" name="Column6518"/>
    <tableColumn id="6527" xr3:uid="{A2F75E4A-892A-0D40-A894-D312CAA939B2}" name="Column6519"/>
    <tableColumn id="6528" xr3:uid="{32CAF53A-15EF-024B-899F-9C5AF269A9B7}" name="Column6520"/>
    <tableColumn id="6529" xr3:uid="{94FE7832-AF1D-414E-9BD3-944FF5F16882}" name="Column6521"/>
    <tableColumn id="6530" xr3:uid="{53E13D1C-4B9A-8E44-ACF9-785C69303A83}" name="Column6522"/>
    <tableColumn id="6531" xr3:uid="{25464A56-F3B5-2A4A-8E2D-48A2217BC9B2}" name="Column6523"/>
    <tableColumn id="6532" xr3:uid="{067E8C93-CF0A-3C4D-BB4D-7E2F7B00A401}" name="Column6524"/>
    <tableColumn id="6533" xr3:uid="{027B85C1-8D09-7B41-AF1D-1D9F1CE23DA3}" name="Column6525"/>
    <tableColumn id="6534" xr3:uid="{EF38B34D-F779-AD49-A7C8-B704368F4AEB}" name="Column6526"/>
    <tableColumn id="6535" xr3:uid="{25CCA430-0401-B144-B5F9-82478424BD7D}" name="Column6527"/>
    <tableColumn id="6536" xr3:uid="{38275872-5592-7A42-9D33-114DCBEDEB3F}" name="Column6528"/>
    <tableColumn id="6537" xr3:uid="{106B86A0-FBE8-9144-B5D1-C11182630D08}" name="Column6529"/>
    <tableColumn id="6538" xr3:uid="{ADE9AC91-1088-FA48-B785-F30A7724DD21}" name="Column6530"/>
    <tableColumn id="6539" xr3:uid="{9644C487-C537-C643-A138-8392E3ABC704}" name="Column6531"/>
    <tableColumn id="6540" xr3:uid="{398023DB-D4E6-CA4D-B0C6-131F071F8B95}" name="Column6532"/>
    <tableColumn id="6541" xr3:uid="{71EC7517-2F00-324C-8790-0E76A44708C2}" name="Column6533"/>
    <tableColumn id="6542" xr3:uid="{071890AF-250A-9541-A4E8-269C23B31161}" name="Column6534"/>
    <tableColumn id="6543" xr3:uid="{2F6A39F3-C34C-444C-BD00-59137C0E1487}" name="Column6535"/>
    <tableColumn id="6544" xr3:uid="{6928407A-115C-2846-9865-796BFD5665DB}" name="Column6536"/>
    <tableColumn id="6545" xr3:uid="{29BB8E0D-9D3C-F848-9386-1C169421C520}" name="Column6537"/>
    <tableColumn id="6546" xr3:uid="{1728A8FF-163C-C543-8748-0BB8A59AE3C9}" name="Column6538"/>
    <tableColumn id="6547" xr3:uid="{7D1E9A46-26C7-4342-A19C-395135B9BD06}" name="Column6539"/>
    <tableColumn id="6548" xr3:uid="{16CE7DC9-0FA3-9446-84CB-23A9B1E8222F}" name="Column6540"/>
    <tableColumn id="6549" xr3:uid="{DB89E086-458E-B447-B38F-FAFE97087F68}" name="Column6541"/>
    <tableColumn id="6550" xr3:uid="{AFE5447B-4D2B-0341-A024-3F255203D0E2}" name="Column6542"/>
    <tableColumn id="6551" xr3:uid="{94F8F964-841F-4D4F-8305-3F66500A0697}" name="Column6543"/>
    <tableColumn id="6552" xr3:uid="{CAC1B1BB-D50E-864E-ADFB-C8885734611F}" name="Column6544"/>
    <tableColumn id="6553" xr3:uid="{13F49D64-6E15-1D4A-B121-802FE7ED425E}" name="Column6545"/>
    <tableColumn id="6554" xr3:uid="{B35D58AC-8FC1-8D49-8FE8-EEF00EA02D4D}" name="Column6546"/>
    <tableColumn id="6555" xr3:uid="{AF999C6A-E5AF-924B-A554-ABE5126F3001}" name="Column6547"/>
    <tableColumn id="6556" xr3:uid="{AACE82D7-5615-2149-A1E9-12C59907DC55}" name="Column6548"/>
    <tableColumn id="6557" xr3:uid="{81DE5433-F4AD-2145-9601-BF21884DA2E0}" name="Column6549"/>
    <tableColumn id="6558" xr3:uid="{D9B3C6E3-6559-D945-89D4-2AB445763698}" name="Column6550"/>
    <tableColumn id="6559" xr3:uid="{B3A09339-CC18-0141-A1B5-A5A9230F33FA}" name="Column6551"/>
    <tableColumn id="6560" xr3:uid="{BBA762F5-160D-8A45-ACC6-A78D76271020}" name="Column6552"/>
    <tableColumn id="6561" xr3:uid="{65B4DFCF-BF99-8F4B-B105-3EC6E3D9DF4C}" name="Column6553"/>
    <tableColumn id="6562" xr3:uid="{868E6AA5-2DE5-834C-A95C-053876048C88}" name="Column6554"/>
    <tableColumn id="6563" xr3:uid="{07C2A6E2-030D-9A44-A155-637A91E99782}" name="Column6555"/>
    <tableColumn id="6564" xr3:uid="{08FD3827-C231-BC4A-8EB5-97F5F1F94DC2}" name="Column6556"/>
    <tableColumn id="6565" xr3:uid="{46A0673D-2B1A-3F41-89DA-C52B170BD671}" name="Column6557"/>
    <tableColumn id="6566" xr3:uid="{CCD9B3AB-E33D-F94F-9600-3D6D7FC03615}" name="Column6558"/>
    <tableColumn id="6567" xr3:uid="{1F338F3D-A69B-6442-A97E-68122AB12AB9}" name="Column6559"/>
    <tableColumn id="6568" xr3:uid="{6FB89B07-AF40-9842-A204-45BBC2CE6176}" name="Column6560"/>
    <tableColumn id="6569" xr3:uid="{D12113E4-BFD0-1343-9746-947F40099B1A}" name="Column6561"/>
    <tableColumn id="6570" xr3:uid="{1A72487E-33BC-2A4D-A43F-C6A9FDD368D9}" name="Column6562"/>
    <tableColumn id="6571" xr3:uid="{30997A93-C8D6-384A-AC1A-CD0C33A3AA27}" name="Column6563"/>
    <tableColumn id="6572" xr3:uid="{12C89062-4F8D-7541-B75F-87AE4830FAFF}" name="Column6564"/>
    <tableColumn id="6573" xr3:uid="{93A1FF60-FF39-EE4D-9F42-A11E483E7165}" name="Column6565"/>
    <tableColumn id="6574" xr3:uid="{4512340C-A1EF-0742-AB72-2837BDAA4793}" name="Column6566"/>
    <tableColumn id="6575" xr3:uid="{51B9D156-192D-1D43-A22F-E8C307706C82}" name="Column6567"/>
    <tableColumn id="6576" xr3:uid="{BC969FD4-2515-DB4A-ABB0-951251AF88A9}" name="Column6568"/>
    <tableColumn id="6577" xr3:uid="{3112A312-8EFF-4B44-A839-03EB50F05677}" name="Column6569"/>
    <tableColumn id="6578" xr3:uid="{FE73C581-0E96-E549-B2F1-D18E63132777}" name="Column6570"/>
    <tableColumn id="6579" xr3:uid="{62CB216A-D2AE-4B44-8DF0-B2A071F99711}" name="Column6571"/>
    <tableColumn id="6580" xr3:uid="{5A5CE154-F3DB-8540-BEDF-902479E14176}" name="Column6572"/>
    <tableColumn id="6581" xr3:uid="{D1D32B2D-5B78-1A46-963A-F05D147C3CAC}" name="Column6573"/>
    <tableColumn id="6582" xr3:uid="{A60D0DD6-A899-0544-94E2-562E1EB9F42E}" name="Column6574"/>
    <tableColumn id="6583" xr3:uid="{0AEA7A59-D653-D846-BB6A-E90FAD32B6C8}" name="Column6575"/>
    <tableColumn id="6584" xr3:uid="{34CAFED9-8EE0-2343-AA37-2D1E9233CE72}" name="Column6576"/>
    <tableColumn id="6585" xr3:uid="{B4D15910-91AE-CC46-9AF1-91AC3082A68E}" name="Column6577"/>
    <tableColumn id="6586" xr3:uid="{5DA4EDF8-F4FB-614D-B074-2211EEB7A7F4}" name="Column6578"/>
    <tableColumn id="6587" xr3:uid="{C395648A-1A29-FA46-A1C0-BC9B2F38A52C}" name="Column6579"/>
    <tableColumn id="6588" xr3:uid="{8FC7293E-A80F-BA47-A740-B1F4A9B9E0C3}" name="Column6580"/>
    <tableColumn id="6589" xr3:uid="{227E6380-78BF-B444-9565-C68CAD8E902B}" name="Column6581"/>
    <tableColumn id="6590" xr3:uid="{57B3DBF8-E635-6943-95D2-B620F627D74F}" name="Column6582"/>
    <tableColumn id="6591" xr3:uid="{5B1C1D1F-39CA-6B41-90CF-E341FB38DAE0}" name="Column6583"/>
    <tableColumn id="6592" xr3:uid="{9A386607-6D52-7542-B428-C3C26CA7673A}" name="Column6584"/>
    <tableColumn id="6593" xr3:uid="{4EE08601-00AF-1344-A0CE-A275D38437C2}" name="Column6585"/>
    <tableColumn id="6594" xr3:uid="{09C3CB96-A8CE-2246-922C-DDF9E93073DF}" name="Column6586"/>
    <tableColumn id="6595" xr3:uid="{7C09EE7A-96CE-7A49-98DF-ED13A5AEC3C8}" name="Column6587"/>
    <tableColumn id="6596" xr3:uid="{8ED37252-DA94-7D48-BF4D-3BCA6FBD3770}" name="Column6588"/>
    <tableColumn id="6597" xr3:uid="{9B3B2027-C147-5442-8518-12C793F26339}" name="Column6589"/>
    <tableColumn id="6598" xr3:uid="{BC9886E2-A1CF-1B47-824D-13CB82AC516D}" name="Column6590"/>
    <tableColumn id="6599" xr3:uid="{2EDF3CC2-5DCC-9444-AFD5-0B9A074A7CAE}" name="Column6591"/>
    <tableColumn id="6600" xr3:uid="{584B9A58-3375-1244-9659-2FD0B3ADF86E}" name="Column6592"/>
    <tableColumn id="6601" xr3:uid="{75ACD2B9-6307-AD4A-AFEC-0EBEFD43F14B}" name="Column6593"/>
    <tableColumn id="6602" xr3:uid="{EB92C37A-0DCE-0344-BF81-821311568F89}" name="Column6594"/>
    <tableColumn id="6603" xr3:uid="{49D02135-3A1E-114B-B30E-6C2FF0A4E31D}" name="Column6595"/>
    <tableColumn id="6604" xr3:uid="{3169BE81-8148-1542-8AB9-7B851E2ABE71}" name="Column6596"/>
    <tableColumn id="6605" xr3:uid="{60947759-3FB7-B445-A2AB-6D889407DFD1}" name="Column6597"/>
    <tableColumn id="6606" xr3:uid="{5AEB445B-BFEE-6F4F-A936-3435AE91EDDB}" name="Column6598"/>
    <tableColumn id="6607" xr3:uid="{832069DE-D2B8-B945-B299-83300792F26E}" name="Column6599"/>
    <tableColumn id="6608" xr3:uid="{7DB75062-2ECD-1341-9DA2-D6410F45302B}" name="Column6600"/>
    <tableColumn id="6609" xr3:uid="{21638284-9FD2-7541-8CB9-335B7910F76C}" name="Column6601"/>
    <tableColumn id="6610" xr3:uid="{3E4CA28C-56C7-344B-B0A2-F4A2F8D7FAB0}" name="Column6602"/>
    <tableColumn id="6611" xr3:uid="{F12BA1BF-0D6A-0C49-ABFF-662EB3D46895}" name="Column6603"/>
    <tableColumn id="6612" xr3:uid="{F4060A92-95E9-AC47-A24F-048AABCCA363}" name="Column6604"/>
    <tableColumn id="6613" xr3:uid="{66B6E53B-D6B6-4543-96AB-E970DA4604C6}" name="Column6605"/>
    <tableColumn id="6614" xr3:uid="{ED5A5A72-0156-9A42-9C25-3490B6F85F6F}" name="Column6606"/>
    <tableColumn id="6615" xr3:uid="{E2F6798F-238B-5840-8902-C6E857599C38}" name="Column6607"/>
    <tableColumn id="6616" xr3:uid="{DD2DB4FD-B86F-B542-A951-D64AAB8ACC9A}" name="Column6608"/>
    <tableColumn id="6617" xr3:uid="{EDE3FFE0-7C27-2045-A15C-C1783EB674B8}" name="Column6609"/>
    <tableColumn id="6618" xr3:uid="{94EF5854-E694-7A4F-8422-39EE4C83C688}" name="Column6610"/>
    <tableColumn id="6619" xr3:uid="{C0BEF4F6-7292-5648-92EB-F72992A122D1}" name="Column6611"/>
    <tableColumn id="6620" xr3:uid="{2799F4C5-580A-CE47-B0C7-80F8E61846C3}" name="Column6612"/>
    <tableColumn id="6621" xr3:uid="{D0B810FD-85E9-A042-8C2A-0C27ADD05FB4}" name="Column6613"/>
    <tableColumn id="6622" xr3:uid="{8262C334-982A-0745-A6B8-2483C674D892}" name="Column6614"/>
    <tableColumn id="6623" xr3:uid="{1C673B31-AC5D-7642-932C-22352F404E39}" name="Column6615"/>
    <tableColumn id="6624" xr3:uid="{DA709566-7B86-5E40-BF16-9010213C1FF4}" name="Column6616"/>
    <tableColumn id="6625" xr3:uid="{4CA6EE3F-3FF4-4F4D-BD70-EFB03876C79F}" name="Column6617"/>
    <tableColumn id="6626" xr3:uid="{D426FBF8-1246-124A-AA71-A7E6ED6828BA}" name="Column6618"/>
    <tableColumn id="6627" xr3:uid="{63AF8293-FB09-3642-B7BC-5A1EEDB8910C}" name="Column6619"/>
    <tableColumn id="6628" xr3:uid="{0FD0F0D5-F829-AE43-9E4D-1EEC5610087C}" name="Column6620"/>
    <tableColumn id="6629" xr3:uid="{3C5BFCF8-647B-8A4D-B402-3B907526B5E8}" name="Column6621"/>
    <tableColumn id="6630" xr3:uid="{E784108E-4E78-2145-B141-3180AE46B310}" name="Column6622"/>
    <tableColumn id="6631" xr3:uid="{49B2A98D-2C38-914D-94F9-4963E9057663}" name="Column6623"/>
    <tableColumn id="6632" xr3:uid="{1921DAAD-34A3-8A4B-876C-48EA0199AC00}" name="Column6624"/>
    <tableColumn id="6633" xr3:uid="{215DD2BD-1033-254A-B913-3FB2B2FEF743}" name="Column6625"/>
    <tableColumn id="6634" xr3:uid="{5216C824-FE14-4345-8A51-F8389F9C4108}" name="Column6626"/>
    <tableColumn id="6635" xr3:uid="{ED2615BC-DE32-384B-A852-54017E0DB3F5}" name="Column6627"/>
    <tableColumn id="6636" xr3:uid="{2CDB5D27-EC9C-5D43-9802-4B2FB7191A0D}" name="Column6628"/>
    <tableColumn id="6637" xr3:uid="{D249A086-BA91-6F48-8E53-9BA005109D5F}" name="Column6629"/>
    <tableColumn id="6638" xr3:uid="{69F5A2AC-18A4-3C45-9EC1-946FB40C37B2}" name="Column6630"/>
    <tableColumn id="6639" xr3:uid="{AA5BA307-1293-014D-8851-C285D2095F42}" name="Column6631"/>
    <tableColumn id="6640" xr3:uid="{DCD79635-8B11-3647-A900-577A55C13DB0}" name="Column6632"/>
    <tableColumn id="6641" xr3:uid="{FE8EE18E-1831-9249-AFEB-3030D23B366D}" name="Column6633"/>
    <tableColumn id="6642" xr3:uid="{091D7F42-F0DD-284A-A95D-1BD3A37D0337}" name="Column6634"/>
    <tableColumn id="6643" xr3:uid="{2FD963B4-0ED2-394A-89B5-EEB5C4278295}" name="Column6635"/>
    <tableColumn id="6644" xr3:uid="{2CA9B3FE-2A3D-CB48-811C-D6240E5E6E78}" name="Column6636"/>
    <tableColumn id="6645" xr3:uid="{A9D55E19-A37C-AF4B-A9A0-43030C0DFFF7}" name="Column6637"/>
    <tableColumn id="6646" xr3:uid="{57130987-BB40-FC4B-91FC-094D9BB22491}" name="Column6638"/>
    <tableColumn id="6647" xr3:uid="{471E92C8-D30C-4B4B-BAE2-478E153CD9C7}" name="Column6639"/>
    <tableColumn id="6648" xr3:uid="{0AC57E55-AD16-B045-8ADF-4409D852B23F}" name="Column6640"/>
    <tableColumn id="6649" xr3:uid="{C5E2B13C-69BA-2241-9B02-BCDF87370765}" name="Column6641"/>
    <tableColumn id="6650" xr3:uid="{27517DBF-63F3-9943-9E76-360093F94AEC}" name="Column6642"/>
    <tableColumn id="6651" xr3:uid="{580DE909-7042-D34E-91D6-7C8C4CF88AF3}" name="Column6643"/>
    <tableColumn id="6652" xr3:uid="{5BBB7381-E1CA-A141-BFF9-21F793E84121}" name="Column6644"/>
    <tableColumn id="6653" xr3:uid="{3DCDFBF9-1044-C045-BCB7-1FD67B4E8789}" name="Column6645"/>
    <tableColumn id="6654" xr3:uid="{8DE3F06D-2939-134F-BC2E-512F8EF3E8EB}" name="Column6646"/>
    <tableColumn id="6655" xr3:uid="{02EC3C6D-B11F-EE45-B201-7B273FF9EF54}" name="Column6647"/>
    <tableColumn id="6656" xr3:uid="{7D3E43FC-629F-7F4D-9BFE-896B9CB5F574}" name="Column6648"/>
    <tableColumn id="6657" xr3:uid="{F44ECE45-1AC2-444E-832C-6BC63FA9D6F0}" name="Column6649"/>
    <tableColumn id="6658" xr3:uid="{AC8C24C2-CF8D-5F4D-A045-4A05420CD136}" name="Column6650"/>
    <tableColumn id="6659" xr3:uid="{DE68DAFA-6EF8-2B47-AFF0-66ED5EC4A402}" name="Column6651"/>
    <tableColumn id="6660" xr3:uid="{063E188C-3363-EC45-9546-7ECB5B950973}" name="Column6652"/>
    <tableColumn id="6661" xr3:uid="{201BDBDA-F8BC-2F42-BE11-625B4155416B}" name="Column6653"/>
    <tableColumn id="6662" xr3:uid="{33F6520F-A95A-A24C-B636-89EAD27364B5}" name="Column6654"/>
    <tableColumn id="6663" xr3:uid="{6DB01CA2-62E6-8A43-83A1-8304228AFD9A}" name="Column6655"/>
    <tableColumn id="6664" xr3:uid="{C9FFE40E-E8EB-F240-BED4-908869EDF553}" name="Column6656"/>
    <tableColumn id="6665" xr3:uid="{003EB255-F55E-7B4D-8ED8-4FC380E3A536}" name="Column6657"/>
    <tableColumn id="6666" xr3:uid="{36286D5F-56C6-B948-9DB6-B3CBC061F357}" name="Column6658"/>
    <tableColumn id="6667" xr3:uid="{7B9C11E8-A40B-644D-8727-D51147330C83}" name="Column6659"/>
    <tableColumn id="6668" xr3:uid="{C3BF171B-456A-B043-AC64-7E2A0D513BF1}" name="Column6660"/>
    <tableColumn id="6669" xr3:uid="{26C5F7DB-4AEA-2B4F-AB9B-96F22E8B35A6}" name="Column6661"/>
    <tableColumn id="6670" xr3:uid="{B1039FB5-4DF4-814B-8DF5-A729A3307B60}" name="Column6662"/>
    <tableColumn id="6671" xr3:uid="{D6E5E2EB-0DF7-CD4A-ACBC-2A809EEE04CF}" name="Column6663"/>
    <tableColumn id="6672" xr3:uid="{BA0CF7BF-6633-9042-AAA0-EECDBF37A62E}" name="Column6664"/>
    <tableColumn id="6673" xr3:uid="{B69B78F0-7A07-5E42-A121-A96F49DA0271}" name="Column6665"/>
    <tableColumn id="6674" xr3:uid="{83BEAA96-14F5-A34C-8DCC-7ECF8A07C1B4}" name="Column6666"/>
    <tableColumn id="6675" xr3:uid="{9920AB01-7FD8-4247-BE3C-4F33F6690894}" name="Column6667"/>
    <tableColumn id="6676" xr3:uid="{3FAD9220-62CA-3C4F-AAFA-F26E94495689}" name="Column6668"/>
    <tableColumn id="6677" xr3:uid="{E4FDBB0C-EAC0-1449-845B-F3CCAD0DC82D}" name="Column6669"/>
    <tableColumn id="6678" xr3:uid="{3A9AE28D-2DB5-5440-83B5-E8D97A16FC5F}" name="Column6670"/>
    <tableColumn id="6679" xr3:uid="{609983E3-C697-4F4E-92E5-713167DDA175}" name="Column6671"/>
    <tableColumn id="6680" xr3:uid="{58E6F938-A3DE-CE49-A3FC-D42AA83E9DAA}" name="Column6672"/>
    <tableColumn id="6681" xr3:uid="{50FE94FB-689B-C544-BB26-492067EFB032}" name="Column6673"/>
    <tableColumn id="6682" xr3:uid="{22C24B61-2855-A14B-8745-0F3F8DEB49A4}" name="Column6674"/>
    <tableColumn id="6683" xr3:uid="{2E90F1F9-5317-CF41-AED0-A421B20671A4}" name="Column6675"/>
    <tableColumn id="6684" xr3:uid="{BCF4480E-68A2-FC48-A664-37BE5C67409F}" name="Column6676"/>
    <tableColumn id="6685" xr3:uid="{23032EBF-32AA-C64B-BA1D-5AE658DF2DCF}" name="Column6677"/>
    <tableColumn id="6686" xr3:uid="{0710522F-833A-B74A-979C-982D638483B7}" name="Column6678"/>
    <tableColumn id="6687" xr3:uid="{43000AB4-9581-7044-898E-9C836820A4FA}" name="Column6679"/>
    <tableColumn id="6688" xr3:uid="{0C077850-D956-DA4B-AF3A-86DB219A8D37}" name="Column6680"/>
    <tableColumn id="6689" xr3:uid="{5A3F6FB8-2A27-174E-AC3E-FD702BED0D42}" name="Column6681"/>
    <tableColumn id="6690" xr3:uid="{B8B63EFE-24DA-8645-A96E-D7BDE492B7B5}" name="Column6682"/>
    <tableColumn id="6691" xr3:uid="{5285BF36-672E-6840-A582-87895ADF0BBB}" name="Column6683"/>
    <tableColumn id="6692" xr3:uid="{D45F5F5C-AEF2-4B45-87CD-928F8031982C}" name="Column6684"/>
    <tableColumn id="6693" xr3:uid="{C91F0D63-2728-5943-BBC2-1B9567AB4E73}" name="Column6685"/>
    <tableColumn id="6694" xr3:uid="{16A5B9FE-2794-D344-87A3-7702C008D1EC}" name="Column6686"/>
    <tableColumn id="6695" xr3:uid="{70521107-377B-124B-B7BA-F21A4F29ABE8}" name="Column6687"/>
    <tableColumn id="6696" xr3:uid="{EA2B14DF-8873-904A-8E80-D34EF717B1E6}" name="Column6688"/>
    <tableColumn id="6697" xr3:uid="{5C81C8AD-AA6E-7749-9F6F-A7D5B468F507}" name="Column6689"/>
    <tableColumn id="6698" xr3:uid="{EF8963DB-7B18-7148-A07E-226353A25F45}" name="Column6690"/>
    <tableColumn id="6699" xr3:uid="{CE350D12-FCFD-FF4E-8D50-6BD028C66722}" name="Column6691"/>
    <tableColumn id="6700" xr3:uid="{DD3F503B-DC16-7B48-96C7-FBA1A5B6D6A0}" name="Column6692"/>
    <tableColumn id="6701" xr3:uid="{DADDAD83-8D7C-6D4D-B41B-897FE2CAA416}" name="Column6693"/>
    <tableColumn id="6702" xr3:uid="{F2877CCD-C606-F54D-A1E8-F8CBDF3278F0}" name="Column6694"/>
    <tableColumn id="6703" xr3:uid="{54B56A65-A2A7-6B4C-A897-FD95D6975F25}" name="Column6695"/>
    <tableColumn id="6704" xr3:uid="{E5AC12F3-9BFF-DC46-A688-2235362A0907}" name="Column6696"/>
    <tableColumn id="6705" xr3:uid="{69B0577C-883E-4C48-B20E-7BFA1ECD5B97}" name="Column6697"/>
    <tableColumn id="6706" xr3:uid="{67CB378F-7E5F-3C42-8619-5C226AFE68D1}" name="Column6698"/>
    <tableColumn id="6707" xr3:uid="{1260A5C1-C0B8-D348-90AB-CBA1461DF8BE}" name="Column6699"/>
    <tableColumn id="6708" xr3:uid="{6757F035-2CAD-3041-B62F-96D32EDD2354}" name="Column6700"/>
    <tableColumn id="6709" xr3:uid="{8853F1EB-B671-E24B-9715-919F81B2BDF9}" name="Column6701"/>
    <tableColumn id="6710" xr3:uid="{0CF52011-DB8A-8947-BB3B-BA7E54B33EC7}" name="Column6702"/>
    <tableColumn id="6711" xr3:uid="{B2965104-A149-DC43-9502-F6DBF62A4F68}" name="Column6703"/>
    <tableColumn id="6712" xr3:uid="{AD813B8A-AB6C-E640-B4B3-0DA4D37CD82C}" name="Column6704"/>
    <tableColumn id="6713" xr3:uid="{636FF4C6-D425-DE4D-A90C-F486C384C1A6}" name="Column6705"/>
    <tableColumn id="6714" xr3:uid="{6971755B-596F-DC40-8DA6-FCCC6D2D0284}" name="Column6706"/>
    <tableColumn id="6715" xr3:uid="{591DF51F-CCA7-EA45-B9F7-0046D9F20902}" name="Column6707"/>
    <tableColumn id="6716" xr3:uid="{B31008BF-535E-8045-A721-9AEB033002BF}" name="Column6708"/>
    <tableColumn id="6717" xr3:uid="{D33EFDA0-E218-AB4E-8558-D87F6B080613}" name="Column6709"/>
    <tableColumn id="6718" xr3:uid="{9F5E4723-A532-D946-A843-97677FD1AD76}" name="Column6710"/>
    <tableColumn id="6719" xr3:uid="{D0C3D819-FBB5-2644-B850-CFA1F9C4A5D5}" name="Column6711"/>
    <tableColumn id="6720" xr3:uid="{EDD87E4B-91F5-A941-9DD4-58D765E10400}" name="Column6712"/>
    <tableColumn id="6721" xr3:uid="{FDA1EA8C-077E-E84E-83BC-D12DA37DC49A}" name="Column6713"/>
    <tableColumn id="6722" xr3:uid="{C955E3CF-94CF-0148-8584-CD1BFAFD6BB3}" name="Column6714"/>
    <tableColumn id="6723" xr3:uid="{351A8656-3FAE-0B42-A6B9-BC45E6573230}" name="Column6715"/>
    <tableColumn id="6724" xr3:uid="{018EF759-9033-2042-810B-D23D02CA84ED}" name="Column6716"/>
    <tableColumn id="6725" xr3:uid="{D0F42C84-CED9-274C-996D-49F988AABD4C}" name="Column6717"/>
    <tableColumn id="6726" xr3:uid="{E8FC1408-A384-A640-B5B4-6C5D783D68BF}" name="Column6718"/>
    <tableColumn id="6727" xr3:uid="{B0AB2046-F35E-B74B-8439-C3056FA3CC42}" name="Column6719"/>
    <tableColumn id="6728" xr3:uid="{560E519A-7126-2C47-BBCD-789B702F8DB6}" name="Column6720"/>
    <tableColumn id="6729" xr3:uid="{FF85EA27-88BD-6C43-A0C3-89C2C2CFC91E}" name="Column6721"/>
    <tableColumn id="6730" xr3:uid="{99FEABDC-B577-5D41-85F6-EFF723A5A6D3}" name="Column6722"/>
    <tableColumn id="6731" xr3:uid="{46A89B8E-7B71-B547-87C9-7E952A516B3A}" name="Column6723"/>
    <tableColumn id="6732" xr3:uid="{0EF35B9E-6CD3-2543-B033-5A37FBD10E92}" name="Column6724"/>
    <tableColumn id="6733" xr3:uid="{C0C8BE28-234A-814F-8655-C94BE3596DAF}" name="Column6725"/>
    <tableColumn id="6734" xr3:uid="{1B59DBAA-7052-DE4A-9FE5-367A30B6C28B}" name="Column6726"/>
    <tableColumn id="6735" xr3:uid="{E0D79F59-B6E5-2046-9E52-87E28306700F}" name="Column6727"/>
    <tableColumn id="6736" xr3:uid="{F94C8DD1-D4D8-8E44-9B53-6A40FB60549B}" name="Column6728"/>
    <tableColumn id="6737" xr3:uid="{2D788B9D-BFFB-984D-8963-264BC7116620}" name="Column6729"/>
    <tableColumn id="6738" xr3:uid="{27DD5035-B7ED-E246-82E1-742B5F0ABF2E}" name="Column6730"/>
    <tableColumn id="6739" xr3:uid="{34135894-95D1-7E44-B0C3-86F616B6DF1A}" name="Column6731"/>
    <tableColumn id="6740" xr3:uid="{558EAF34-1D19-AA47-A237-B54DD08AD0FD}" name="Column6732"/>
    <tableColumn id="6741" xr3:uid="{7BDCE218-C77F-664B-8F8B-9D0C37DF1C75}" name="Column6733"/>
    <tableColumn id="6742" xr3:uid="{A8034463-ADEC-8144-A3B0-24898101B3E0}" name="Column6734"/>
    <tableColumn id="6743" xr3:uid="{E50EE598-4E1B-0743-B887-84398F53B64F}" name="Column6735"/>
    <tableColumn id="6744" xr3:uid="{21A06F0F-00A7-1D4B-9AB1-463B7B91FB87}" name="Column6736"/>
    <tableColumn id="6745" xr3:uid="{0038A72F-95A9-3947-BE00-267BB1AEB3A1}" name="Column6737"/>
    <tableColumn id="6746" xr3:uid="{A51188F2-E8EE-5E4F-8568-9BAC0F93632E}" name="Column6738"/>
    <tableColumn id="6747" xr3:uid="{7C6869D9-D057-9747-9BD7-D68E9B7EDCB4}" name="Column6739"/>
    <tableColumn id="6748" xr3:uid="{590E8B37-6F22-6044-B978-9FF4AD95FC5C}" name="Column6740"/>
    <tableColumn id="6749" xr3:uid="{B6BB8766-D85D-2448-8542-CA923DCFDB8C}" name="Column6741"/>
    <tableColumn id="6750" xr3:uid="{A51ACC60-F498-8A4D-8D9A-97AA8341B172}" name="Column6742"/>
    <tableColumn id="6751" xr3:uid="{F4B0710D-4742-A748-8D6B-148E979E6604}" name="Column6743"/>
    <tableColumn id="6752" xr3:uid="{8AC4EAFF-EDE3-4247-9CB7-6734322318FC}" name="Column6744"/>
    <tableColumn id="6753" xr3:uid="{4051E0E1-8651-E44F-ABC4-48EF15A6BF54}" name="Column6745"/>
    <tableColumn id="6754" xr3:uid="{4DA24BA7-DF46-7247-9F30-8C183B6635B3}" name="Column6746"/>
    <tableColumn id="6755" xr3:uid="{0D3D67F6-71CE-BA42-9BB4-EADF079024BB}" name="Column6747"/>
    <tableColumn id="6756" xr3:uid="{3BAE8324-6DDE-FB40-B005-5C22ACC0D182}" name="Column6748"/>
    <tableColumn id="6757" xr3:uid="{996B32E2-43C1-8440-9C9F-29E15D02E8E3}" name="Column6749"/>
    <tableColumn id="6758" xr3:uid="{6302FF70-AB5F-2D4F-BE25-6B26C14EB3C8}" name="Column6750"/>
    <tableColumn id="6759" xr3:uid="{5C7A885B-4E63-6D42-8D26-5CE569579789}" name="Column6751"/>
    <tableColumn id="6760" xr3:uid="{FF54670F-3F98-654A-9BDE-7A9CE6F8107F}" name="Column6752"/>
    <tableColumn id="6761" xr3:uid="{D2B26407-3388-A947-B6E2-32BE59064D69}" name="Column6753"/>
    <tableColumn id="6762" xr3:uid="{CF8B7886-9B8E-E745-AEEC-475B252D0A38}" name="Column6754"/>
    <tableColumn id="6763" xr3:uid="{8487B2E1-91C4-7442-94D2-B23F0233B981}" name="Column6755"/>
    <tableColumn id="6764" xr3:uid="{0FE1AF11-D567-A24F-9C40-B97F8C8C65C1}" name="Column6756"/>
    <tableColumn id="6765" xr3:uid="{217EDC8F-4AB3-EC47-9837-8B15EA6949F2}" name="Column6757"/>
    <tableColumn id="6766" xr3:uid="{F2C3A21B-59FA-BE48-82BF-877A84DE01DC}" name="Column6758"/>
    <tableColumn id="6767" xr3:uid="{B43FC149-67E2-B840-8E5F-9D1E1E53167D}" name="Column6759"/>
    <tableColumn id="6768" xr3:uid="{7B72854F-8B06-9F49-B5F5-6AC5306754F2}" name="Column6760"/>
    <tableColumn id="6769" xr3:uid="{0F7922C5-D650-184B-A9E4-0F75B9925119}" name="Column6761"/>
    <tableColumn id="6770" xr3:uid="{B714CF86-6860-214F-B0E7-0FC7F1347380}" name="Column6762"/>
    <tableColumn id="6771" xr3:uid="{FB757F3B-B5CC-C94B-838A-64E3F1C31B84}" name="Column6763"/>
    <tableColumn id="6772" xr3:uid="{B6042349-0392-354C-B719-C881917EA328}" name="Column6764"/>
    <tableColumn id="6773" xr3:uid="{60962230-798E-E647-B7BB-BCF2D6129B6C}" name="Column6765"/>
    <tableColumn id="6774" xr3:uid="{A9A2C2A7-E346-A547-A820-527111387BCF}" name="Column6766"/>
    <tableColumn id="6775" xr3:uid="{17484273-F56E-824D-9481-EF25CE9F09D4}" name="Column6767"/>
    <tableColumn id="6776" xr3:uid="{33035D4A-2C0B-7847-996A-003CD61F8A9A}" name="Column6768"/>
    <tableColumn id="6777" xr3:uid="{19BA14D3-C905-2D47-8EE9-2C9D29064D43}" name="Column6769"/>
    <tableColumn id="6778" xr3:uid="{731655C7-CC89-364C-9462-76E4080042AF}" name="Column6770"/>
    <tableColumn id="6779" xr3:uid="{1FE7B026-B3EB-7F4E-8908-447BFB3090AB}" name="Column6771"/>
    <tableColumn id="6780" xr3:uid="{CF2569D6-14B7-CF44-8238-71304D4D4A4C}" name="Column6772"/>
    <tableColumn id="6781" xr3:uid="{9CEE099A-54BB-1842-A663-3E9F170B8F0F}" name="Column6773"/>
    <tableColumn id="6782" xr3:uid="{F4E18205-E95A-214F-AF60-EFF28C6D4AA7}" name="Column6774"/>
    <tableColumn id="6783" xr3:uid="{E970FC06-FF85-6B44-9B93-78F71B7059F1}" name="Column6775"/>
    <tableColumn id="6784" xr3:uid="{3BCBB6E6-423A-E848-B3BB-CAF3A9B3ED99}" name="Column6776"/>
    <tableColumn id="6785" xr3:uid="{F1ADDB99-BD1B-AA44-A7BC-B75FDFE2D927}" name="Column6777"/>
    <tableColumn id="6786" xr3:uid="{A80FF2D6-B241-ED48-8C36-922AEAC8655D}" name="Column6778"/>
    <tableColumn id="6787" xr3:uid="{EED13113-3F5D-8543-A614-FFD735CE7BAB}" name="Column6779"/>
    <tableColumn id="6788" xr3:uid="{14E6DFF1-A294-F140-9BA0-9E96A851CEC2}" name="Column6780"/>
    <tableColumn id="6789" xr3:uid="{2D3F52D2-0467-214E-BFBF-17805573C311}" name="Column6781"/>
    <tableColumn id="6790" xr3:uid="{80AD13B6-ED16-9A4A-9679-A96613B58CA0}" name="Column6782"/>
    <tableColumn id="6791" xr3:uid="{A10FF320-AF97-0E46-8FC0-A44201E9E30F}" name="Column6783"/>
    <tableColumn id="6792" xr3:uid="{A432111B-290C-5D46-AB65-557032025EEA}" name="Column6784"/>
    <tableColumn id="6793" xr3:uid="{AD0D8895-1EFC-E34D-95AE-6BAFF527EF90}" name="Column6785"/>
    <tableColumn id="6794" xr3:uid="{A7426F25-E98E-6D40-A4C9-251350BFF4FF}" name="Column6786"/>
    <tableColumn id="6795" xr3:uid="{4C75E686-0711-A249-A808-1BD4BF6B5010}" name="Column6787"/>
    <tableColumn id="6796" xr3:uid="{7FA88469-0DEE-B046-B41D-D0FF7EAF8C13}" name="Column6788"/>
    <tableColumn id="6797" xr3:uid="{2959D9BC-1CAF-064B-8ED3-B524E98CB579}" name="Column6789"/>
    <tableColumn id="6798" xr3:uid="{CC6D5C62-31DF-1A45-B95C-DCD9C7EB816F}" name="Column6790"/>
    <tableColumn id="6799" xr3:uid="{AD87A944-D398-664A-A89D-4713309B0C1B}" name="Column6791"/>
    <tableColumn id="6800" xr3:uid="{534487EA-9ACF-5C47-8F9E-98BE772FD7E1}" name="Column6792"/>
    <tableColumn id="6801" xr3:uid="{449FA057-4BFC-F04C-AFED-B73A3C443079}" name="Column6793"/>
    <tableColumn id="6802" xr3:uid="{B359CD52-6304-A54C-B258-F7D7ED85533D}" name="Column6794"/>
    <tableColumn id="6803" xr3:uid="{712BAC51-55AB-DB4F-A827-07C061B61705}" name="Column6795"/>
    <tableColumn id="6804" xr3:uid="{C26C82F8-A816-7743-8445-643AE18B4260}" name="Column6796"/>
    <tableColumn id="6805" xr3:uid="{123D1583-4FDB-544D-BD42-73B19ED5509F}" name="Column6797"/>
    <tableColumn id="6806" xr3:uid="{4944637A-1CA0-FD44-A503-0E487FC64CA4}" name="Column6798"/>
    <tableColumn id="6807" xr3:uid="{6F210825-584A-EF45-A931-F6A92E839A68}" name="Column6799"/>
    <tableColumn id="6808" xr3:uid="{EC12E4BB-A913-BB47-AFA0-2B610BF1FC83}" name="Column6800"/>
    <tableColumn id="6809" xr3:uid="{C49DBBDF-ACD8-414E-AD31-F52E19F2BC6A}" name="Column6801"/>
    <tableColumn id="6810" xr3:uid="{9B3B5A36-C90D-B14A-890D-31024DE031C4}" name="Column6802"/>
    <tableColumn id="6811" xr3:uid="{92EA01CB-20C1-7B4A-AE18-2B6FBF9E794E}" name="Column6803"/>
    <tableColumn id="6812" xr3:uid="{CD59F2B8-CDC3-CC47-9D63-503DC7D4F63B}" name="Column6804"/>
    <tableColumn id="6813" xr3:uid="{52D95B9B-3C3A-0847-97DD-3BEEED942496}" name="Column6805"/>
    <tableColumn id="6814" xr3:uid="{DC395CD7-52D8-3247-B8E5-DA5F28A765E4}" name="Column6806"/>
    <tableColumn id="6815" xr3:uid="{146E1DB4-6E97-5C41-BF6F-FB6DA2D5BF5A}" name="Column6807"/>
    <tableColumn id="6816" xr3:uid="{6CDAACDA-6B80-5941-B2F4-9C190BD43DD0}" name="Column6808"/>
    <tableColumn id="6817" xr3:uid="{7F343BBB-E678-7441-BCEA-F201BCC24BE9}" name="Column6809"/>
    <tableColumn id="6818" xr3:uid="{1725717A-E37E-5D42-A511-65EA7DFC3746}" name="Column6810"/>
    <tableColumn id="6819" xr3:uid="{B53FF007-C8C1-B844-BF36-DB09CF78A8C5}" name="Column6811"/>
    <tableColumn id="6820" xr3:uid="{5DC5E2BB-2E0B-174A-9310-1CC5C0D9378B}" name="Column6812"/>
    <tableColumn id="6821" xr3:uid="{2BF75798-FBCA-6144-9FAE-C52E7B80FCE5}" name="Column6813"/>
    <tableColumn id="6822" xr3:uid="{5BCDBAA1-DAE8-2043-ABFC-1E915D5F75C0}" name="Column6814"/>
    <tableColumn id="6823" xr3:uid="{659F3DA4-4948-624C-831D-87FD5E387F03}" name="Column6815"/>
    <tableColumn id="6824" xr3:uid="{4F73F8BA-2C96-3849-BB8D-518DC9644A65}" name="Column6816"/>
    <tableColumn id="6825" xr3:uid="{BD014C54-47FD-1A4B-B24C-4AF5E051CF91}" name="Column6817"/>
    <tableColumn id="6826" xr3:uid="{0A7DE94E-6760-A842-A9C1-DED1A1FEA955}" name="Column6818"/>
    <tableColumn id="6827" xr3:uid="{BC8E0EA8-03AB-8E45-B8A0-A6421DC0135C}" name="Column6819"/>
    <tableColumn id="6828" xr3:uid="{B4C1A531-AC35-9D4A-B726-A70CBC576DCF}" name="Column6820"/>
    <tableColumn id="6829" xr3:uid="{9450085A-0D12-004F-92CA-77B1C5E74212}" name="Column6821"/>
    <tableColumn id="6830" xr3:uid="{90EC8F59-FA59-864D-B25C-3FC4D1BE505C}" name="Column6822"/>
    <tableColumn id="6831" xr3:uid="{E1E8D047-2A8F-4042-850C-783B2958FB34}" name="Column6823"/>
    <tableColumn id="6832" xr3:uid="{5D8AD443-FEC2-D84A-80AA-171F35A408FE}" name="Column6824"/>
    <tableColumn id="6833" xr3:uid="{4186EB6A-2D8D-C048-8EC8-03A5A041A46B}" name="Column6825"/>
    <tableColumn id="6834" xr3:uid="{52CA988D-C160-B146-97FD-7D46FE8ABC55}" name="Column6826"/>
    <tableColumn id="6835" xr3:uid="{D4F4DC8D-DA48-E54E-A641-758A0DA1AC17}" name="Column6827"/>
    <tableColumn id="6836" xr3:uid="{99477183-8AAC-E34F-89DB-F530E4FBC1B7}" name="Column6828"/>
    <tableColumn id="6837" xr3:uid="{DFCFB0A1-40D6-4944-A971-FF8371EF83FA}" name="Column6829"/>
    <tableColumn id="6838" xr3:uid="{085467BA-6FD6-6243-9C25-7E0D956E468E}" name="Column6830"/>
    <tableColumn id="6839" xr3:uid="{FBE14607-E587-1945-9BA5-96E542A644D4}" name="Column6831"/>
    <tableColumn id="6840" xr3:uid="{EBDEF261-CD8E-F147-BD7F-79BBB7DE8DF0}" name="Column6832"/>
    <tableColumn id="6841" xr3:uid="{CF2AB460-C390-6E4B-AE55-F234A262EFA1}" name="Column6833"/>
    <tableColumn id="6842" xr3:uid="{9536A73F-9804-2844-9DA7-E897B9067E38}" name="Column6834"/>
    <tableColumn id="6843" xr3:uid="{268809C4-F819-174D-A6A5-48C6205FAE50}" name="Column6835"/>
    <tableColumn id="6844" xr3:uid="{770DC478-0CA1-F64C-AC0E-3FDF0CF92CA7}" name="Column6836"/>
    <tableColumn id="6845" xr3:uid="{06D91932-3D4E-BF41-AA7D-1F781B79D227}" name="Column6837"/>
    <tableColumn id="6846" xr3:uid="{FB32D1A9-DBCB-3D44-9F3D-8E8149C7C154}" name="Column6838"/>
    <tableColumn id="6847" xr3:uid="{54C19966-987D-0644-B3CC-05C08345BD3F}" name="Column6839"/>
    <tableColumn id="6848" xr3:uid="{17A76F2C-A42A-0D48-AF71-B153B7D7C93F}" name="Column6840"/>
    <tableColumn id="6849" xr3:uid="{0C1FD51E-9AEF-6F45-A292-46F52AE465FA}" name="Column6841"/>
    <tableColumn id="6850" xr3:uid="{62F586BB-A1D3-FB4E-ABD5-FCEB2C17AD90}" name="Column6842"/>
    <tableColumn id="6851" xr3:uid="{0F807C06-5810-3348-A581-310F36D6EE45}" name="Column6843"/>
    <tableColumn id="6852" xr3:uid="{9E79AEE7-4B42-BB49-A08B-88E96B42CC1F}" name="Column6844"/>
    <tableColumn id="6853" xr3:uid="{7858DF19-5D8A-5F4C-B0C3-F859DE3AF6E1}" name="Column6845"/>
    <tableColumn id="6854" xr3:uid="{08C6EA9B-A9A7-544F-AE00-88EA79E5F28B}" name="Column6846"/>
    <tableColumn id="6855" xr3:uid="{0AF206FD-FCBF-6E43-B530-939C98B78B3F}" name="Column6847"/>
    <tableColumn id="6856" xr3:uid="{B5F6637C-9F1A-B84D-8114-C8F373AFAA05}" name="Column6848"/>
    <tableColumn id="6857" xr3:uid="{EDEA7A47-BBC6-EC43-9447-3E36598EE8A1}" name="Column6849"/>
    <tableColumn id="6858" xr3:uid="{4783AC17-0AFB-F043-9D2B-1626716FF988}" name="Column6850"/>
    <tableColumn id="6859" xr3:uid="{4FC78358-9C88-8047-8DEC-526D584D6B4A}" name="Column6851"/>
    <tableColumn id="6860" xr3:uid="{889D4CC1-5447-604E-8BFE-8EDDD24A7EBB}" name="Column6852"/>
    <tableColumn id="6861" xr3:uid="{F9072C5B-EAD5-D640-8073-B8709B1D5939}" name="Column6853"/>
    <tableColumn id="6862" xr3:uid="{E274A2DF-1008-7C42-A299-DE34D1CA4541}" name="Column6854"/>
    <tableColumn id="6863" xr3:uid="{81365B2F-8C89-EB49-8CAB-D86172AC34D3}" name="Column6855"/>
    <tableColumn id="6864" xr3:uid="{2DDCE1EA-5498-C54A-A30F-2828BA7FE64B}" name="Column6856"/>
    <tableColumn id="6865" xr3:uid="{57EA4CC6-8A97-0F40-A875-BE9098CF1FB6}" name="Column6857"/>
    <tableColumn id="6866" xr3:uid="{EE6D485B-9D48-514F-9E4D-D73BEA8978ED}" name="Column6858"/>
    <tableColumn id="6867" xr3:uid="{BA0D896B-3C47-6C43-AF3D-B654FC46B687}" name="Column6859"/>
    <tableColumn id="6868" xr3:uid="{4A9F9874-D264-B643-AC4F-E91F9F57BA6A}" name="Column6860"/>
    <tableColumn id="6869" xr3:uid="{188912AA-3424-E34E-9A63-0C3F2B17F10F}" name="Column6861"/>
    <tableColumn id="6870" xr3:uid="{B418238D-3787-1A4F-A1E5-DDCFAEE44B35}" name="Column6862"/>
    <tableColumn id="6871" xr3:uid="{9F50F914-8A83-BE46-B40F-83C9F9AF5D6F}" name="Column6863"/>
    <tableColumn id="6872" xr3:uid="{1BB363BF-5EF0-0C4B-8F9D-DED4FFC6F437}" name="Column6864"/>
    <tableColumn id="6873" xr3:uid="{3F855456-E54F-F340-ABFE-391915386006}" name="Column6865"/>
    <tableColumn id="6874" xr3:uid="{FFA83AB2-E263-C84F-8E6E-50072677D095}" name="Column6866"/>
    <tableColumn id="6875" xr3:uid="{F5CAE392-03DB-BC4B-8E4F-F9E86F16F58B}" name="Column6867"/>
    <tableColumn id="6876" xr3:uid="{9A84B057-373F-5B41-82A3-39D0BABF12F9}" name="Column6868"/>
    <tableColumn id="6877" xr3:uid="{7D0AC311-E473-3E45-AC9F-C95004EEA734}" name="Column6869"/>
    <tableColumn id="6878" xr3:uid="{4FAC57F2-D812-364F-8DF4-CFF82652BB3D}" name="Column6870"/>
    <tableColumn id="6879" xr3:uid="{6FA3DB42-296F-134F-8623-11838BAFBF3C}" name="Column6871"/>
    <tableColumn id="6880" xr3:uid="{2AEDBB3F-7FAA-E64F-8E45-E68B8E66DD03}" name="Column6872"/>
    <tableColumn id="6881" xr3:uid="{F98003E6-202D-4648-A350-0605428EFDA3}" name="Column6873"/>
    <tableColumn id="6882" xr3:uid="{E1EB5502-CCE6-964B-A67E-0A84B29C0CC0}" name="Column6874"/>
    <tableColumn id="6883" xr3:uid="{DA04D228-1950-2944-A598-D604F6A97FA1}" name="Column6875"/>
    <tableColumn id="6884" xr3:uid="{AB3AA1FB-F2BC-F84E-B3C2-8C1B3DC1C55E}" name="Column6876"/>
    <tableColumn id="6885" xr3:uid="{AB2B100B-B854-E049-A7C1-11C87D662FAF}" name="Column6877"/>
    <tableColumn id="6886" xr3:uid="{8D75A27E-8920-3944-BB71-6B9D080A0C53}" name="Column6878"/>
    <tableColumn id="6887" xr3:uid="{A084CA17-A7E3-1640-8B69-5057D0BC8D5F}" name="Column6879"/>
    <tableColumn id="6888" xr3:uid="{C8D19952-8009-8D4E-B162-F40BB278F8C8}" name="Column6880"/>
    <tableColumn id="6889" xr3:uid="{17082373-1496-834D-96E2-D6DDB165A9BA}" name="Column6881"/>
    <tableColumn id="6890" xr3:uid="{F9454CDB-0703-4E40-863F-774D6618C718}" name="Column6882"/>
    <tableColumn id="6891" xr3:uid="{207E4C61-3070-6E4C-9945-78D4ACA2F42D}" name="Column6883"/>
    <tableColumn id="6892" xr3:uid="{F196B3ED-4A52-2F4C-88E4-AE7830480695}" name="Column6884"/>
    <tableColumn id="6893" xr3:uid="{7D311BD0-5595-0541-8200-042E4C4D806F}" name="Column6885"/>
    <tableColumn id="6894" xr3:uid="{1ACC0EAF-4775-B846-BD80-D22758D5B0CB}" name="Column6886"/>
    <tableColumn id="6895" xr3:uid="{DCD1D94B-2D7B-ED44-9384-89BA3589E72D}" name="Column6887"/>
    <tableColumn id="6896" xr3:uid="{C7E29884-34B1-0644-8992-018F7E9230C2}" name="Column6888"/>
    <tableColumn id="6897" xr3:uid="{B3801038-CF3E-6742-A08B-5F3E4F157E21}" name="Column6889"/>
    <tableColumn id="6898" xr3:uid="{65C99C27-8C7E-644A-B4A9-E8BDEF82F96A}" name="Column6890"/>
    <tableColumn id="6899" xr3:uid="{8FCE1AF1-114F-1A41-9081-16507F812D6D}" name="Column6891"/>
    <tableColumn id="6900" xr3:uid="{C82208C0-ABC1-D441-9C87-3912FADD6D4C}" name="Column6892"/>
    <tableColumn id="6901" xr3:uid="{91A827EF-F62B-554B-B40C-5FBD3ED5DC8E}" name="Column6893"/>
    <tableColumn id="6902" xr3:uid="{8F3EBEAC-D976-AC41-9812-599A82C2BA70}" name="Column6894"/>
    <tableColumn id="6903" xr3:uid="{6DDDD780-6941-6C4F-B591-C94C99D7E317}" name="Column6895"/>
    <tableColumn id="6904" xr3:uid="{BC46729F-7A11-2B4A-93C6-B9E088EA15D0}" name="Column6896"/>
    <tableColumn id="6905" xr3:uid="{C51FB067-8643-DF4E-8707-1A40F2D70BC6}" name="Column6897"/>
    <tableColumn id="6906" xr3:uid="{38988071-A486-2B49-973B-38FA14171B6B}" name="Column6898"/>
    <tableColumn id="6907" xr3:uid="{11390856-9C16-004A-83CF-74E31AC5297A}" name="Column6899"/>
    <tableColumn id="6908" xr3:uid="{71D6746D-A1F8-0D47-B895-C22B38C02565}" name="Column6900"/>
    <tableColumn id="6909" xr3:uid="{1993BE0D-3131-CE49-B545-3794F2EAC2A3}" name="Column6901"/>
    <tableColumn id="6910" xr3:uid="{315F3FD7-E902-BA41-A4BA-3B9C3AF0CE83}" name="Column6902"/>
    <tableColumn id="6911" xr3:uid="{0791E327-F82B-E848-A9BB-57D258F24236}" name="Column6903"/>
    <tableColumn id="6912" xr3:uid="{9E121728-3C9F-E845-8EF8-C3B3546AB5FB}" name="Column6904"/>
    <tableColumn id="6913" xr3:uid="{AA0E8F5D-83A3-884F-A639-F42BB0C1D7F7}" name="Column6905"/>
    <tableColumn id="6914" xr3:uid="{8FE6EE28-8BF3-0F4A-937C-156C73F59ECC}" name="Column6906"/>
    <tableColumn id="6915" xr3:uid="{8B8CEA6F-D08A-E64A-86FA-5B217A2FEDB4}" name="Column6907"/>
    <tableColumn id="6916" xr3:uid="{487546DA-1962-C94E-AEAF-932FF270D379}" name="Column6908"/>
    <tableColumn id="6917" xr3:uid="{5F6C98F0-B231-5E43-85C4-E7ABDDDCB760}" name="Column6909"/>
    <tableColumn id="6918" xr3:uid="{B909136A-6AAD-A542-AF84-FAC9B2E8404D}" name="Column6910"/>
    <tableColumn id="6919" xr3:uid="{CFA8ECA8-F78B-0C43-8DE9-6D6BC9AC2F0F}" name="Column6911"/>
    <tableColumn id="6920" xr3:uid="{A7ACF5C3-3B6B-3641-99FF-A52C8302A98E}" name="Column6912"/>
    <tableColumn id="6921" xr3:uid="{99ACC9DA-F1EC-8D4E-8252-BED3F449CADA}" name="Column6913"/>
    <tableColumn id="6922" xr3:uid="{0EA52CB1-BB69-5D49-9211-3F72F89023D9}" name="Column6914"/>
    <tableColumn id="6923" xr3:uid="{33579292-9304-744B-8E2D-53B65060D160}" name="Column6915"/>
    <tableColumn id="6924" xr3:uid="{99A5CABB-A1AC-0E43-8F8B-745BBEF40CDB}" name="Column6916"/>
    <tableColumn id="6925" xr3:uid="{2C8762B4-0B1B-6745-B06F-EC3E7E889D7B}" name="Column6917"/>
    <tableColumn id="6926" xr3:uid="{FF2AD874-0419-2947-A445-F59D411C9CFA}" name="Column6918"/>
    <tableColumn id="6927" xr3:uid="{A548C807-E855-8E49-B6F1-6C172A92992A}" name="Column6919"/>
    <tableColumn id="6928" xr3:uid="{EF5BEF02-DE18-734A-8CBF-5DD6F59E85DA}" name="Column6920"/>
    <tableColumn id="6929" xr3:uid="{80C03368-B700-754D-B61E-D0FBED93AF20}" name="Column6921"/>
    <tableColumn id="6930" xr3:uid="{5F9B5E7E-C40F-9D4B-A9DC-E20FAA5D443A}" name="Column6922"/>
    <tableColumn id="6931" xr3:uid="{A27AA859-EDBC-F348-B761-EA8282FBAA1C}" name="Column6923"/>
    <tableColumn id="6932" xr3:uid="{E0B125D5-BA1B-C34E-AACE-EE89C812456D}" name="Column6924"/>
    <tableColumn id="6933" xr3:uid="{10CA0EB0-DE04-604F-8060-0E70A34289F4}" name="Column6925"/>
    <tableColumn id="6934" xr3:uid="{70B24E19-325A-8C4D-B687-ACB36AF17532}" name="Column6926"/>
    <tableColumn id="6935" xr3:uid="{686FB9CD-5804-3B43-8120-0154FA723286}" name="Column6927"/>
    <tableColumn id="6936" xr3:uid="{21BF2E52-026A-1D45-A7B0-12AD88C75241}" name="Column6928"/>
    <tableColumn id="6937" xr3:uid="{05EAC0A2-C4F9-4D4B-A175-1FD81CC1CA07}" name="Column6929"/>
    <tableColumn id="6938" xr3:uid="{C139FC84-31F2-9F46-BFB0-8374E9DB8C2A}" name="Column6930"/>
    <tableColumn id="6939" xr3:uid="{6AFAA57B-1EAF-6B43-8F95-0F0433DA17C0}" name="Column6931"/>
    <tableColumn id="6940" xr3:uid="{B1469C6F-E823-8D4A-AA6A-AB0612E3B5D3}" name="Column6932"/>
    <tableColumn id="6941" xr3:uid="{D0889D2E-7820-514E-82AB-1978289C80CC}" name="Column6933"/>
    <tableColumn id="6942" xr3:uid="{2F5BBB85-F87E-6A4A-9163-15434790AD9A}" name="Column6934"/>
    <tableColumn id="6943" xr3:uid="{926F0530-5FF9-9C4E-A0D4-A52859BD93ED}" name="Column6935"/>
    <tableColumn id="6944" xr3:uid="{4529A2A0-70C3-4147-A52A-7822E03C6725}" name="Column6936"/>
    <tableColumn id="6945" xr3:uid="{730BEC65-AF7D-7A46-9D1B-BB4DE5594B65}" name="Column6937"/>
    <tableColumn id="6946" xr3:uid="{B1E95D5B-85C1-0240-8EC2-F83CC0834970}" name="Column6938"/>
    <tableColumn id="6947" xr3:uid="{64AF188D-A31B-1949-9CB0-05D2AD2FB445}" name="Column6939"/>
    <tableColumn id="6948" xr3:uid="{4BC309EB-CDB9-854D-B1EA-931BDD771B73}" name="Column6940"/>
    <tableColumn id="6949" xr3:uid="{899FDA03-59B2-5445-A62A-6EE046BC54EA}" name="Column6941"/>
    <tableColumn id="6950" xr3:uid="{271BA817-A029-414E-9F85-A48EB64AC71C}" name="Column6942"/>
    <tableColumn id="6951" xr3:uid="{4F429D1B-FB91-364A-BC49-CB42C5438080}" name="Column6943"/>
    <tableColumn id="6952" xr3:uid="{1D3BAA6F-13E4-5342-90BF-D2A61717D690}" name="Column6944"/>
    <tableColumn id="6953" xr3:uid="{CEFC6DF4-CCA1-1A4E-A22C-B4579F5B4708}" name="Column6945"/>
    <tableColumn id="6954" xr3:uid="{26F45D53-B87F-2F43-B5AA-493FAB623943}" name="Column6946"/>
    <tableColumn id="6955" xr3:uid="{B8522A1A-E6C5-B147-B943-C68A53D06211}" name="Column6947"/>
    <tableColumn id="6956" xr3:uid="{BC6959DC-8D01-4245-97A1-75015F010F34}" name="Column6948"/>
    <tableColumn id="6957" xr3:uid="{27D9BB87-A230-104F-B4A9-9B32566EBDD9}" name="Column6949"/>
    <tableColumn id="6958" xr3:uid="{BCA0AFCB-C3F2-DD42-B7E8-D69B79ED6D7E}" name="Column6950"/>
    <tableColumn id="6959" xr3:uid="{70CC2A96-6A8F-3F47-8230-342E7E01AD32}" name="Column6951"/>
    <tableColumn id="6960" xr3:uid="{A040D1BE-7146-2E4B-942A-EC98A11EC221}" name="Column6952"/>
    <tableColumn id="6961" xr3:uid="{49DAC514-C288-9147-8DAD-D31B8C67A9F7}" name="Column6953"/>
    <tableColumn id="6962" xr3:uid="{E0A2E5E3-EFBF-A04F-9EFC-9EE364252B05}" name="Column6954"/>
    <tableColumn id="6963" xr3:uid="{155526F8-2B80-9E4A-A516-97F4AFF5881D}" name="Column6955"/>
    <tableColumn id="6964" xr3:uid="{644AC8B7-F778-D04E-B682-D9762ED75C4F}" name="Column6956"/>
    <tableColumn id="6965" xr3:uid="{C260A1B1-517E-FD47-B6A6-43B430DA8B4C}" name="Column6957"/>
    <tableColumn id="6966" xr3:uid="{0A87C6DF-0517-694A-B144-4CD32035872F}" name="Column6958"/>
    <tableColumn id="6967" xr3:uid="{AF25BB3A-BF11-DB40-95C8-7EB881E2727A}" name="Column6959"/>
    <tableColumn id="6968" xr3:uid="{46F7F3FA-E67C-E34C-949E-AD52B338A228}" name="Column6960"/>
    <tableColumn id="6969" xr3:uid="{8D07C8EF-EB23-D84A-942F-3662597CF5AE}" name="Column6961"/>
    <tableColumn id="6970" xr3:uid="{25A4BC1C-6B7C-1E46-86B5-41452C37C9D2}" name="Column6962"/>
    <tableColumn id="6971" xr3:uid="{E5F4F273-CA14-8F4A-9306-0F2F3CAD970B}" name="Column6963"/>
    <tableColumn id="6972" xr3:uid="{B4DD5394-09E8-8F4B-82A4-7C76D9A1E6D0}" name="Column6964"/>
    <tableColumn id="6973" xr3:uid="{ABC0BFB9-FDC7-EE41-83ED-EC621D8C575C}" name="Column6965"/>
    <tableColumn id="6974" xr3:uid="{EE710516-1BB7-2A49-A6A5-88E8C4DB9220}" name="Column6966"/>
    <tableColumn id="6975" xr3:uid="{9D9D1641-C1EF-D845-A5F0-C2282F095C26}" name="Column6967"/>
    <tableColumn id="6976" xr3:uid="{D916981E-F841-B649-BEF2-1B8F8E3D1504}" name="Column6968"/>
    <tableColumn id="6977" xr3:uid="{7AAB28F9-E417-AA4A-967A-F04F71A42669}" name="Column6969"/>
    <tableColumn id="6978" xr3:uid="{9E1B32B1-3180-F346-B8FF-8CCEBB877A4D}" name="Column6970"/>
    <tableColumn id="6979" xr3:uid="{757056D9-D6D4-7843-81DB-D9A95609C446}" name="Column6971"/>
    <tableColumn id="6980" xr3:uid="{1634DC26-FAB5-4F41-B7C4-8085B4957FD4}" name="Column6972"/>
    <tableColumn id="6981" xr3:uid="{6E8016BC-CE32-5142-A3BD-6345FD500640}" name="Column6973"/>
    <tableColumn id="6982" xr3:uid="{1A87EC73-861F-3E43-9D95-82B5CC00DAAD}" name="Column6974"/>
    <tableColumn id="6983" xr3:uid="{C322F21A-D905-404E-A837-BAD437ADB707}" name="Column6975"/>
    <tableColumn id="6984" xr3:uid="{B6660980-728D-8141-B1B6-F52E9E201DB8}" name="Column6976"/>
    <tableColumn id="6985" xr3:uid="{A6C44A61-9E58-0342-9469-509341A8D78E}" name="Column6977"/>
    <tableColumn id="6986" xr3:uid="{D0D2AD89-C58D-6D44-A027-304F1EF43757}" name="Column6978"/>
    <tableColumn id="6987" xr3:uid="{831B89EE-0C47-C349-B504-3B47C0AC7986}" name="Column6979"/>
    <tableColumn id="6988" xr3:uid="{8C589706-0995-C74A-84B6-5F43D7B0781E}" name="Column6980"/>
    <tableColumn id="6989" xr3:uid="{6770F8CC-9BE8-3B47-AFAA-5B9398E10469}" name="Column6981"/>
    <tableColumn id="6990" xr3:uid="{BAD50061-F63B-314C-8539-10BC1F9ADF2B}" name="Column6982"/>
    <tableColumn id="6991" xr3:uid="{53DAEBB6-630D-634B-A361-AFD6AB56B978}" name="Column6983"/>
    <tableColumn id="6992" xr3:uid="{F2B33841-38FD-4541-94B3-FEE171CEE246}" name="Column6984"/>
    <tableColumn id="6993" xr3:uid="{8DD87881-7607-E245-BDD8-485033F5280C}" name="Column6985"/>
    <tableColumn id="6994" xr3:uid="{1D7B626F-58B6-E544-9D95-F25B4FF6A461}" name="Column6986"/>
    <tableColumn id="6995" xr3:uid="{AABEAC15-6BE9-0044-B6AC-D97D5CC2ED15}" name="Column6987"/>
    <tableColumn id="6996" xr3:uid="{1DE1CC1C-9BD5-4941-A4F3-D59FB549D60C}" name="Column6988"/>
    <tableColumn id="6997" xr3:uid="{10E8D675-A295-674E-B2CD-B506E9C6E8E9}" name="Column6989"/>
    <tableColumn id="6998" xr3:uid="{26452B5D-8B46-7344-BF1B-FA5A8BAB0179}" name="Column6990"/>
    <tableColumn id="6999" xr3:uid="{1479D129-193B-6B4C-B489-8645EB0EAC73}" name="Column6991"/>
    <tableColumn id="7000" xr3:uid="{EDA965EF-7DCA-7B41-9348-8BD4E1D358DE}" name="Column6992"/>
    <tableColumn id="7001" xr3:uid="{67B71464-DAC0-A248-A98A-BE46D0AA29D6}" name="Column6993"/>
    <tableColumn id="7002" xr3:uid="{966C12EC-44BE-8342-B61D-112A66DC003B}" name="Column6994"/>
    <tableColumn id="7003" xr3:uid="{F31DB318-3A0F-734C-9ACF-CE018C9E1DA2}" name="Column6995"/>
    <tableColumn id="7004" xr3:uid="{BB265FB5-1ACF-1449-AC40-647A3EA7931C}" name="Column6996"/>
    <tableColumn id="7005" xr3:uid="{ECC332D3-1452-0549-84A3-B8B45C3700C5}" name="Column6997"/>
    <tableColumn id="7006" xr3:uid="{14426C4C-A814-3D41-9F3F-6EDCD7DB1823}" name="Column6998"/>
    <tableColumn id="7007" xr3:uid="{2FB0CC12-C30B-0B42-98B9-3B2F435D1F76}" name="Column6999"/>
    <tableColumn id="7008" xr3:uid="{E4BBC2F5-2365-A040-87F8-A6DACD59D901}" name="Column7000"/>
    <tableColumn id="7009" xr3:uid="{2745C816-2C1E-6A43-8A27-BE342B04C81D}" name="Column7001"/>
    <tableColumn id="7010" xr3:uid="{6A324B7D-DB0D-F146-BAC1-019F0C544667}" name="Column7002"/>
    <tableColumn id="7011" xr3:uid="{CC2B532D-CDA6-3647-99F2-C44A432CFA11}" name="Column7003"/>
    <tableColumn id="7012" xr3:uid="{18D6A1DF-D7A4-6448-A142-0E1332FECE09}" name="Column7004"/>
    <tableColumn id="7013" xr3:uid="{01D2ECCE-A411-584D-86FC-B365B75DE577}" name="Column7005"/>
    <tableColumn id="7014" xr3:uid="{07892F8E-FC29-664A-BACC-A063A561C1D9}" name="Column7006"/>
    <tableColumn id="7015" xr3:uid="{AB8D0B08-24AE-D548-98EB-528C2B2B2993}" name="Column7007"/>
    <tableColumn id="7016" xr3:uid="{9ABDBB40-6793-874A-9443-1A1BA51479B3}" name="Column7008"/>
    <tableColumn id="7017" xr3:uid="{FE239482-EA9B-704E-B802-F33D478EF62B}" name="Column7009"/>
    <tableColumn id="7018" xr3:uid="{938F1BF4-2FC8-624D-B080-04E16E49FB40}" name="Column7010"/>
    <tableColumn id="7019" xr3:uid="{208DEA02-4B99-2544-9DD6-751EE19C550D}" name="Column7011"/>
    <tableColumn id="7020" xr3:uid="{E40A2DBC-10EC-CA44-B239-D629E673A30D}" name="Column7012"/>
    <tableColumn id="7021" xr3:uid="{F1844936-0560-D14F-B96C-94ACC4B63B86}" name="Column7013"/>
    <tableColumn id="7022" xr3:uid="{28F6A0FD-2E86-7540-BF38-3A3C43BEB94A}" name="Column7014"/>
    <tableColumn id="7023" xr3:uid="{7E448428-8748-C24B-B4D7-E091F7B29EE4}" name="Column7015"/>
    <tableColumn id="7024" xr3:uid="{CD2A3EA7-457F-024D-8D96-58037AC2544F}" name="Column7016"/>
    <tableColumn id="7025" xr3:uid="{AE4F859E-4D7C-F842-AFC1-F3B59C9624B4}" name="Column7017"/>
    <tableColumn id="7026" xr3:uid="{67525546-EBFA-EA43-AE64-E82EB5CA8F2A}" name="Column7018"/>
    <tableColumn id="7027" xr3:uid="{743EF2B6-7614-C342-AD00-C45C6C2FBB1B}" name="Column7019"/>
    <tableColumn id="7028" xr3:uid="{8897B5DC-AE31-5245-AA37-E81B0E452682}" name="Column7020"/>
    <tableColumn id="7029" xr3:uid="{3739A364-9DEB-8644-95C8-6B39D5F19049}" name="Column7021"/>
    <tableColumn id="7030" xr3:uid="{BEEE55A4-09C5-F345-9145-39C9B1975B6D}" name="Column7022"/>
    <tableColumn id="7031" xr3:uid="{F1AF31E7-28AD-8E4D-8075-7324AE42762E}" name="Column7023"/>
    <tableColumn id="7032" xr3:uid="{B5CA8AFC-1140-2C4B-84B8-8BFB23962473}" name="Column7024"/>
    <tableColumn id="7033" xr3:uid="{00680E66-6113-C644-84C7-05EE8A7E8911}" name="Column7025"/>
    <tableColumn id="7034" xr3:uid="{D31C4305-7158-524A-9382-6EC02B875A4F}" name="Column7026"/>
    <tableColumn id="7035" xr3:uid="{96738690-4827-7744-9668-96F315E34FC9}" name="Column7027"/>
    <tableColumn id="7036" xr3:uid="{0AB98878-45AF-BC42-A0D7-B9B8712C1B34}" name="Column7028"/>
    <tableColumn id="7037" xr3:uid="{341A7C87-070A-344D-9DE6-D1709A771388}" name="Column7029"/>
    <tableColumn id="7038" xr3:uid="{21E633D3-E014-3A42-8FE0-F1795ADAE71A}" name="Column7030"/>
    <tableColumn id="7039" xr3:uid="{36FE5FC1-8B53-0D4E-8597-B1FFCFB17E2F}" name="Column7031"/>
    <tableColumn id="7040" xr3:uid="{F398A74E-DF0E-A141-A25F-08E88670D560}" name="Column7032"/>
    <tableColumn id="7041" xr3:uid="{F17399D6-0B1E-4E43-A01F-33C627398651}" name="Column7033"/>
    <tableColumn id="7042" xr3:uid="{172021E0-D1CE-A249-B4A4-3EB96D64439D}" name="Column7034"/>
    <tableColumn id="7043" xr3:uid="{52FA3FBC-3D0E-7740-947C-B3FE8EB1FFED}" name="Column7035"/>
    <tableColumn id="7044" xr3:uid="{98EBC83F-7B49-8840-8386-92CCC9604A86}" name="Column7036"/>
    <tableColumn id="7045" xr3:uid="{DEA04208-6F49-DD4C-87EF-599028445E2F}" name="Column7037"/>
    <tableColumn id="7046" xr3:uid="{ADEA5972-9EE2-B044-A649-C825993E4A47}" name="Column7038"/>
    <tableColumn id="7047" xr3:uid="{8389ACCE-D7B5-1B40-8F48-1F2DF38E524C}" name="Column7039"/>
    <tableColumn id="7048" xr3:uid="{F9C59C4C-79FB-D942-B0C7-B61A2138B489}" name="Column7040"/>
    <tableColumn id="7049" xr3:uid="{52F597E4-C50E-8E44-83AD-8E23111477D6}" name="Column7041"/>
    <tableColumn id="7050" xr3:uid="{1E658935-EEB5-5443-A721-A24F58CC9B4E}" name="Column7042"/>
    <tableColumn id="7051" xr3:uid="{ADE07614-1663-4346-B41F-30AE8AF99598}" name="Column7043"/>
    <tableColumn id="7052" xr3:uid="{95A1F0D9-E248-2640-9E91-CE55BEF1E24A}" name="Column7044"/>
    <tableColumn id="7053" xr3:uid="{994D683D-6F6E-1940-B696-A0BA16BE2377}" name="Column7045"/>
    <tableColumn id="7054" xr3:uid="{A8FB0455-5B29-2448-B7AC-A11BFE84A049}" name="Column7046"/>
    <tableColumn id="7055" xr3:uid="{B463B613-5969-324F-9A67-19EBB4E8CF15}" name="Column7047"/>
    <tableColumn id="7056" xr3:uid="{B127EDA5-952D-204A-BC5A-7D86404A677B}" name="Column7048"/>
    <tableColumn id="7057" xr3:uid="{AAF29427-2BA0-F546-B21F-76914C1D65CC}" name="Column7049"/>
    <tableColumn id="7058" xr3:uid="{563E87C2-CB80-AE49-A8D8-B3F4C124345C}" name="Column7050"/>
    <tableColumn id="7059" xr3:uid="{A6A3B602-D2A9-F04B-AC9D-5E9E8CD508E5}" name="Column7051"/>
    <tableColumn id="7060" xr3:uid="{174FEAD1-2A7C-DD4E-9631-8ED2F643EF3A}" name="Column7052"/>
    <tableColumn id="7061" xr3:uid="{402335D7-2ED3-9B43-8402-8B41D5E0301F}" name="Column7053"/>
    <tableColumn id="7062" xr3:uid="{688B23D0-9BC4-9144-8406-E954A72EE650}" name="Column7054"/>
    <tableColumn id="7063" xr3:uid="{71F2C0F7-F34C-8C4E-A882-B67BA81052F3}" name="Column7055"/>
    <tableColumn id="7064" xr3:uid="{2A12CE40-0AFE-6B42-9551-9B360792635B}" name="Column7056"/>
    <tableColumn id="7065" xr3:uid="{A72DDB6D-A531-1848-A5DA-500E9A7A6DA0}" name="Column7057"/>
    <tableColumn id="7066" xr3:uid="{29537EC7-E213-EE45-8B93-1B6F8A5D14CD}" name="Column7058"/>
    <tableColumn id="7067" xr3:uid="{8F722464-5F38-B049-9030-805D5EB6C022}" name="Column7059"/>
    <tableColumn id="7068" xr3:uid="{8DF8C1A4-489E-D744-A73C-3AD4573251ED}" name="Column7060"/>
    <tableColumn id="7069" xr3:uid="{8200BCF3-F5BD-D24C-899C-1995E8ABD83F}" name="Column7061"/>
    <tableColumn id="7070" xr3:uid="{01CE5C15-E95A-A24E-B19B-FC25EE7121CA}" name="Column7062"/>
    <tableColumn id="7071" xr3:uid="{40CC3EBB-0736-894A-8DBE-282F747D9833}" name="Column7063"/>
    <tableColumn id="7072" xr3:uid="{790B1F66-A9B9-0947-8B2B-1DF8DF7CB0B1}" name="Column7064"/>
    <tableColumn id="7073" xr3:uid="{F06E909C-7A58-0E4D-8AD5-A9DCBC2A99E0}" name="Column7065"/>
    <tableColumn id="7074" xr3:uid="{411DCB1B-D9ED-BF4E-861C-E057A5CAC383}" name="Column7066"/>
    <tableColumn id="7075" xr3:uid="{D637F99E-EA95-D34D-969F-63E3FB4AB25C}" name="Column7067"/>
    <tableColumn id="7076" xr3:uid="{C80BCD50-B7E6-C149-9677-4B017CB268B5}" name="Column7068"/>
    <tableColumn id="7077" xr3:uid="{EF4033EE-2BDA-F847-A24D-BD3082CC8904}" name="Column7069"/>
    <tableColumn id="7078" xr3:uid="{ECDF2023-C0FF-B345-87A2-EA647CC89952}" name="Column7070"/>
    <tableColumn id="7079" xr3:uid="{1FCA7B41-5897-B641-BA89-F1EC35DAAE1F}" name="Column7071"/>
    <tableColumn id="7080" xr3:uid="{82769BE8-D7BF-2041-A3A2-C1EAAC2C7688}" name="Column7072"/>
    <tableColumn id="7081" xr3:uid="{A9E9552C-4C50-E440-95A2-802E359282F8}" name="Column7073"/>
    <tableColumn id="7082" xr3:uid="{7FD61A32-E98C-5F4D-8020-87216FF98B42}" name="Column7074"/>
    <tableColumn id="7083" xr3:uid="{BCB61B76-BD6B-DD41-BE01-9216B7012981}" name="Column7075"/>
    <tableColumn id="7084" xr3:uid="{103EBB47-954C-7D4F-BBAB-147EED5290B2}" name="Column7076"/>
    <tableColumn id="7085" xr3:uid="{D14A7970-B858-2E40-9E90-206AE8B96168}" name="Column7077"/>
    <tableColumn id="7086" xr3:uid="{E6DC4449-6D6C-0F46-8C26-D43613673B1C}" name="Column7078"/>
    <tableColumn id="7087" xr3:uid="{DE2C152F-1217-C249-9E5B-1677EF686CC3}" name="Column7079"/>
    <tableColumn id="7088" xr3:uid="{125C142E-66AA-7A49-9783-8D4603B94F1E}" name="Column7080"/>
    <tableColumn id="7089" xr3:uid="{D8A2D241-A000-D744-B7CC-07DC10C95F2A}" name="Column7081"/>
    <tableColumn id="7090" xr3:uid="{793E258A-6D5B-DE44-AA43-64B615539FB3}" name="Column7082"/>
    <tableColumn id="7091" xr3:uid="{6466F75F-8FA2-6A4D-8276-24062AD753AC}" name="Column7083"/>
    <tableColumn id="7092" xr3:uid="{AF7ABB27-BA2E-1A40-96BF-7893F2779D27}" name="Column7084"/>
    <tableColumn id="7093" xr3:uid="{62232C66-3FF2-A04C-AADB-6F5767204EFE}" name="Column7085"/>
    <tableColumn id="7094" xr3:uid="{AD8C87C5-7206-4344-9F29-B38B3F0321DC}" name="Column7086"/>
    <tableColumn id="7095" xr3:uid="{AF29E06D-7FEE-3640-A915-86E3B9EAF2EE}" name="Column7087"/>
    <tableColumn id="7096" xr3:uid="{11020078-E17F-AC49-B807-E17199F58B28}" name="Column7088"/>
    <tableColumn id="7097" xr3:uid="{16E0AC7C-C4B1-174C-B596-C98F2F931211}" name="Column7089"/>
    <tableColumn id="7098" xr3:uid="{D0AA5648-884B-5F49-A734-FFB0A6CC930E}" name="Column7090"/>
    <tableColumn id="7099" xr3:uid="{E816BFF5-1C50-A54C-B270-4E2BA1DBB819}" name="Column7091"/>
    <tableColumn id="7100" xr3:uid="{9D9D8A5A-518D-2A43-8751-DF4E16955063}" name="Column7092"/>
    <tableColumn id="7101" xr3:uid="{ADA983D8-DACC-F544-935D-2125DC908349}" name="Column7093"/>
    <tableColumn id="7102" xr3:uid="{A70712BB-EC93-7A4E-B1C4-C4183FA39AAD}" name="Column7094"/>
    <tableColumn id="7103" xr3:uid="{F2B77907-9CF3-BD41-9F1E-0159E7A9D031}" name="Column7095"/>
    <tableColumn id="7104" xr3:uid="{D9A8ED3E-2125-854A-A281-EC452FE86D85}" name="Column7096"/>
    <tableColumn id="7105" xr3:uid="{1BDA087A-30E7-8F4C-BF20-B8993A3DBD12}" name="Column7097"/>
    <tableColumn id="7106" xr3:uid="{015A545F-52D0-DF40-8E2F-5FD9739E35F5}" name="Column7098"/>
    <tableColumn id="7107" xr3:uid="{312FCF76-1040-F74D-A677-B1FF2DCFD784}" name="Column7099"/>
    <tableColumn id="7108" xr3:uid="{8C85EFBA-9C73-C149-ACBD-65DD7668D9FC}" name="Column7100"/>
    <tableColumn id="7109" xr3:uid="{A59D7F4D-4B4C-C949-A515-F617F9037FDE}" name="Column7101"/>
    <tableColumn id="7110" xr3:uid="{5CE2FA62-77FF-2140-B6C9-44261F9F0D4B}" name="Column7102"/>
    <tableColumn id="7111" xr3:uid="{B65ADCD7-213D-F640-9FDC-B255318228C6}" name="Column7103"/>
    <tableColumn id="7112" xr3:uid="{C587F800-EE95-394D-93E4-339220029B12}" name="Column7104"/>
    <tableColumn id="7113" xr3:uid="{D7B26530-8045-A74B-9F93-7D45A5DC8C4D}" name="Column7105"/>
    <tableColumn id="7114" xr3:uid="{72155E7B-9455-B34A-A87F-F8C0E1EB820B}" name="Column7106"/>
    <tableColumn id="7115" xr3:uid="{4360CF58-FB2F-0647-ACD6-929DB43DB83D}" name="Column7107"/>
    <tableColumn id="7116" xr3:uid="{0575C642-CFE0-6740-BDAE-4EE24861AC3B}" name="Column7108"/>
    <tableColumn id="7117" xr3:uid="{A729B87C-FAB4-E946-92B1-E9850F2917A7}" name="Column7109"/>
    <tableColumn id="7118" xr3:uid="{9C2E6334-0E6A-7D40-8074-A0C8CC7A5D3A}" name="Column7110"/>
    <tableColumn id="7119" xr3:uid="{F026FEDF-A7CE-E346-9976-9F7D2A4C9BFE}" name="Column7111"/>
    <tableColumn id="7120" xr3:uid="{A3D5A104-8D8F-C145-B7F5-306898DAEA9A}" name="Column7112"/>
    <tableColumn id="7121" xr3:uid="{99564BD3-D9F5-0C4B-93A3-F13DCF4B5F1C}" name="Column7113"/>
    <tableColumn id="7122" xr3:uid="{5F5465C0-7DCF-4540-92E7-9B21B34C8B62}" name="Column7114"/>
    <tableColumn id="7123" xr3:uid="{2606BBF2-8081-C64D-96A5-6BEFC9B2D67F}" name="Column7115"/>
    <tableColumn id="7124" xr3:uid="{03DE559D-AD59-A14C-84F6-3DDBAC5D5E6D}" name="Column7116"/>
    <tableColumn id="7125" xr3:uid="{E4517B0B-0765-A441-BA18-7350AAD24120}" name="Column7117"/>
    <tableColumn id="7126" xr3:uid="{C04344C4-B9E5-8F46-B80B-8EE3DB064FC8}" name="Column7118"/>
    <tableColumn id="7127" xr3:uid="{AB309F17-9714-BE49-9BD7-5291C4B45737}" name="Column7119"/>
    <tableColumn id="7128" xr3:uid="{8D0217E3-B061-3D49-A64B-B2E73C0BBE35}" name="Column7120"/>
    <tableColumn id="7129" xr3:uid="{D9A315F7-BB9E-6548-A083-170D673326AA}" name="Column7121"/>
    <tableColumn id="7130" xr3:uid="{95B5A48B-B7D6-AF4E-AD13-E8419B5C0CA8}" name="Column7122"/>
    <tableColumn id="7131" xr3:uid="{3A4499D1-A6FD-A944-8E2D-9D4DC246EAAF}" name="Column7123"/>
    <tableColumn id="7132" xr3:uid="{0A7601D3-1186-C04A-9F0C-A6579D2F3972}" name="Column7124"/>
    <tableColumn id="7133" xr3:uid="{DF8D2232-168C-9848-8D24-8FE141EBECC2}" name="Column7125"/>
    <tableColumn id="7134" xr3:uid="{A0C0ABAD-F677-EA4E-90F2-92512BA96B0A}" name="Column7126"/>
    <tableColumn id="7135" xr3:uid="{8BDEBA69-C3FC-C04F-995E-7F08C82B7254}" name="Column7127"/>
    <tableColumn id="7136" xr3:uid="{C86E0399-6919-0645-8A6D-AA5EAD5745AC}" name="Column7128"/>
    <tableColumn id="7137" xr3:uid="{D3DB5042-CAD3-5A45-B9D7-A93642E25E17}" name="Column7129"/>
    <tableColumn id="7138" xr3:uid="{1B492F7F-69CE-6444-B299-F26CFB5F1C90}" name="Column7130"/>
    <tableColumn id="7139" xr3:uid="{65004A86-18EB-664A-B928-8C422D96892C}" name="Column7131"/>
    <tableColumn id="7140" xr3:uid="{D35F553E-C8D0-9346-919B-DF316A052AEB}" name="Column7132"/>
    <tableColumn id="7141" xr3:uid="{7F803A55-ACC6-6C49-9E47-184F4FB8CDB8}" name="Column7133"/>
    <tableColumn id="7142" xr3:uid="{8BF391ED-D3F9-BD4D-AB49-D9608771A119}" name="Column7134"/>
    <tableColumn id="7143" xr3:uid="{BEEE8807-1078-EF43-B2E6-C413CD078161}" name="Column7135"/>
    <tableColumn id="7144" xr3:uid="{7B86BB23-0279-7546-94CA-1DE14F70BEEC}" name="Column7136"/>
    <tableColumn id="7145" xr3:uid="{74EEE59C-DE26-014F-877D-022812E9B4B6}" name="Column7137"/>
    <tableColumn id="7146" xr3:uid="{DCC565C3-C18B-DD4D-B3BE-58B18581A5AB}" name="Column7138"/>
    <tableColumn id="7147" xr3:uid="{03265866-2AB1-AC4E-8C3A-01DF9DE38F0C}" name="Column7139"/>
    <tableColumn id="7148" xr3:uid="{3C8C36DC-8952-8E41-BCCE-9A269885E8AC}" name="Column7140"/>
    <tableColumn id="7149" xr3:uid="{090EB1F1-03B8-284C-BB8A-7E1C38F22821}" name="Column7141"/>
    <tableColumn id="7150" xr3:uid="{B6ED2E59-6E11-1943-807A-858473E54916}" name="Column7142"/>
    <tableColumn id="7151" xr3:uid="{C4BD2ACA-AABD-1942-9336-C3CF10F1DBB2}" name="Column7143"/>
    <tableColumn id="7152" xr3:uid="{AD76308C-4C31-F648-8A8A-1BDC01986110}" name="Column7144"/>
    <tableColumn id="7153" xr3:uid="{55E334F6-FE73-2A44-B0BA-19A58BF2D766}" name="Column7145"/>
    <tableColumn id="7154" xr3:uid="{F78FFA8E-31DA-A142-98B3-049F69CF8424}" name="Column7146"/>
    <tableColumn id="7155" xr3:uid="{899D5D7D-C8A6-E84E-AF72-D643F49102DA}" name="Column7147"/>
    <tableColumn id="7156" xr3:uid="{E047A807-C957-734B-933D-CC042804885A}" name="Column7148"/>
    <tableColumn id="7157" xr3:uid="{287D9830-BD23-FA48-897D-7E6EEE808E73}" name="Column7149"/>
    <tableColumn id="7158" xr3:uid="{5D4FC503-F350-EE4F-9BC6-C37A67B70CD6}" name="Column7150"/>
    <tableColumn id="7159" xr3:uid="{B1EA7484-2AD2-4041-AF37-164F0DCB4EA9}" name="Column7151"/>
    <tableColumn id="7160" xr3:uid="{1D24E9CB-25C1-DC4E-868C-D73816EA8A43}" name="Column7152"/>
    <tableColumn id="7161" xr3:uid="{186C7AC1-E190-8745-9933-1D9F7C1DF8EF}" name="Column7153"/>
    <tableColumn id="7162" xr3:uid="{37D6635D-0CD5-1141-8833-6D1DD0845162}" name="Column7154"/>
    <tableColumn id="7163" xr3:uid="{BFB0C223-2F58-F24B-B110-A12C33D0F532}" name="Column7155"/>
    <tableColumn id="7164" xr3:uid="{1DFC72BF-6BDF-B54A-BF27-B2445FAC5A25}" name="Column7156"/>
    <tableColumn id="7165" xr3:uid="{93EAD637-72CB-FD4E-97CA-C0B924CCC262}" name="Column7157"/>
    <tableColumn id="7166" xr3:uid="{51A048ED-9FB5-FF4D-9DFA-BC363CB7C013}" name="Column7158"/>
    <tableColumn id="7167" xr3:uid="{7A9A2B39-2857-FC47-8923-3CEEB76FD834}" name="Column7159"/>
    <tableColumn id="7168" xr3:uid="{591D3789-509B-E743-86D8-133C606D530D}" name="Column7160"/>
    <tableColumn id="7169" xr3:uid="{04762647-4E03-9742-97BA-6173F876AAC9}" name="Column7161"/>
    <tableColumn id="7170" xr3:uid="{9DF09AE2-5FCB-7644-A397-FA5E62008D15}" name="Column7162"/>
    <tableColumn id="7171" xr3:uid="{8D56E3C7-C711-FB41-A56D-573AEC6BA94A}" name="Column7163"/>
    <tableColumn id="7172" xr3:uid="{2A8BB478-EE91-384C-8376-6304FE615C20}" name="Column7164"/>
    <tableColumn id="7173" xr3:uid="{FD7E8ACB-55F7-F846-A7B9-61BEC83A76CA}" name="Column7165"/>
    <tableColumn id="7174" xr3:uid="{ACCD24ED-2A14-2342-88D5-560814BDD451}" name="Column7166"/>
    <tableColumn id="7175" xr3:uid="{0A80F52B-7115-DB41-95B9-AE39A2CD7595}" name="Column7167"/>
    <tableColumn id="7176" xr3:uid="{2532DFA1-0DE6-8044-A86D-F33F20A8D910}" name="Column7168"/>
    <tableColumn id="7177" xr3:uid="{D82E3A66-6501-254F-8206-D1CB76A40495}" name="Column7169"/>
    <tableColumn id="7178" xr3:uid="{D0F69F7F-5FA9-AA47-A882-DCE67294E740}" name="Column7170"/>
    <tableColumn id="7179" xr3:uid="{DBDDCC76-4F65-D249-B980-8C82D7FFBE12}" name="Column7171"/>
    <tableColumn id="7180" xr3:uid="{48CF3591-08F7-F148-B19C-49FE515BE43D}" name="Column7172"/>
    <tableColumn id="7181" xr3:uid="{0B1D3409-9EAF-A849-8A36-143E3C2EB23D}" name="Column7173"/>
    <tableColumn id="7182" xr3:uid="{55EC436C-05D6-8644-B036-09B144E969C5}" name="Column7174"/>
    <tableColumn id="7183" xr3:uid="{5051358D-49B2-3D40-B7BE-CF2E83874608}" name="Column7175"/>
    <tableColumn id="7184" xr3:uid="{E883035F-1D2B-DF40-8C5A-D227F1C0AF61}" name="Column7176"/>
    <tableColumn id="7185" xr3:uid="{81C8733A-3D72-8744-9F1E-4CC11181171E}" name="Column7177"/>
    <tableColumn id="7186" xr3:uid="{48F446A4-3118-7542-8407-33D732A1863C}" name="Column7178"/>
    <tableColumn id="7187" xr3:uid="{0870F4A0-B60C-D04F-8423-17B568035D20}" name="Column7179"/>
    <tableColumn id="7188" xr3:uid="{113A01D3-7413-6342-AFED-AA9A30AAEFC0}" name="Column7180"/>
    <tableColumn id="7189" xr3:uid="{30B9AC4E-D0F1-514F-B71F-DE2613B549D2}" name="Column7181"/>
    <tableColumn id="7190" xr3:uid="{C9CA5AF1-34AC-6D4A-B30E-29C5AC651F4B}" name="Column7182"/>
    <tableColumn id="7191" xr3:uid="{4AA146EC-D8EB-D448-A202-036F27ABC8C4}" name="Column7183"/>
    <tableColumn id="7192" xr3:uid="{F726750D-5D95-C446-AFC9-BADB34DF2072}" name="Column7184"/>
    <tableColumn id="7193" xr3:uid="{26B288BF-3B6A-C246-90B6-2EA412DF35F9}" name="Column7185"/>
    <tableColumn id="7194" xr3:uid="{56827ED2-988C-1146-934B-597B27A7DD95}" name="Column7186"/>
    <tableColumn id="7195" xr3:uid="{62A0E045-3E4E-9C41-ADA6-50F285662DB1}" name="Column7187"/>
    <tableColumn id="7196" xr3:uid="{1F01CCDB-B1FB-D64C-886C-F1BFA513C122}" name="Column7188"/>
    <tableColumn id="7197" xr3:uid="{2B8ECC97-D123-E44D-BCEE-81800F51103B}" name="Column7189"/>
    <tableColumn id="7198" xr3:uid="{72D376D5-A0DF-6344-BA9A-780484D0026F}" name="Column7190"/>
    <tableColumn id="7199" xr3:uid="{76058838-397C-AC4E-94EB-07A80314C36A}" name="Column7191"/>
    <tableColumn id="7200" xr3:uid="{EF930927-6F1F-3348-B492-5B9629D10500}" name="Column7192"/>
    <tableColumn id="7201" xr3:uid="{0422E8AA-DD09-724D-A8AF-FB074F70CC7B}" name="Column7193"/>
    <tableColumn id="7202" xr3:uid="{0F38C002-1E5E-8F42-BBFD-592597BFBDD0}" name="Column7194"/>
    <tableColumn id="7203" xr3:uid="{43DBD28A-D127-8448-8777-E2AFDFE6E780}" name="Column7195"/>
    <tableColumn id="7204" xr3:uid="{321A9345-CC92-1E45-8EFC-6AC3554BF2F5}" name="Column7196"/>
    <tableColumn id="7205" xr3:uid="{6E23EC61-38A4-A24D-9F3C-071D286FA5DB}" name="Column7197"/>
    <tableColumn id="7206" xr3:uid="{9EB35AD2-A32D-2D47-8294-583D075CB16E}" name="Column7198"/>
    <tableColumn id="7207" xr3:uid="{D2071A8E-702D-834F-B861-1239B2FE62FC}" name="Column7199"/>
    <tableColumn id="7208" xr3:uid="{7341D7DE-9648-1645-B289-76065C081393}" name="Column7200"/>
    <tableColumn id="7209" xr3:uid="{701FF628-09DD-2644-BE23-2D5E081824DC}" name="Column7201"/>
    <tableColumn id="7210" xr3:uid="{4C374865-A282-4446-9A69-5E7216CCD176}" name="Column7202"/>
    <tableColumn id="7211" xr3:uid="{9F322E4E-EDA7-D045-B9D3-6A38F8F9356E}" name="Column7203"/>
    <tableColumn id="7212" xr3:uid="{7F6B17B8-9DF5-F845-9F2D-0676AA360F23}" name="Column7204"/>
    <tableColumn id="7213" xr3:uid="{26E485A9-7AAC-694D-9B20-150281C0160F}" name="Column7205"/>
    <tableColumn id="7214" xr3:uid="{EA1E7D5F-A8E2-7541-BF4A-88C69AA2545C}" name="Column7206"/>
    <tableColumn id="7215" xr3:uid="{73610E59-6B6B-3344-B1DA-6A532ECE38FC}" name="Column7207"/>
    <tableColumn id="7216" xr3:uid="{A9ACE107-3436-BA4F-B5E6-44E0FD540CDF}" name="Column7208"/>
    <tableColumn id="7217" xr3:uid="{53F19A99-2539-A344-9C2F-285928436FC9}" name="Column7209"/>
    <tableColumn id="7218" xr3:uid="{A829B1A3-BA1A-1847-99F2-C03241F6D80A}" name="Column7210"/>
    <tableColumn id="7219" xr3:uid="{81CB167A-571B-7443-B2FC-019A5E0E5123}" name="Column7211"/>
    <tableColumn id="7220" xr3:uid="{517FC937-A13D-E540-97F9-1D77331833CC}" name="Column7212"/>
    <tableColumn id="7221" xr3:uid="{71A03824-B260-8747-87D7-61E104B20EDB}" name="Column7213"/>
    <tableColumn id="7222" xr3:uid="{A8BD61B7-F8B5-9042-BCE5-E975189452D1}" name="Column7214"/>
    <tableColumn id="7223" xr3:uid="{7B132DAD-ED44-294B-BD73-D5979BF5FBD6}" name="Column7215"/>
    <tableColumn id="7224" xr3:uid="{7E589BD9-0D6F-4F47-A21A-CAE2607F6F3E}" name="Column7216"/>
    <tableColumn id="7225" xr3:uid="{91215012-9571-5B4E-BCD8-06B314D9E3AE}" name="Column7217"/>
    <tableColumn id="7226" xr3:uid="{E441CFA9-7393-394D-B5D1-EA6D29B8E68E}" name="Column7218"/>
    <tableColumn id="7227" xr3:uid="{DAE005B4-15C5-EE42-9A3E-9BDEF45A5700}" name="Column7219"/>
    <tableColumn id="7228" xr3:uid="{58B5D7D2-DA64-E440-BC9E-600F24C1F860}" name="Column7220"/>
    <tableColumn id="7229" xr3:uid="{24C08152-C544-E04F-8B18-C9FBAC7B13A3}" name="Column7221"/>
    <tableColumn id="7230" xr3:uid="{B67D6F4F-0B72-7A4C-83C6-9C2D0E9AF0C2}" name="Column7222"/>
    <tableColumn id="7231" xr3:uid="{E1583F97-5B14-234F-9A3B-33791E68A0B2}" name="Column7223"/>
    <tableColumn id="7232" xr3:uid="{57670832-9959-B243-AAA7-0509AF753064}" name="Column7224"/>
    <tableColumn id="7233" xr3:uid="{0A9930AE-4471-D246-B2BE-889177DD4B63}" name="Column7225"/>
    <tableColumn id="7234" xr3:uid="{31FF6FBD-5DC9-574C-8D00-D9761BDD03CE}" name="Column7226"/>
    <tableColumn id="7235" xr3:uid="{FBC9E7B0-635A-1F42-98E3-FA91F070CABA}" name="Column7227"/>
    <tableColumn id="7236" xr3:uid="{12D46326-F013-1B40-8877-C741B2116624}" name="Column7228"/>
    <tableColumn id="7237" xr3:uid="{6BD97307-B5C4-CF4B-B3DA-4E03895540D4}" name="Column7229"/>
    <tableColumn id="7238" xr3:uid="{166C1159-9FA7-E945-AA45-AC4516CEA28F}" name="Column7230"/>
    <tableColumn id="7239" xr3:uid="{F0429CA2-C12B-1B43-8A64-73197726BA01}" name="Column7231"/>
    <tableColumn id="7240" xr3:uid="{33A3FEA3-E885-6048-8DEA-B1C4EC5A62C1}" name="Column7232"/>
    <tableColumn id="7241" xr3:uid="{0533A913-DFCB-1A4C-A599-C6E320764DE0}" name="Column7233"/>
    <tableColumn id="7242" xr3:uid="{E835D808-43A7-7F49-BFCB-4DBF91B68941}" name="Column7234"/>
    <tableColumn id="7243" xr3:uid="{A82D70A9-D4F8-6640-84CD-3E5B900BBF9E}" name="Column7235"/>
    <tableColumn id="7244" xr3:uid="{A5177084-BD8C-5947-BAF5-A1F35BC1E39A}" name="Column7236"/>
    <tableColumn id="7245" xr3:uid="{839831C7-1D16-404C-A277-1DAF357B3A17}" name="Column7237"/>
    <tableColumn id="7246" xr3:uid="{3919914A-7342-564F-A2A6-F59F48A9A8E7}" name="Column7238"/>
    <tableColumn id="7247" xr3:uid="{495CBD6A-74CF-4340-8328-2CE90B162F63}" name="Column7239"/>
    <tableColumn id="7248" xr3:uid="{A0022811-B7BB-9943-969D-61A6E973FA3B}" name="Column7240"/>
    <tableColumn id="7249" xr3:uid="{0297AC72-72EF-2649-B878-675DA4C0AD5B}" name="Column7241"/>
    <tableColumn id="7250" xr3:uid="{A9FAEF13-6E9D-9E49-819B-B35791C7A085}" name="Column7242"/>
    <tableColumn id="7251" xr3:uid="{76A9FAF5-DFD3-B84E-98E4-38804C1865DF}" name="Column7243"/>
    <tableColumn id="7252" xr3:uid="{124D9BE4-5D0D-3A40-B7B4-70BAFD7BC6E8}" name="Column7244"/>
    <tableColumn id="7253" xr3:uid="{5657C3AF-4978-1D4E-A858-E323C08DCDA3}" name="Column7245"/>
    <tableColumn id="7254" xr3:uid="{CCDEDDE7-B21C-854C-861D-EC2725AD85C1}" name="Column7246"/>
    <tableColumn id="7255" xr3:uid="{58A21D4E-BE9E-7545-9106-37D5186A9055}" name="Column7247"/>
    <tableColumn id="7256" xr3:uid="{296752E7-E137-034F-B165-52F31637EECB}" name="Column7248"/>
    <tableColumn id="7257" xr3:uid="{88EF456B-F3B9-184C-83AC-ABEFB736A4CF}" name="Column7249"/>
    <tableColumn id="7258" xr3:uid="{CC7CADA1-9305-5849-9F36-888312214E61}" name="Column7250"/>
    <tableColumn id="7259" xr3:uid="{4DE2A61B-D76B-1741-9ABA-9BE49176857D}" name="Column7251"/>
    <tableColumn id="7260" xr3:uid="{546DB902-E8A4-D647-B78A-CE7F25DB54E1}" name="Column7252"/>
    <tableColumn id="7261" xr3:uid="{B8F2FF6B-A0BC-CF4E-95E2-E8F040C69B27}" name="Column7253"/>
    <tableColumn id="7262" xr3:uid="{20F3DBF3-53B3-FC4A-8737-1DF209569BD2}" name="Column7254"/>
    <tableColumn id="7263" xr3:uid="{E9C2F39C-14D8-D44C-BBCC-8D3142D0AD55}" name="Column7255"/>
    <tableColumn id="7264" xr3:uid="{7AA2D586-9A0B-9D43-B30B-EC8CB15E0097}" name="Column7256"/>
    <tableColumn id="7265" xr3:uid="{3932C02B-7F8E-8347-8B48-593514CEF553}" name="Column7257"/>
    <tableColumn id="7266" xr3:uid="{1A430BAB-2A91-2349-BC04-0CAFF8457AE2}" name="Column7258"/>
    <tableColumn id="7267" xr3:uid="{64021101-5EA1-8A41-9556-C2946F459425}" name="Column7259"/>
    <tableColumn id="7268" xr3:uid="{917ECE5C-71F7-114C-A7F6-FB6213F6B688}" name="Column7260"/>
    <tableColumn id="7269" xr3:uid="{2B2E1BB3-2E53-4F44-9ABC-1DAC36CFB558}" name="Column7261"/>
    <tableColumn id="7270" xr3:uid="{5BA4BE5D-75D5-F648-B0D0-576D09472F12}" name="Column7262"/>
    <tableColumn id="7271" xr3:uid="{F9F5A9C8-CC76-EC49-9607-D1E1B75798AB}" name="Column7263"/>
    <tableColumn id="7272" xr3:uid="{48F635ED-74ED-5442-B4AB-574273BD80F5}" name="Column7264"/>
    <tableColumn id="7273" xr3:uid="{392957DD-188E-734E-86B0-EE259DF8E78B}" name="Column7265"/>
    <tableColumn id="7274" xr3:uid="{F0721E0C-E676-7140-A965-D1E859D6A4EC}" name="Column7266"/>
    <tableColumn id="7275" xr3:uid="{6B59B72B-51C1-7F47-BFD5-C29B88B0EB58}" name="Column7267"/>
    <tableColumn id="7276" xr3:uid="{B089387E-E1A5-BF48-B91A-D345D63851C7}" name="Column7268"/>
    <tableColumn id="7277" xr3:uid="{686CE300-9F7B-E043-8AE9-119C9E6B1B5A}" name="Column7269"/>
    <tableColumn id="7278" xr3:uid="{96E8D335-10D4-474B-8017-228312B71ECF}" name="Column7270"/>
    <tableColumn id="7279" xr3:uid="{A372AE42-3A97-BD4C-9B79-0806D90BF61E}" name="Column7271"/>
    <tableColumn id="7280" xr3:uid="{FD793487-494B-504C-89CF-4128FFD37872}" name="Column7272"/>
    <tableColumn id="7281" xr3:uid="{E78C1928-112F-1D49-9B78-D9653ADFD5EA}" name="Column7273"/>
    <tableColumn id="7282" xr3:uid="{CD2F1AC0-77AE-EF43-A532-E49C8F449828}" name="Column7274"/>
    <tableColumn id="7283" xr3:uid="{874B2CC9-3E79-F948-8E38-1EA09212D7EF}" name="Column7275"/>
    <tableColumn id="7284" xr3:uid="{525F91C0-F041-5343-B79B-07F7E73664D2}" name="Column7276"/>
    <tableColumn id="7285" xr3:uid="{E66D4435-F5BB-3D46-86BD-93442347CEA5}" name="Column7277"/>
    <tableColumn id="7286" xr3:uid="{34F2F52F-9B12-E24A-82C5-F051C0F05C66}" name="Column7278"/>
    <tableColumn id="7287" xr3:uid="{4ACAF5D4-67ED-024B-9A85-6FBDECC78128}" name="Column7279"/>
    <tableColumn id="7288" xr3:uid="{83CE3C95-DFF8-0746-B195-43ADFA180DFF}" name="Column7280"/>
    <tableColumn id="7289" xr3:uid="{FBD50D22-F75D-8549-A72D-CD22C8ACDA89}" name="Column7281"/>
    <tableColumn id="7290" xr3:uid="{A0C84FF8-0862-894F-8C4F-F92567CE4ECE}" name="Column7282"/>
    <tableColumn id="7291" xr3:uid="{2D02875A-38C2-1149-9FCA-81322D8158E2}" name="Column7283"/>
    <tableColumn id="7292" xr3:uid="{058E69C7-E5EA-954B-B215-D1862E625A9A}" name="Column7284"/>
    <tableColumn id="7293" xr3:uid="{CEDE241C-7FA6-D844-8CD1-F9E52864FEA0}" name="Column7285"/>
    <tableColumn id="7294" xr3:uid="{08BEB046-0BCB-AD46-A01B-87CF79CE03B5}" name="Column7286"/>
    <tableColumn id="7295" xr3:uid="{1E977561-F71A-5940-90F0-6DF8AA0A5E89}" name="Column7287"/>
    <tableColumn id="7296" xr3:uid="{FD22B4C1-D154-6948-B34D-14B01908D66C}" name="Column7288"/>
    <tableColumn id="7297" xr3:uid="{C0FB21A0-EA44-AE42-88DD-6ADCADCCFDBB}" name="Column7289"/>
    <tableColumn id="7298" xr3:uid="{BD98E403-5B8E-EB46-8122-135E396457E6}" name="Column7290"/>
    <tableColumn id="7299" xr3:uid="{7029CF58-9914-C34F-89E2-C1886F643F3E}" name="Column7291"/>
    <tableColumn id="7300" xr3:uid="{6B4120D8-1F22-7941-87DE-A8B0D8224029}" name="Column7292"/>
    <tableColumn id="7301" xr3:uid="{278DFF8C-8323-A343-A09C-5E24A7FB9713}" name="Column7293"/>
    <tableColumn id="7302" xr3:uid="{760B5014-653B-2A45-B1EB-53710BCF6D2C}" name="Column7294"/>
    <tableColumn id="7303" xr3:uid="{AD648D43-3C11-4742-B39E-BF167520958A}" name="Column7295"/>
    <tableColumn id="7304" xr3:uid="{87FC5B50-A1D3-8248-B8DD-D9F88F13279B}" name="Column7296"/>
    <tableColumn id="7305" xr3:uid="{7C9971BA-4D7E-DF47-B83F-9D7BA3ABD420}" name="Column7297"/>
    <tableColumn id="7306" xr3:uid="{B70A7FFF-62F2-6F46-AFB0-D8C916107BD5}" name="Column7298"/>
    <tableColumn id="7307" xr3:uid="{86C14A1E-59DD-8646-95F6-60122F86129F}" name="Column7299"/>
    <tableColumn id="7308" xr3:uid="{3D7195C2-95A9-4044-9B55-0EF9AD337D85}" name="Column7300"/>
    <tableColumn id="7309" xr3:uid="{3E2AAB45-1CB5-2447-B3F5-3A88FA801256}" name="Column7301"/>
    <tableColumn id="7310" xr3:uid="{CE3F0B73-4F11-2744-B008-0EC082EA5409}" name="Column7302"/>
    <tableColumn id="7311" xr3:uid="{2A5A7FEA-838C-034F-AF07-70B177E72043}" name="Column7303"/>
    <tableColumn id="7312" xr3:uid="{8C4DDCD9-3936-0748-894A-4AB1B481DD8E}" name="Column7304"/>
    <tableColumn id="7313" xr3:uid="{772AE317-2B6D-384C-A127-D6F710765C88}" name="Column7305"/>
    <tableColumn id="7314" xr3:uid="{06E81F6D-856E-694C-95AD-2D3C3C5635D6}" name="Column7306"/>
    <tableColumn id="7315" xr3:uid="{18625CA2-7A5A-6C4B-8372-876082480028}" name="Column7307"/>
    <tableColumn id="7316" xr3:uid="{C00CAAC3-0E24-3E4A-998D-F899018F236C}" name="Column7308"/>
    <tableColumn id="7317" xr3:uid="{36B1EF27-D0C7-9648-9B74-7506421ADA04}" name="Column7309"/>
    <tableColumn id="7318" xr3:uid="{039F664D-C1D8-0E4D-BCF6-0054D223A7F8}" name="Column7310"/>
    <tableColumn id="7319" xr3:uid="{F1E6EF74-F239-BE4C-B145-E0837ED81671}" name="Column7311"/>
    <tableColumn id="7320" xr3:uid="{D6E183A5-8F9E-9441-BD22-001EE1FC22EC}" name="Column7312"/>
    <tableColumn id="7321" xr3:uid="{29C7EF1E-D5AB-E545-A17F-DD2477FFF9E9}" name="Column7313"/>
    <tableColumn id="7322" xr3:uid="{420E3E14-3D2C-3F47-8022-FCCDF300EEDE}" name="Column7314"/>
    <tableColumn id="7323" xr3:uid="{029B107C-CAA4-E643-8048-23BE0C429323}" name="Column7315"/>
    <tableColumn id="7324" xr3:uid="{80614FAC-579B-8146-AF07-CA0F3E515F16}" name="Column7316"/>
    <tableColumn id="7325" xr3:uid="{EC35B235-9169-1D4F-9D6E-B80587C187BB}" name="Column7317"/>
    <tableColumn id="7326" xr3:uid="{3E37C8C2-C2EC-144C-B6E6-B1C59B77DD1D}" name="Column7318"/>
    <tableColumn id="7327" xr3:uid="{4C9146F2-F5BD-9645-AC12-9EB857BF5139}" name="Column7319"/>
    <tableColumn id="7328" xr3:uid="{E28A99BF-05C4-1442-8711-F0AF5B4A3D0C}" name="Column7320"/>
    <tableColumn id="7329" xr3:uid="{41F2072A-3884-8E42-9631-A834B2686B29}" name="Column7321"/>
    <tableColumn id="7330" xr3:uid="{8F027FED-DD41-5946-8AB9-B5A8B51DC73A}" name="Column7322"/>
    <tableColumn id="7331" xr3:uid="{65A52888-7E02-9C44-9DCA-099120309CCC}" name="Column7323"/>
    <tableColumn id="7332" xr3:uid="{1AC468B4-A679-294D-913B-9BE7AFA39FF5}" name="Column7324"/>
    <tableColumn id="7333" xr3:uid="{4425841D-B05D-054F-B89F-0D1CBB59BD10}" name="Column7325"/>
    <tableColumn id="7334" xr3:uid="{B76266B3-8261-004F-AA96-E69E61449559}" name="Column7326"/>
    <tableColumn id="7335" xr3:uid="{1FF06B0D-272E-754E-BF93-FED33E32462C}" name="Column7327"/>
    <tableColumn id="7336" xr3:uid="{1353F771-A652-2F47-9BB8-9063C4FEC8EF}" name="Column7328"/>
    <tableColumn id="7337" xr3:uid="{9D60DDE5-D651-E342-A29F-7422341079FE}" name="Column7329"/>
    <tableColumn id="7338" xr3:uid="{3A2D2641-3C29-ED4F-ADED-B541106FBC52}" name="Column7330"/>
    <tableColumn id="7339" xr3:uid="{F5D96049-B7EC-664F-A1F9-B24EF5A8B86B}" name="Column7331"/>
    <tableColumn id="7340" xr3:uid="{A04D556E-8B59-AF4B-8F6B-AEB4D004B86C}" name="Column7332"/>
    <tableColumn id="7341" xr3:uid="{3BFCEAE6-A79B-B444-AC66-92754D6E0489}" name="Column7333"/>
    <tableColumn id="7342" xr3:uid="{D79E76AB-0092-414A-9850-74BEDE53E135}" name="Column7334"/>
    <tableColumn id="7343" xr3:uid="{9382C5FF-F97D-0B44-9061-4CEFC021DFA4}" name="Column7335"/>
    <tableColumn id="7344" xr3:uid="{5BB3D6C0-FCE3-6648-816D-F23774B4A01B}" name="Column7336"/>
    <tableColumn id="7345" xr3:uid="{E2BD2033-9252-1A41-B67D-6F7399073BC8}" name="Column7337"/>
    <tableColumn id="7346" xr3:uid="{0761D99D-E8EE-1444-844B-E6A6CEB201C2}" name="Column7338"/>
    <tableColumn id="7347" xr3:uid="{E61A3E1A-146B-CC4E-9CBC-A64147DADB1F}" name="Column7339"/>
    <tableColumn id="7348" xr3:uid="{2B3CAB42-ADE3-5C41-961A-F382C6B8BFAC}" name="Column7340"/>
    <tableColumn id="7349" xr3:uid="{932B4476-E253-AA49-B77A-198850599EE0}" name="Column7341"/>
    <tableColumn id="7350" xr3:uid="{CBE3C9EC-2EE7-C64F-B241-2B81EE544091}" name="Column7342"/>
    <tableColumn id="7351" xr3:uid="{A159DC04-2709-C843-B84E-CFC7657E68D3}" name="Column7343"/>
    <tableColumn id="7352" xr3:uid="{1C57810F-B1FC-3646-BBF1-D3E912B9F0C8}" name="Column7344"/>
    <tableColumn id="7353" xr3:uid="{85E0B39F-CFA7-9B4D-BC98-08E35DE10C9B}" name="Column7345"/>
    <tableColumn id="7354" xr3:uid="{B2AD375D-1D00-FA4E-B6A4-8236743BD339}" name="Column7346"/>
    <tableColumn id="7355" xr3:uid="{DB3E5A53-3E49-9C47-AD8E-20D15C7ADD89}" name="Column7347"/>
    <tableColumn id="7356" xr3:uid="{DB36B55B-5068-CC4F-A397-E570D8923287}" name="Column7348"/>
    <tableColumn id="7357" xr3:uid="{3EFC8FD1-9F9A-0241-BE79-A9E60E499820}" name="Column7349"/>
    <tableColumn id="7358" xr3:uid="{DD4E33D8-5B35-CE44-A035-BB7CF68FD5F3}" name="Column7350"/>
    <tableColumn id="7359" xr3:uid="{0F78E122-7722-B74F-BF93-1FA91DCE44C1}" name="Column7351"/>
    <tableColumn id="7360" xr3:uid="{2775A3B1-52CC-F548-92FD-372D5D8105E1}" name="Column7352"/>
    <tableColumn id="7361" xr3:uid="{7C82FD5F-1CCA-0548-BA21-EFFAFE0914F9}" name="Column7353"/>
    <tableColumn id="7362" xr3:uid="{50386515-2E0C-6A4A-921B-626549E9EADF}" name="Column7354"/>
    <tableColumn id="7363" xr3:uid="{685D3A6C-520C-FE47-9432-5828AEC4BA00}" name="Column7355"/>
    <tableColumn id="7364" xr3:uid="{DC4982A8-B806-234D-9CFA-2E450F9A843A}" name="Column7356"/>
    <tableColumn id="7365" xr3:uid="{0F46F13D-2071-6C4F-9A4F-46E5CC8004BA}" name="Column7357"/>
    <tableColumn id="7366" xr3:uid="{2B867A61-0A08-0849-8B5E-B9BBA284BB0F}" name="Column7358"/>
    <tableColumn id="7367" xr3:uid="{5700F254-B448-1E4D-8C7F-E5DF8B7E988B}" name="Column7359"/>
    <tableColumn id="7368" xr3:uid="{BB3CD3E3-103C-9541-8F0F-FAC4061F545B}" name="Column7360"/>
    <tableColumn id="7369" xr3:uid="{9B325581-E185-6B44-927B-25D21F4D8FA2}" name="Column7361"/>
    <tableColumn id="7370" xr3:uid="{4DD41C17-E563-0245-BC71-DEC0D51D8551}" name="Column7362"/>
    <tableColumn id="7371" xr3:uid="{AF5A3BB0-121F-3444-BCB4-609E5F077836}" name="Column7363"/>
    <tableColumn id="7372" xr3:uid="{9FE81503-DB6A-E447-90D3-FA1AEF5AA0E9}" name="Column7364"/>
    <tableColumn id="7373" xr3:uid="{2CAAB5D2-4549-E943-A657-3E9BFBB07774}" name="Column7365"/>
    <tableColumn id="7374" xr3:uid="{D5E7EAE2-A37E-8340-A1F5-B1501E65D49B}" name="Column7366"/>
    <tableColumn id="7375" xr3:uid="{880655D6-63D5-0447-A5A9-66951690885C}" name="Column7367"/>
    <tableColumn id="7376" xr3:uid="{93F74AE6-CFF9-6D41-9E61-F4CAC1855B10}" name="Column7368"/>
    <tableColumn id="7377" xr3:uid="{BC4CE674-E9D3-F84E-8E03-F54EFF2BAC41}" name="Column7369"/>
    <tableColumn id="7378" xr3:uid="{7C6DDE5B-8E2D-5B49-9B0F-EAD01E55EB4A}" name="Column7370"/>
    <tableColumn id="7379" xr3:uid="{DAFA2D32-D3A1-A34E-84AB-698482BB9D62}" name="Column7371"/>
    <tableColumn id="7380" xr3:uid="{5DD3CE60-553E-8C43-B302-79BE9EFE59B9}" name="Column7372"/>
    <tableColumn id="7381" xr3:uid="{0CBF33C6-4846-C34B-8882-22ECC14EEDE0}" name="Column7373"/>
    <tableColumn id="7382" xr3:uid="{93B717E9-C92C-A247-A09F-E190A935A54E}" name="Column7374"/>
    <tableColumn id="7383" xr3:uid="{55E5BB8B-9442-A345-8486-8D427625B4B6}" name="Column7375"/>
    <tableColumn id="7384" xr3:uid="{88C2EB17-C9A5-A449-975E-24CBA9F6587F}" name="Column7376"/>
    <tableColumn id="7385" xr3:uid="{EB74473E-3BC2-0445-A6E6-E34A12EF0944}" name="Column7377"/>
    <tableColumn id="7386" xr3:uid="{39E18C44-6BD8-A743-8CC7-6EF1D1359909}" name="Column7378"/>
    <tableColumn id="7387" xr3:uid="{CB04A3ED-2797-AB42-9948-340E13DF96F6}" name="Column7379"/>
    <tableColumn id="7388" xr3:uid="{49DD27C3-DA71-DB49-8710-B27C16246E87}" name="Column7380"/>
    <tableColumn id="7389" xr3:uid="{5096468F-8D52-0D43-841D-72A6782482E3}" name="Column7381"/>
    <tableColumn id="7390" xr3:uid="{2BE59619-3D4E-DE41-9A1B-EE2A9076194E}" name="Column7382"/>
    <tableColumn id="7391" xr3:uid="{6F96D266-F738-BB4D-A78F-BD41329E7240}" name="Column7383"/>
    <tableColumn id="7392" xr3:uid="{5900B8E9-C6BD-C740-A358-8C27FAACAF52}" name="Column7384"/>
    <tableColumn id="7393" xr3:uid="{CF23082C-14C1-0D42-A47A-D19661A81422}" name="Column7385"/>
    <tableColumn id="7394" xr3:uid="{871BD538-68C2-8E4F-84CD-ABE5857EE9CF}" name="Column7386"/>
    <tableColumn id="7395" xr3:uid="{66CC94B8-9A03-0748-B102-21DBDB2632AA}" name="Column7387"/>
    <tableColumn id="7396" xr3:uid="{45EA9104-412B-E141-951E-99B3227D4D3B}" name="Column7388"/>
    <tableColumn id="7397" xr3:uid="{30555A1E-7E23-214D-82D7-DA440CCD0673}" name="Column7389"/>
    <tableColumn id="7398" xr3:uid="{44110F2B-22A5-4E45-9AAD-3F796756AE15}" name="Column7390"/>
    <tableColumn id="7399" xr3:uid="{88354845-E0FA-D04E-BE73-348FA0B2C788}" name="Column7391"/>
    <tableColumn id="7400" xr3:uid="{D72BDAD1-A4EA-C546-BAD7-C451E188524C}" name="Column7392"/>
    <tableColumn id="7401" xr3:uid="{88BA35D6-19A0-E94E-B37B-D746AFDAEAC9}" name="Column7393"/>
    <tableColumn id="7402" xr3:uid="{2EAE9225-2795-8E49-9B83-E0C95277F478}" name="Column7394"/>
    <tableColumn id="7403" xr3:uid="{48D32540-4069-ED4F-A6B8-598C41F496A2}" name="Column7395"/>
    <tableColumn id="7404" xr3:uid="{38A3289B-44D0-BC4E-9478-CB73C8042903}" name="Column7396"/>
    <tableColumn id="7405" xr3:uid="{60C8173A-3E35-F845-8867-22F1C12098A6}" name="Column7397"/>
    <tableColumn id="7406" xr3:uid="{7BCDDC15-4048-5E4A-AF84-0957B05077A4}" name="Column7398"/>
    <tableColumn id="7407" xr3:uid="{5EEC347E-5306-BD45-948D-5D650D135BC4}" name="Column7399"/>
    <tableColumn id="7408" xr3:uid="{803713DA-1D47-214E-93F8-57BEA22E6980}" name="Column7400"/>
    <tableColumn id="7409" xr3:uid="{E543CCB1-76AF-1E49-8156-1417350CBBB0}" name="Column7401"/>
    <tableColumn id="7410" xr3:uid="{3DD8F320-C6CE-7D44-BC4D-70D63909B3BE}" name="Column7402"/>
    <tableColumn id="7411" xr3:uid="{7294F44F-48D5-3749-A4D4-00B646753A0A}" name="Column7403"/>
    <tableColumn id="7412" xr3:uid="{3958EB3C-F5A8-2641-A0FB-7C06D18BD5DD}" name="Column7404"/>
    <tableColumn id="7413" xr3:uid="{E1670CB0-E8C8-B646-A223-9E599AADFB8D}" name="Column7405"/>
    <tableColumn id="7414" xr3:uid="{E1348FB4-5370-3F4E-9B5C-7EAF69E71D11}" name="Column7406"/>
    <tableColumn id="7415" xr3:uid="{F561AC02-4227-2D43-B645-EE4FDA3F39BE}" name="Column7407"/>
    <tableColumn id="7416" xr3:uid="{B5C23C78-6C3B-504B-A7AA-E69E96DF63A9}" name="Column7408"/>
    <tableColumn id="7417" xr3:uid="{96FCD319-1716-EE42-826D-5D3A2ED7A765}" name="Column7409"/>
    <tableColumn id="7418" xr3:uid="{77F96DC4-22E1-2341-8133-545824D8671D}" name="Column7410"/>
    <tableColumn id="7419" xr3:uid="{B71A44D8-8367-2642-98BE-D47A13E81AE7}" name="Column7411"/>
    <tableColumn id="7420" xr3:uid="{B01BD0EB-396C-504A-946A-6272255D39FB}" name="Column7412"/>
    <tableColumn id="7421" xr3:uid="{43B72F5F-6016-CB46-9E38-11E781134040}" name="Column7413"/>
    <tableColumn id="7422" xr3:uid="{81F3DCC9-9CCF-9247-BFC6-B76F472B9B71}" name="Column7414"/>
    <tableColumn id="7423" xr3:uid="{2B794CCE-8408-8740-9A31-315367EE9C1C}" name="Column7415"/>
    <tableColumn id="7424" xr3:uid="{D7FE9197-71D9-F442-B3BE-020D3A354D00}" name="Column7416"/>
    <tableColumn id="7425" xr3:uid="{87410314-D896-FB40-B4E7-23776CB6A252}" name="Column7417"/>
    <tableColumn id="7426" xr3:uid="{130BE222-3BF1-7248-B668-B3ECA193A04A}" name="Column7418"/>
    <tableColumn id="7427" xr3:uid="{0696117B-24F6-3841-8CE4-CA5110C9D372}" name="Column7419"/>
    <tableColumn id="7428" xr3:uid="{F4AD94B1-6C2F-F54F-A530-54B8479D7C12}" name="Column7420"/>
    <tableColumn id="7429" xr3:uid="{E887108C-E9B4-DF44-880D-C8A435A470AC}" name="Column7421"/>
    <tableColumn id="7430" xr3:uid="{C776CC45-8D89-CF45-9C37-CB7085235C13}" name="Column7422"/>
    <tableColumn id="7431" xr3:uid="{B8E49F22-E5C4-2640-8B43-37E708C06BFB}" name="Column7423"/>
    <tableColumn id="7432" xr3:uid="{B1A303A8-5568-974B-BA74-46489662F207}" name="Column7424"/>
    <tableColumn id="7433" xr3:uid="{E0C2A73A-B665-FA41-BD40-8202011337F9}" name="Column7425"/>
    <tableColumn id="7434" xr3:uid="{97694090-768C-8840-BE3B-552A15A15C9F}" name="Column7426"/>
    <tableColumn id="7435" xr3:uid="{382182FC-CC64-0648-8F96-D03EF4B882E5}" name="Column7427"/>
    <tableColumn id="7436" xr3:uid="{6D437244-19EA-3648-9B1E-1AD2F2493EF3}" name="Column7428"/>
    <tableColumn id="7437" xr3:uid="{52BCAB25-9934-134E-8A45-63DC6DC77046}" name="Column7429"/>
    <tableColumn id="7438" xr3:uid="{D0DA3FDC-EB66-A042-A017-5F00C9246DF5}" name="Column7430"/>
    <tableColumn id="7439" xr3:uid="{05B8BD02-3763-BE4E-B198-7DC1E15AB60A}" name="Column7431"/>
    <tableColumn id="7440" xr3:uid="{0EA9B187-14FC-7445-9957-191EA636737B}" name="Column7432"/>
    <tableColumn id="7441" xr3:uid="{A178F83B-F3A5-C542-98AF-049BB13BE6E6}" name="Column7433"/>
    <tableColumn id="7442" xr3:uid="{3AF3CB23-FF4C-7548-A8F1-8A000A5C2598}" name="Column7434"/>
    <tableColumn id="7443" xr3:uid="{23C96720-0AD6-A94E-8F49-6862C6930D10}" name="Column7435"/>
    <tableColumn id="7444" xr3:uid="{25DB2CD8-6ABB-5C48-A918-699B1C5D85BF}" name="Column7436"/>
    <tableColumn id="7445" xr3:uid="{01FE407C-902A-F043-9E09-7003992181E3}" name="Column7437"/>
    <tableColumn id="7446" xr3:uid="{CDC2D782-435C-DC4F-A568-FFD30A92DB4E}" name="Column7438"/>
    <tableColumn id="7447" xr3:uid="{EECDBB27-50E2-AE4B-A812-6922B94C7AC4}" name="Column7439"/>
    <tableColumn id="7448" xr3:uid="{513DF31D-A5D3-DE45-9455-108781567A24}" name="Column7440"/>
    <tableColumn id="7449" xr3:uid="{55080D53-8AF9-F64C-8A98-1F053C4A5DC2}" name="Column7441"/>
    <tableColumn id="7450" xr3:uid="{4B3EC106-5387-534E-9276-414DA35497EC}" name="Column7442"/>
    <tableColumn id="7451" xr3:uid="{B4DADE16-3666-B843-AF0D-999F63AF1427}" name="Column7443"/>
    <tableColumn id="7452" xr3:uid="{C6EFF2D6-C2A1-AF40-901F-FA76E5908BB3}" name="Column7444"/>
    <tableColumn id="7453" xr3:uid="{17A39A93-769F-5D4D-B422-CDDB63504E17}" name="Column7445"/>
    <tableColumn id="7454" xr3:uid="{F7855B3C-36FD-E040-B95B-DAFFAEE854C9}" name="Column7446"/>
    <tableColumn id="7455" xr3:uid="{88630214-DC11-444D-83FA-A27488931C67}" name="Column7447"/>
    <tableColumn id="7456" xr3:uid="{F038E592-7908-E24D-A87A-3D19B9671521}" name="Column7448"/>
    <tableColumn id="7457" xr3:uid="{F16E4ADB-972F-4742-A5F2-A5A59CDB0855}" name="Column7449"/>
    <tableColumn id="7458" xr3:uid="{74D0782F-9E33-6F43-8A2C-7A77F46A8BB1}" name="Column7450"/>
    <tableColumn id="7459" xr3:uid="{E86F8C4C-070E-E949-A29D-2176B16ABEAE}" name="Column7451"/>
    <tableColumn id="7460" xr3:uid="{1009B082-6210-CA4C-A747-B4756CA92C0D}" name="Column7452"/>
    <tableColumn id="7461" xr3:uid="{E694702C-7601-744B-BECA-F3DA5CF7F3AA}" name="Column7453"/>
    <tableColumn id="7462" xr3:uid="{21E6F3D2-92C0-2549-932B-450AE9F0C7CB}" name="Column7454"/>
    <tableColumn id="7463" xr3:uid="{F0BA167A-7AE6-C643-9447-987D2CF5A452}" name="Column7455"/>
    <tableColumn id="7464" xr3:uid="{10010F29-D6F6-6A46-9F43-7E57563A66B0}" name="Column7456"/>
    <tableColumn id="7465" xr3:uid="{2EB78F35-AE3B-4D45-852D-F1BC2950F5D5}" name="Column7457"/>
    <tableColumn id="7466" xr3:uid="{D28F9275-D616-9F40-A635-8BF5AFFA35B5}" name="Column7458"/>
    <tableColumn id="7467" xr3:uid="{AF16560B-BECF-FF4B-B5CC-965E0B260807}" name="Column7459"/>
    <tableColumn id="7468" xr3:uid="{A69E77C9-8593-6A47-AC85-0B14498DF4B9}" name="Column7460"/>
    <tableColumn id="7469" xr3:uid="{992AF780-19BB-6843-B92E-AACF208FCD92}" name="Column7461"/>
    <tableColumn id="7470" xr3:uid="{6FD4F1AD-05EA-7B44-8059-03AC641A1E9D}" name="Column7462"/>
    <tableColumn id="7471" xr3:uid="{6754F8CE-4C9D-3C41-BC4E-5AEA55E48DE1}" name="Column7463"/>
    <tableColumn id="7472" xr3:uid="{B404DC8B-B674-B24D-A038-E44AC0BD1952}" name="Column7464"/>
    <tableColumn id="7473" xr3:uid="{CE1CDF0D-EE71-1748-A306-798F3C21FA59}" name="Column7465"/>
    <tableColumn id="7474" xr3:uid="{A37A7ED5-557B-104B-AD33-11552AB175D7}" name="Column7466"/>
    <tableColumn id="7475" xr3:uid="{BE6B83D7-A717-464B-AD3F-FE80659AE147}" name="Column7467"/>
    <tableColumn id="7476" xr3:uid="{01563DA1-4A5D-354E-91DB-7EE3DD8D21D8}" name="Column7468"/>
    <tableColumn id="7477" xr3:uid="{09563AD9-C0F7-664B-B91E-7E7F47712D7B}" name="Column7469"/>
    <tableColumn id="7478" xr3:uid="{BB5B7A84-CE7E-EF49-BA30-8FC3ADD4055E}" name="Column7470"/>
    <tableColumn id="7479" xr3:uid="{76972124-8DFA-D44F-9646-AD2860508C95}" name="Column7471"/>
    <tableColumn id="7480" xr3:uid="{87930D12-698A-5A4E-86D4-A0A09EBF4E71}" name="Column7472"/>
    <tableColumn id="7481" xr3:uid="{9E4B1E36-573C-B840-A202-D0FC55239AE2}" name="Column7473"/>
    <tableColumn id="7482" xr3:uid="{3AB6BE3C-0403-8241-9490-5E54891B8DF3}" name="Column7474"/>
    <tableColumn id="7483" xr3:uid="{BEFBF2D1-0E1B-F34C-BC1B-5E7062A1876B}" name="Column7475"/>
    <tableColumn id="7484" xr3:uid="{940CFB31-4D50-2B48-BF94-8F5BA4D66D24}" name="Column7476"/>
    <tableColumn id="7485" xr3:uid="{933B960C-AC03-7A48-AD1D-D28B66E925E2}" name="Column7477"/>
    <tableColumn id="7486" xr3:uid="{A25F4602-1969-5943-B108-6B06A12B82D3}" name="Column7478"/>
    <tableColumn id="7487" xr3:uid="{C3D501FA-E271-2041-A46E-B7DD3121E0EA}" name="Column7479"/>
    <tableColumn id="7488" xr3:uid="{B6B1C0CB-CE62-F64B-83B3-D489D43EF52E}" name="Column7480"/>
    <tableColumn id="7489" xr3:uid="{70155FBC-CE3A-8448-97F9-0313EACB3D74}" name="Column7481"/>
    <tableColumn id="7490" xr3:uid="{53D5FE28-0340-7D45-A981-E412F6678A65}" name="Column7482"/>
    <tableColumn id="7491" xr3:uid="{18285577-9C92-F948-A176-EFD48F83C171}" name="Column7483"/>
    <tableColumn id="7492" xr3:uid="{22C2C222-A901-CF41-A8AC-5E5A135C114F}" name="Column7484"/>
    <tableColumn id="7493" xr3:uid="{E956A9BC-AC62-E044-A9E6-B72B0EB9107C}" name="Column7485"/>
    <tableColumn id="7494" xr3:uid="{DC6CCA1D-1D80-1640-B9E9-9EF28511168A}" name="Column7486"/>
    <tableColumn id="7495" xr3:uid="{343B88BE-3568-7247-9BD5-D3C85E98E054}" name="Column7487"/>
    <tableColumn id="7496" xr3:uid="{F75EF403-5449-9240-95DD-1EB6D9814691}" name="Column7488"/>
    <tableColumn id="7497" xr3:uid="{3F09D9BD-71A7-A440-A6A8-3A3390F1F4FF}" name="Column7489"/>
    <tableColumn id="7498" xr3:uid="{EDB8D07E-3FF0-E64D-AF3A-A7CD07A17451}" name="Column7490"/>
    <tableColumn id="7499" xr3:uid="{6F43CFA9-EB65-6E4D-B2DB-7510D69887A0}" name="Column7491"/>
    <tableColumn id="7500" xr3:uid="{35A266DB-62D3-284E-B6C0-17F121D122A6}" name="Column7492"/>
    <tableColumn id="7501" xr3:uid="{73721056-3AF1-1F45-A223-E276964D0110}" name="Column7493"/>
    <tableColumn id="7502" xr3:uid="{3323FDD4-3E55-634D-8B40-63A742414A48}" name="Column7494"/>
    <tableColumn id="7503" xr3:uid="{D596B9CE-08CA-004E-8E39-DCDE4D879EC5}" name="Column7495"/>
    <tableColumn id="7504" xr3:uid="{CDB6D097-BCE0-3040-A811-8C9AE782041A}" name="Column7496"/>
    <tableColumn id="7505" xr3:uid="{37FCF399-23A9-A64E-BA34-A58F8F921AA3}" name="Column7497"/>
    <tableColumn id="7506" xr3:uid="{99176F71-2545-5C44-9138-62C89EE85F33}" name="Column7498"/>
    <tableColumn id="7507" xr3:uid="{B77E8AE2-0EAD-4643-8EBE-B952FCA6A044}" name="Column7499"/>
    <tableColumn id="7508" xr3:uid="{AC53869E-7175-E64F-9572-21FDEB6EB0E9}" name="Column7500"/>
    <tableColumn id="7509" xr3:uid="{405CA108-EEB0-AA48-81FF-A2895B858B38}" name="Column7501"/>
    <tableColumn id="7510" xr3:uid="{260DEBCA-7498-664B-9C1C-2E90DCB76A94}" name="Column7502"/>
    <tableColumn id="7511" xr3:uid="{4043EF61-B08A-F54D-814C-D4B259790188}" name="Column7503"/>
    <tableColumn id="7512" xr3:uid="{9ECED37C-96D9-6C4B-9771-8B8350B14C9E}" name="Column7504"/>
    <tableColumn id="7513" xr3:uid="{CD4464AE-3366-3D48-8E3E-48D7D6E70E2A}" name="Column7505"/>
    <tableColumn id="7514" xr3:uid="{6F641AB0-7C8C-EF4B-8B06-C39C341F0423}" name="Column7506"/>
    <tableColumn id="7515" xr3:uid="{572AFE2B-1484-5E45-85F5-AB98B0D0E692}" name="Column7507"/>
    <tableColumn id="7516" xr3:uid="{790C3095-C716-1346-B906-7F60AD97A5C3}" name="Column7508"/>
    <tableColumn id="7517" xr3:uid="{1DC8680B-E64B-2F4A-8EE2-2C7AA9EE7463}" name="Column7509"/>
    <tableColumn id="7518" xr3:uid="{CE69B0E9-7CA6-DD4D-BB87-D6FB63C8FFFC}" name="Column7510"/>
    <tableColumn id="7519" xr3:uid="{D5020B49-9583-CA4A-BFFB-5DF55A06CBA1}" name="Column7511"/>
    <tableColumn id="7520" xr3:uid="{45E54223-E128-174B-9002-4A13A3792045}" name="Column7512"/>
    <tableColumn id="7521" xr3:uid="{C777F69C-03ED-4140-9DD2-A8083FEDBC5B}" name="Column7513"/>
    <tableColumn id="7522" xr3:uid="{BF99C5B9-993C-184B-8122-A89E6DE09FF0}" name="Column7514"/>
    <tableColumn id="7523" xr3:uid="{3B5ED3E6-8288-DB43-BA08-EA158083279A}" name="Column7515"/>
    <tableColumn id="7524" xr3:uid="{4BDB4E10-9087-0948-A45F-FB777A0804B1}" name="Column7516"/>
    <tableColumn id="7525" xr3:uid="{2D4059B0-05E0-1844-AC40-16BD44C460DA}" name="Column7517"/>
    <tableColumn id="7526" xr3:uid="{3870A83F-B9FC-3346-BDB5-81278F857543}" name="Column7518"/>
    <tableColumn id="7527" xr3:uid="{BA59F1F5-2CA3-0747-AEF3-C2CC171121CF}" name="Column7519"/>
    <tableColumn id="7528" xr3:uid="{20F43D8B-887F-9542-8A02-3E8511A07C3D}" name="Column7520"/>
    <tableColumn id="7529" xr3:uid="{ADE8C13E-F49C-F944-BAC7-646CB3F209DB}" name="Column7521"/>
    <tableColumn id="7530" xr3:uid="{1DF4FC90-304F-0940-A2C8-092E785E8C39}" name="Column7522"/>
    <tableColumn id="7531" xr3:uid="{1F583720-5957-F342-9B0A-19FD9FAE033F}" name="Column7523"/>
    <tableColumn id="7532" xr3:uid="{8502C681-6D0C-614F-A41D-3EF66F96B3DB}" name="Column7524"/>
    <tableColumn id="7533" xr3:uid="{617E4360-A3BA-E54D-B2DB-E94A5AC1AEC5}" name="Column7525"/>
    <tableColumn id="7534" xr3:uid="{21F92886-DF52-E542-A975-7F0091FDF5C9}" name="Column7526"/>
    <tableColumn id="7535" xr3:uid="{2CF58FB1-0984-5E45-A362-89F676271101}" name="Column7527"/>
    <tableColumn id="7536" xr3:uid="{124B5E98-5639-494E-8BE8-251F58F69C7F}" name="Column7528"/>
    <tableColumn id="7537" xr3:uid="{E73254FE-EB8C-1944-91FA-095695B08EB0}" name="Column7529"/>
    <tableColumn id="7538" xr3:uid="{B5CB22DD-85AF-6149-B37C-0C0A869647D3}" name="Column7530"/>
    <tableColumn id="7539" xr3:uid="{41AA8C28-225D-6247-B561-59677D66B4E0}" name="Column7531"/>
    <tableColumn id="7540" xr3:uid="{A7B7E6FA-8123-754D-BB85-D191C7AFD04A}" name="Column7532"/>
    <tableColumn id="7541" xr3:uid="{B0286A9A-175D-AB40-8DF9-7D951FACC191}" name="Column7533"/>
    <tableColumn id="7542" xr3:uid="{E51685AC-7E81-0347-B9D7-934A3A7C594A}" name="Column7534"/>
    <tableColumn id="7543" xr3:uid="{B1967D67-B65D-B84F-8DEB-63C873316CFA}" name="Column7535"/>
    <tableColumn id="7544" xr3:uid="{AA5399BF-FB14-3E4B-95C5-64316C9E70F9}" name="Column7536"/>
    <tableColumn id="7545" xr3:uid="{6926AA93-966A-3340-9BAF-34C332CAA3EC}" name="Column7537"/>
    <tableColumn id="7546" xr3:uid="{4DA18980-B3C8-6146-B5DC-5B2A5F683A3B}" name="Column7538"/>
    <tableColumn id="7547" xr3:uid="{AE6A4DFA-9BEC-FC40-B8AF-04AF23AE8CE8}" name="Column7539"/>
    <tableColumn id="7548" xr3:uid="{8800BEA2-97F5-784B-8CCA-E8680413D63D}" name="Column7540"/>
    <tableColumn id="7549" xr3:uid="{882BB715-B1A9-E241-8A93-BC1EA6903A36}" name="Column7541"/>
    <tableColumn id="7550" xr3:uid="{3CC22FFA-6DD0-B444-8497-6A3024A494DA}" name="Column7542"/>
    <tableColumn id="7551" xr3:uid="{2794F4D3-F215-2341-87A3-F9028E90334B}" name="Column7543"/>
    <tableColumn id="7552" xr3:uid="{337E4DE2-E2CE-8C49-8877-0238E9934734}" name="Column7544"/>
    <tableColumn id="7553" xr3:uid="{C83207B4-81B2-7C4C-AE27-54AED8413E00}" name="Column7545"/>
    <tableColumn id="7554" xr3:uid="{D1F44982-F994-FA45-B0B2-A3A60C9A5DDD}" name="Column7546"/>
    <tableColumn id="7555" xr3:uid="{9BD79613-9B6A-D442-BF23-73AAA06D92D6}" name="Column7547"/>
    <tableColumn id="7556" xr3:uid="{D3EA2F3A-5D9B-994F-8B4C-037A31B03117}" name="Column7548"/>
    <tableColumn id="7557" xr3:uid="{D99849D1-1D7E-394E-A2B2-CD348F204AF4}" name="Column7549"/>
    <tableColumn id="7558" xr3:uid="{736A9FBD-3D8D-C040-8AF9-6C061E4C1F04}" name="Column7550"/>
    <tableColumn id="7559" xr3:uid="{240DB62B-29A9-2F49-B523-FD1632C9B631}" name="Column7551"/>
    <tableColumn id="7560" xr3:uid="{9CC2FF19-D85F-A241-B430-10EBCF83DA45}" name="Column7552"/>
    <tableColumn id="7561" xr3:uid="{6F023022-01D1-E04B-9EFB-05E6CE08C233}" name="Column7553"/>
    <tableColumn id="7562" xr3:uid="{159774E2-6814-074B-939F-F184EB5B3877}" name="Column7554"/>
    <tableColumn id="7563" xr3:uid="{A5CB36DF-1C5D-8245-96EB-F4CB96A83EDD}" name="Column7555"/>
    <tableColumn id="7564" xr3:uid="{ED3F62A0-77A7-4347-842A-EAA13761FE53}" name="Column7556"/>
    <tableColumn id="7565" xr3:uid="{A6AC565F-BADF-2A46-92B9-50A8D28C8BBD}" name="Column7557"/>
    <tableColumn id="7566" xr3:uid="{C3C546A2-86A1-2043-9267-D7F6B5A83B22}" name="Column7558"/>
    <tableColumn id="7567" xr3:uid="{0AAAF2C7-8656-3549-9868-F60F7F515444}" name="Column7559"/>
    <tableColumn id="7568" xr3:uid="{40EB705D-E1EF-784F-A47C-29C4BACFFB1A}" name="Column7560"/>
    <tableColumn id="7569" xr3:uid="{DBFC6DB0-31B9-B345-A475-305A901781F8}" name="Column7561"/>
    <tableColumn id="7570" xr3:uid="{6845EACD-1F8E-094B-A0F4-43AD7E628188}" name="Column7562"/>
    <tableColumn id="7571" xr3:uid="{211E2C34-93D1-EE4B-B532-60AE487FAD8A}" name="Column7563"/>
    <tableColumn id="7572" xr3:uid="{243F678F-026A-074A-ABE1-F2145E8D382D}" name="Column7564"/>
    <tableColumn id="7573" xr3:uid="{697F6F22-E338-BB4A-87FE-523D83C26AE0}" name="Column7565"/>
    <tableColumn id="7574" xr3:uid="{A208B5EC-F874-3D42-BFE5-3F25CFE14A82}" name="Column7566"/>
    <tableColumn id="7575" xr3:uid="{95ED9CC6-43F3-1F41-89E7-A6E199D5897A}" name="Column7567"/>
    <tableColumn id="7576" xr3:uid="{70C905AF-D943-3342-A33B-488F5C05EEA6}" name="Column7568"/>
    <tableColumn id="7577" xr3:uid="{1C5C66B3-EA7D-8C47-9912-B475EF880E32}" name="Column7569"/>
    <tableColumn id="7578" xr3:uid="{9CB3CD43-2D66-2248-97DF-08CB8DE367E7}" name="Column7570"/>
    <tableColumn id="7579" xr3:uid="{A536436C-40CF-DB47-BF09-42438B5B0600}" name="Column7571"/>
    <tableColumn id="7580" xr3:uid="{1EB2366D-315F-0147-BF03-D19A4A497543}" name="Column7572"/>
    <tableColumn id="7581" xr3:uid="{43A898BC-EF4B-6041-8D96-67A74C21CAAF}" name="Column7573"/>
    <tableColumn id="7582" xr3:uid="{5523905F-02DE-FD47-9C93-5F19EDF472E3}" name="Column7574"/>
    <tableColumn id="7583" xr3:uid="{89ED6AFC-C837-8149-ADC0-754278A8DBAE}" name="Column7575"/>
    <tableColumn id="7584" xr3:uid="{7EE063AB-80AA-2D44-BFC9-A87982D6DFD6}" name="Column7576"/>
    <tableColumn id="7585" xr3:uid="{59BB0040-5245-2E46-8B2B-30541132631B}" name="Column7577"/>
    <tableColumn id="7586" xr3:uid="{9635BF3F-67C8-3F40-BE7A-4250542EB79A}" name="Column7578"/>
    <tableColumn id="7587" xr3:uid="{04708BB7-A2FE-E743-92C5-8DE529BDC9D4}" name="Column7579"/>
    <tableColumn id="7588" xr3:uid="{88D2899C-9C42-6347-BD51-5CFB2A733ECF}" name="Column7580"/>
    <tableColumn id="7589" xr3:uid="{8B758195-8902-7241-BA62-94BE923F8F98}" name="Column7581"/>
    <tableColumn id="7590" xr3:uid="{A8D2D4C8-27F4-8B41-9940-636C202FCDE4}" name="Column7582"/>
    <tableColumn id="7591" xr3:uid="{AD5A242A-1C76-7742-B5B6-6B64F8C34A9B}" name="Column7583"/>
    <tableColumn id="7592" xr3:uid="{F7C4115C-013E-734F-999A-FE22ECCF5AF4}" name="Column7584"/>
    <tableColumn id="7593" xr3:uid="{D42928F5-E7DA-424A-9274-07BD954842BE}" name="Column7585"/>
    <tableColumn id="7594" xr3:uid="{A7BD5BA8-FB1E-0F44-932A-F8E0B49EB472}" name="Column7586"/>
    <tableColumn id="7595" xr3:uid="{7AEE2AE3-1072-014C-BBF3-046D46814A46}" name="Column7587"/>
    <tableColumn id="7596" xr3:uid="{D459DBF2-7085-5247-A60A-6B797555A167}" name="Column7588"/>
    <tableColumn id="7597" xr3:uid="{6B28EDF6-5434-4045-A71B-319C022FE940}" name="Column7589"/>
    <tableColumn id="7598" xr3:uid="{E0279EFE-73F5-064D-AB60-0F502FBA5F78}" name="Column7590"/>
    <tableColumn id="7599" xr3:uid="{EBD372D7-E8BD-864F-B648-D3A7A33DAB73}" name="Column7591"/>
    <tableColumn id="7600" xr3:uid="{7C485712-CC1D-6D45-8989-069801035E7F}" name="Column7592"/>
    <tableColumn id="7601" xr3:uid="{E86C4876-E462-1542-A53D-DFA5E79E8DEC}" name="Column7593"/>
    <tableColumn id="7602" xr3:uid="{4987AA99-DFCC-AA4B-B071-AFD94D0802D1}" name="Column7594"/>
    <tableColumn id="7603" xr3:uid="{DD1E4B3D-2EAA-3E4A-B719-5FBAED694D5E}" name="Column7595"/>
    <tableColumn id="7604" xr3:uid="{3CF58BD4-E641-E549-96CA-F004E7B693C0}" name="Column7596"/>
    <tableColumn id="7605" xr3:uid="{1068FAC3-3566-5344-AE59-C00F0F3672D2}" name="Column7597"/>
    <tableColumn id="7606" xr3:uid="{9321A39E-E02F-1C4C-86D3-B3DBE75AE466}" name="Column7598"/>
    <tableColumn id="7607" xr3:uid="{D199D1EA-5144-3947-8041-D32593B62AB1}" name="Column7599"/>
    <tableColumn id="7608" xr3:uid="{7BC8C49C-6488-A941-A042-65AE528DC820}" name="Column7600"/>
    <tableColumn id="7609" xr3:uid="{2F5D6326-F4A0-F74A-B8A6-E8385D0D624F}" name="Column7601"/>
    <tableColumn id="7610" xr3:uid="{3232FF30-FD45-764F-81F1-AC27814E866D}" name="Column7602"/>
    <tableColumn id="7611" xr3:uid="{213244E1-ADDD-1F40-B741-9F384CC262B6}" name="Column7603"/>
    <tableColumn id="7612" xr3:uid="{8A334F2B-0C3F-034A-B250-2693D36724F2}" name="Column7604"/>
    <tableColumn id="7613" xr3:uid="{FFBEE80B-52DE-6B45-950A-E2444B46E331}" name="Column7605"/>
    <tableColumn id="7614" xr3:uid="{A59EF4ED-9F92-0D4D-8465-0ED275E00468}" name="Column7606"/>
    <tableColumn id="7615" xr3:uid="{B2204556-6B12-CB49-8563-5920310414B5}" name="Column7607"/>
    <tableColumn id="7616" xr3:uid="{D628479E-677F-0C42-B297-052BFCEB2A0F}" name="Column7608"/>
    <tableColumn id="7617" xr3:uid="{C4753731-DD55-0C42-99CE-3E3911F0DC62}" name="Column7609"/>
    <tableColumn id="7618" xr3:uid="{A9085D57-4491-AB40-9216-B0DEFBEE1E46}" name="Column7610"/>
    <tableColumn id="7619" xr3:uid="{17CE4313-C442-DA41-8A96-F3AE64CDFD6B}" name="Column7611"/>
    <tableColumn id="7620" xr3:uid="{93CE3E44-300C-E749-8F75-C38DDA1233E8}" name="Column7612"/>
    <tableColumn id="7621" xr3:uid="{AF4D43FA-01D6-CE49-A038-2A12A2D4BD4A}" name="Column7613"/>
    <tableColumn id="7622" xr3:uid="{0E3E456B-81C1-E449-A031-DFFA55C90AAA}" name="Column7614"/>
    <tableColumn id="7623" xr3:uid="{ABA3E5CA-6605-F541-9550-37144AC43204}" name="Column7615"/>
    <tableColumn id="7624" xr3:uid="{A364B982-01B7-1949-8B9C-2DA4DE615C5B}" name="Column7616"/>
    <tableColumn id="7625" xr3:uid="{CB2DF540-750C-2E4E-ADE4-DF91C3319316}" name="Column7617"/>
    <tableColumn id="7626" xr3:uid="{8AD75F16-4BED-6D4B-AB62-CE1BADE7EA17}" name="Column7618"/>
    <tableColumn id="7627" xr3:uid="{D47A633D-B3F0-7C4D-A639-E3468A08B4D4}" name="Column7619"/>
    <tableColumn id="7628" xr3:uid="{9CCDC235-5318-7340-8EF6-5701FA2FC96F}" name="Column7620"/>
    <tableColumn id="7629" xr3:uid="{F07AEC7B-0689-BA44-A3C4-93F58EFB1B39}" name="Column7621"/>
    <tableColumn id="7630" xr3:uid="{E36715F6-5D17-1E49-8B97-1C4D892F18F8}" name="Column7622"/>
    <tableColumn id="7631" xr3:uid="{F827E7E3-6C3E-A84E-A256-C442A07172B3}" name="Column7623"/>
    <tableColumn id="7632" xr3:uid="{1DDC7E32-C5EB-184A-894C-B3BEBF5A5CB9}" name="Column7624"/>
    <tableColumn id="7633" xr3:uid="{B936B2DF-8C2D-744A-BD48-8C14EC35BE3A}" name="Column7625"/>
    <tableColumn id="7634" xr3:uid="{CBDADD3B-1559-984C-9D4B-5D9097B58E06}" name="Column7626"/>
    <tableColumn id="7635" xr3:uid="{8AE7CABD-E70E-1744-95F6-889CE270A7AA}" name="Column7627"/>
    <tableColumn id="7636" xr3:uid="{D17E5CB9-5659-0445-99F6-28A6E80FD605}" name="Column7628"/>
    <tableColumn id="7637" xr3:uid="{4975703E-0FC4-D541-AF7E-30E8FCBEF650}" name="Column7629"/>
    <tableColumn id="7638" xr3:uid="{D0165A5A-DEC3-BD4A-B0CE-1B8DE7C6C258}" name="Column7630"/>
    <tableColumn id="7639" xr3:uid="{673D6F5A-AE0A-DD48-9C9B-6B0FD1DA2F88}" name="Column7631"/>
    <tableColumn id="7640" xr3:uid="{EF3E8C17-3C97-E141-9F6C-0619542B3073}" name="Column7632"/>
    <tableColumn id="7641" xr3:uid="{BDCAE9EA-B8B7-554D-9D1C-E370C1D0E4AB}" name="Column7633"/>
    <tableColumn id="7642" xr3:uid="{D85039A2-0446-F54C-8A9B-89FE56307850}" name="Column7634"/>
    <tableColumn id="7643" xr3:uid="{48243980-84C5-3E4F-9AE2-99A494A58A2D}" name="Column7635"/>
    <tableColumn id="7644" xr3:uid="{4ADD776D-6431-8144-9978-411E2E5CC476}" name="Column7636"/>
    <tableColumn id="7645" xr3:uid="{993A6906-7F6F-684F-9D2F-261FEB3A30BA}" name="Column7637"/>
    <tableColumn id="7646" xr3:uid="{73F3A716-8A04-DA47-B379-626752527A42}" name="Column7638"/>
    <tableColumn id="7647" xr3:uid="{9EFECDA7-124B-DE40-8270-81338FE9DEA5}" name="Column7639"/>
    <tableColumn id="7648" xr3:uid="{0CFFBA54-C2B2-3941-BBD2-2D0FB37DB0F5}" name="Column7640"/>
    <tableColumn id="7649" xr3:uid="{AD039C00-81B5-1442-9121-EF0FF41BAE57}" name="Column7641"/>
    <tableColumn id="7650" xr3:uid="{8CEA7C2B-5B86-5E49-A7B9-62E8A072C9E4}" name="Column7642"/>
    <tableColumn id="7651" xr3:uid="{44E4DE89-F5BE-434A-83FE-F0EB877EBB1C}" name="Column7643"/>
    <tableColumn id="7652" xr3:uid="{2BA2969E-011B-0E4F-8D61-46185518D396}" name="Column7644"/>
    <tableColumn id="7653" xr3:uid="{D3658169-3488-B846-9DEA-D29EA0BD9809}" name="Column7645"/>
    <tableColumn id="7654" xr3:uid="{53381B7D-EB3A-3C4A-95B5-6589AEB0916D}" name="Column7646"/>
    <tableColumn id="7655" xr3:uid="{B40D6986-F422-364F-8C86-025C7FA7D3E3}" name="Column7647"/>
    <tableColumn id="7656" xr3:uid="{F280C56F-1185-994F-84C7-E45F648ABB7C}" name="Column7648"/>
    <tableColumn id="7657" xr3:uid="{3DBF6792-6C39-694C-A7DE-A0749489F6F7}" name="Column7649"/>
    <tableColumn id="7658" xr3:uid="{D825A4D0-E0E1-AF43-A80A-519AD54C04F1}" name="Column7650"/>
    <tableColumn id="7659" xr3:uid="{737D5AB9-F123-B74E-AF84-29B2E456B3E4}" name="Column7651"/>
    <tableColumn id="7660" xr3:uid="{E061F72A-F10B-D34F-B360-68E84D355053}" name="Column7652"/>
    <tableColumn id="7661" xr3:uid="{16325C02-0A4B-E240-9FFC-A4BCC2C12462}" name="Column7653"/>
    <tableColumn id="7662" xr3:uid="{1BA06CBD-9914-2D4B-868A-1849B4DAC5CC}" name="Column7654"/>
    <tableColumn id="7663" xr3:uid="{9953E287-1BE3-3E4B-8CD9-8C535D38BA33}" name="Column7655"/>
    <tableColumn id="7664" xr3:uid="{E489F13E-BAF6-F24E-A2B6-2CCF22C6A0C4}" name="Column7656"/>
    <tableColumn id="7665" xr3:uid="{E558FE09-3B81-8C46-93B5-CD51666D4F1B}" name="Column7657"/>
    <tableColumn id="7666" xr3:uid="{F0EFB57E-28D6-0540-8297-951F0D76929F}" name="Column7658"/>
    <tableColumn id="7667" xr3:uid="{B008538A-6FC4-F441-99CA-D020BF12A676}" name="Column7659"/>
    <tableColumn id="7668" xr3:uid="{FB9977DC-08FF-4A48-B250-F04E41F460E2}" name="Column7660"/>
    <tableColumn id="7669" xr3:uid="{C78DA2A5-E733-B44E-B625-7814B5F82942}" name="Column7661"/>
    <tableColumn id="7670" xr3:uid="{07C3DC10-CDA3-054A-B4D4-A6B29CCD086C}" name="Column7662"/>
    <tableColumn id="7671" xr3:uid="{BBEAA75D-A590-0646-A1C3-5383FC73A8C4}" name="Column7663"/>
    <tableColumn id="7672" xr3:uid="{DEAE61FB-0532-2D42-B151-957EA2506A88}" name="Column7664"/>
    <tableColumn id="7673" xr3:uid="{BEB57C19-E33B-6347-A1D2-B5517A892B33}" name="Column7665"/>
    <tableColumn id="7674" xr3:uid="{AA3EDAFA-BA0A-814A-8423-87DED2CE9354}" name="Column7666"/>
    <tableColumn id="7675" xr3:uid="{E5A7BEA6-ADDB-3B42-BC8B-3EEE03B76219}" name="Column7667"/>
    <tableColumn id="7676" xr3:uid="{5DA71ACF-5944-0F43-9C95-06795C785158}" name="Column7668"/>
    <tableColumn id="7677" xr3:uid="{8D363421-6BBC-CA4C-A497-C081D053D230}" name="Column7669"/>
    <tableColumn id="7678" xr3:uid="{91955149-8DAE-4341-AD37-99D4BD138A69}" name="Column7670"/>
    <tableColumn id="7679" xr3:uid="{A3B2FA65-C5D8-1A42-A639-20E9B4862D3E}" name="Column7671"/>
    <tableColumn id="7680" xr3:uid="{11A485E1-48B0-C144-8098-20D6601C78CC}" name="Column7672"/>
    <tableColumn id="7681" xr3:uid="{E9FCE3F8-20C6-0147-BEEB-2EC5358125E4}" name="Column7673"/>
    <tableColumn id="7682" xr3:uid="{6B5FD8BF-CF9D-AB46-82B9-D5E5AA27A3E4}" name="Column7674"/>
    <tableColumn id="7683" xr3:uid="{6D79CE60-B8F7-5F41-99F0-5C250559C513}" name="Column7675"/>
    <tableColumn id="7684" xr3:uid="{1E7667B2-B6DB-774A-8C8E-6832E2AEEC7C}" name="Column7676"/>
    <tableColumn id="7685" xr3:uid="{0C6ECC7F-6A3C-354F-8376-8AA246184953}" name="Column7677"/>
    <tableColumn id="7686" xr3:uid="{815BA363-DB2B-4347-86E4-727B60E9364C}" name="Column7678"/>
    <tableColumn id="7687" xr3:uid="{1B8A5F18-9F74-9043-971F-15D21DBC5F05}" name="Column7679"/>
    <tableColumn id="7688" xr3:uid="{5AFA14EB-D08A-F948-8911-A85084F2924F}" name="Column7680"/>
    <tableColumn id="7689" xr3:uid="{FF39E417-E772-6341-9B3C-7B144721307B}" name="Column7681"/>
    <tableColumn id="7690" xr3:uid="{5D6C0D82-43ED-A540-AE2C-7B987F3D5E49}" name="Column7682"/>
    <tableColumn id="7691" xr3:uid="{B4FEDCEC-5E27-1442-AA3F-CB12F1A6EA57}" name="Column7683"/>
    <tableColumn id="7692" xr3:uid="{F56719D9-1370-3B40-8596-9B2A57FE4AF6}" name="Column7684"/>
    <tableColumn id="7693" xr3:uid="{C26CDA3C-BA48-FA4E-9746-141C6BBCB6D7}" name="Column7685"/>
    <tableColumn id="7694" xr3:uid="{B53695AD-809E-D341-AE5C-ED6C5FB99A9E}" name="Column7686"/>
    <tableColumn id="7695" xr3:uid="{9B623EDB-4188-5441-ACD4-0613962A2721}" name="Column7687"/>
    <tableColumn id="7696" xr3:uid="{B2587698-F606-B046-983A-889541E927FD}" name="Column7688"/>
    <tableColumn id="7697" xr3:uid="{4B30DAF1-701D-364D-A2F0-74EA94B7E0CE}" name="Column7689"/>
    <tableColumn id="7698" xr3:uid="{4D8A62FD-6DC5-A540-9BEC-491BED0EB32B}" name="Column7690"/>
    <tableColumn id="7699" xr3:uid="{A2FE3E1F-DDA9-8F4B-B57A-5D971DAE45FD}" name="Column7691"/>
    <tableColumn id="7700" xr3:uid="{41A04C66-D32B-8E4F-826B-18BDB5F6A7A7}" name="Column7692"/>
    <tableColumn id="7701" xr3:uid="{F3DABA1A-FCB5-E543-B545-E96A74B7DB3C}" name="Column7693"/>
    <tableColumn id="7702" xr3:uid="{353C243B-4A88-FC47-8C06-66FE64C4E468}" name="Column7694"/>
    <tableColumn id="7703" xr3:uid="{FEFCAB5A-56D9-0747-BCC2-9393CF9628BF}" name="Column7695"/>
    <tableColumn id="7704" xr3:uid="{AA9F5BCA-F091-B64E-8DDF-E1B42681B2C0}" name="Column7696"/>
    <tableColumn id="7705" xr3:uid="{1429D4F7-860B-4943-81E3-70B1FFDB2822}" name="Column7697"/>
    <tableColumn id="7706" xr3:uid="{32D7B420-B08A-E94B-B80E-4AFA9D714FB5}" name="Column7698"/>
    <tableColumn id="7707" xr3:uid="{7C30A7BE-622E-704E-A4C3-1A9335CEAA82}" name="Column7699"/>
    <tableColumn id="7708" xr3:uid="{F8736456-3A19-D540-ADBF-9CF3EAEA4EFB}" name="Column7700"/>
    <tableColumn id="7709" xr3:uid="{FAF44127-AA58-0247-9F9C-1669F462A548}" name="Column7701"/>
    <tableColumn id="7710" xr3:uid="{01CA2143-54B3-2E4D-A59F-B2DAE3CD6FA1}" name="Column7702"/>
    <tableColumn id="7711" xr3:uid="{702BC7EE-ED0F-5B4E-9538-6D28CECC6CA9}" name="Column7703"/>
    <tableColumn id="7712" xr3:uid="{36AFF99F-C506-9B4C-BD12-49175EC1A3FF}" name="Column7704"/>
    <tableColumn id="7713" xr3:uid="{24AF8AEA-DD4F-8943-8FDB-47057FC8124E}" name="Column7705"/>
    <tableColumn id="7714" xr3:uid="{322C9833-BE11-144D-AFEE-B0CF76D3497C}" name="Column7706"/>
    <tableColumn id="7715" xr3:uid="{830A4445-AFC8-814C-873D-E10CA0A9B2EC}" name="Column7707"/>
    <tableColumn id="7716" xr3:uid="{AEF5071B-AE1C-C640-AEFB-8FFDEB2E5A9D}" name="Column7708"/>
    <tableColumn id="7717" xr3:uid="{63BBB6EA-FC25-2544-A4C8-DC4BCCECC884}" name="Column7709"/>
    <tableColumn id="7718" xr3:uid="{6160CCFC-60A4-7D4B-BA9E-5E9B993515D8}" name="Column7710"/>
    <tableColumn id="7719" xr3:uid="{E4A1E9D4-D491-C94D-8E76-1F550D05874B}" name="Column7711"/>
    <tableColumn id="7720" xr3:uid="{CB590E81-4FCD-4F44-B93E-C199FB20E9B4}" name="Column7712"/>
    <tableColumn id="7721" xr3:uid="{25B6469E-7B73-0E4C-8A6B-D169974076A2}" name="Column7713"/>
    <tableColumn id="7722" xr3:uid="{A252FC5A-5AD4-3647-9049-67BC1B9D5783}" name="Column7714"/>
    <tableColumn id="7723" xr3:uid="{DDBE19BB-CE56-5A40-BDAF-CBCB23C92A0A}" name="Column7715"/>
    <tableColumn id="7724" xr3:uid="{29063268-4BC0-5540-ACB5-0FE984E3C0EE}" name="Column7716"/>
    <tableColumn id="7725" xr3:uid="{0BBEAF69-751A-7146-9AC7-59C43D046CEB}" name="Column7717"/>
    <tableColumn id="7726" xr3:uid="{15A9742B-DFCB-0B40-A578-83002B2A3CC7}" name="Column7718"/>
    <tableColumn id="7727" xr3:uid="{B36171AE-8245-5446-88D4-D09D727B063A}" name="Column7719"/>
    <tableColumn id="7728" xr3:uid="{DA8F76C5-A2DF-1346-922F-5DB081570412}" name="Column7720"/>
    <tableColumn id="7729" xr3:uid="{18F4C26E-9A30-A845-8EB0-CF4F16357ED4}" name="Column7721"/>
    <tableColumn id="7730" xr3:uid="{61C00136-9D5D-E34D-818E-FFECEBE55C44}" name="Column7722"/>
    <tableColumn id="7731" xr3:uid="{A0820EC0-8B05-034B-9B6D-086A852ABD05}" name="Column7723"/>
    <tableColumn id="7732" xr3:uid="{5D8BEE5C-0504-5B42-B238-B098640415B5}" name="Column7724"/>
    <tableColumn id="7733" xr3:uid="{BB1721C6-3267-8D40-AB76-0BE5B015B965}" name="Column7725"/>
    <tableColumn id="7734" xr3:uid="{D86866BD-02E0-014F-8E9C-43BBB527E3E7}" name="Column7726"/>
    <tableColumn id="7735" xr3:uid="{C5594FED-B1D3-BD46-A558-492DDD07ADCD}" name="Column7727"/>
    <tableColumn id="7736" xr3:uid="{D42FAE77-2EE6-834D-B498-80A1C531200A}" name="Column7728"/>
    <tableColumn id="7737" xr3:uid="{75F65976-0C8B-A74D-BC1F-CC6CDA2FFE48}" name="Column7729"/>
    <tableColumn id="7738" xr3:uid="{50715A2B-ED06-FC4F-A1F6-9BA69A0ED92B}" name="Column7730"/>
    <tableColumn id="7739" xr3:uid="{85637ED0-66BD-604B-B64A-DE35273D165B}" name="Column7731"/>
    <tableColumn id="7740" xr3:uid="{8776D95D-E513-6B40-A0E6-855CD773D2D9}" name="Column7732"/>
    <tableColumn id="7741" xr3:uid="{730AFB2A-6BC1-7948-AB33-DC72F7AC2AC6}" name="Column7733"/>
    <tableColumn id="7742" xr3:uid="{A095349C-8EEF-D241-A8E5-9C9A301AF675}" name="Column7734"/>
    <tableColumn id="7743" xr3:uid="{EEFB5561-C774-5E4C-B84A-CC24B1C045E7}" name="Column7735"/>
    <tableColumn id="7744" xr3:uid="{1BF84DFF-65C7-8C4B-891C-2775E9E66CEE}" name="Column7736"/>
    <tableColumn id="7745" xr3:uid="{AF0DA2AA-4720-FD4B-808D-0614720F6795}" name="Column7737"/>
    <tableColumn id="7746" xr3:uid="{F497D9C5-4F02-8244-8FE6-BAD08F340BC0}" name="Column7738"/>
    <tableColumn id="7747" xr3:uid="{B9127744-3919-E84C-8E7C-856A967C33B0}" name="Column7739"/>
    <tableColumn id="7748" xr3:uid="{E84DD022-063D-0B47-B573-8AC6FC95CC74}" name="Column7740"/>
    <tableColumn id="7749" xr3:uid="{6B7CDD97-3988-F94E-A5F4-A2D6AE7073AD}" name="Column7741"/>
    <tableColumn id="7750" xr3:uid="{EFE7D5EA-0811-2448-A996-375499273155}" name="Column7742"/>
    <tableColumn id="7751" xr3:uid="{270721DA-17D6-A74C-83BB-6D618F7FD15C}" name="Column7743"/>
    <tableColumn id="7752" xr3:uid="{04322D5B-7E36-1D4F-A451-88E77BC943BA}" name="Column7744"/>
    <tableColumn id="7753" xr3:uid="{4C00AAAB-98E1-734F-98BB-8D5EFE4B9262}" name="Column7745"/>
    <tableColumn id="7754" xr3:uid="{8DDDC582-ADD7-6544-BBD4-C977CB66CF04}" name="Column7746"/>
    <tableColumn id="7755" xr3:uid="{35F944E7-E5DB-D048-BC3D-12D319E89B69}" name="Column7747"/>
    <tableColumn id="7756" xr3:uid="{5B700075-BD85-9B4C-91BF-037A7488856F}" name="Column7748"/>
    <tableColumn id="7757" xr3:uid="{1145A4A4-21E4-5C41-BD1C-CE84C8D1D2C3}" name="Column7749"/>
    <tableColumn id="7758" xr3:uid="{8775B687-5866-9B48-A6D7-B3A38ECAC61E}" name="Column7750"/>
    <tableColumn id="7759" xr3:uid="{A5856215-40B3-F94B-851F-970389DD4D61}" name="Column7751"/>
    <tableColumn id="7760" xr3:uid="{27955EE7-8327-794F-852E-A700C3635F7A}" name="Column7752"/>
    <tableColumn id="7761" xr3:uid="{20B7619A-EEDB-9D45-B603-C72D6839E78E}" name="Column7753"/>
    <tableColumn id="7762" xr3:uid="{C5252589-CEFF-B446-9083-1D9415DD6096}" name="Column7754"/>
    <tableColumn id="7763" xr3:uid="{254ED293-43C6-D947-908D-366489B777A2}" name="Column7755"/>
    <tableColumn id="7764" xr3:uid="{3BB5333D-A853-F247-9133-EF78B2511AC7}" name="Column7756"/>
    <tableColumn id="7765" xr3:uid="{3468CA46-2E8F-3F4F-A91F-781993983232}" name="Column7757"/>
    <tableColumn id="7766" xr3:uid="{6540FE07-7688-D64F-B920-51342BCDF430}" name="Column7758"/>
    <tableColumn id="7767" xr3:uid="{D02BB4E6-AA72-8647-8649-2D9F51CC7F40}" name="Column7759"/>
    <tableColumn id="7768" xr3:uid="{C7E5F49D-85D5-6545-B8DC-A3D39386BD3E}" name="Column7760"/>
    <tableColumn id="7769" xr3:uid="{DB956B20-E67A-214B-A92D-5BEE096EC280}" name="Column7761"/>
    <tableColumn id="7770" xr3:uid="{4D9CF229-E5F6-6546-A7C9-2C0AB5A84D6E}" name="Column7762"/>
    <tableColumn id="7771" xr3:uid="{A9C1620A-59B7-8649-A727-C4C46F547027}" name="Column7763"/>
    <tableColumn id="7772" xr3:uid="{201E96E0-4740-B648-9757-941328C0C79F}" name="Column7764"/>
    <tableColumn id="7773" xr3:uid="{C091DD75-E649-5B4B-9932-F536273BE327}" name="Column7765"/>
    <tableColumn id="7774" xr3:uid="{73A8EB52-2F0C-0F41-B80F-38AA49AB1D48}" name="Column7766"/>
    <tableColumn id="7775" xr3:uid="{E18D40A2-34D6-4D4E-AEE8-FF36FCF339FB}" name="Column7767"/>
    <tableColumn id="7776" xr3:uid="{ACB671AC-1917-E748-B4FC-D425469ADA68}" name="Column7768"/>
    <tableColumn id="7777" xr3:uid="{491DFC4B-53CF-154C-B820-C020EAFFFDA3}" name="Column7769"/>
    <tableColumn id="7778" xr3:uid="{1161CC18-3120-E247-B893-1AFCA38E63FC}" name="Column7770"/>
    <tableColumn id="7779" xr3:uid="{C00F737D-9BB1-6B4D-8D87-3A45DABDAA1E}" name="Column7771"/>
    <tableColumn id="7780" xr3:uid="{47338255-B437-8F46-B2B8-CEC09A8BF74E}" name="Column7772"/>
    <tableColumn id="7781" xr3:uid="{17DACC01-3C3C-3A4F-94E9-6E8D7691E951}" name="Column7773"/>
    <tableColumn id="7782" xr3:uid="{82887FAE-9F7F-944B-9E30-620AF9A18DE4}" name="Column7774"/>
    <tableColumn id="7783" xr3:uid="{A68F7265-7F86-994A-A741-58BA6814903F}" name="Column7775"/>
    <tableColumn id="7784" xr3:uid="{E9093DFE-C268-664E-8305-1E187D2E6925}" name="Column7776"/>
    <tableColumn id="7785" xr3:uid="{C7FCD07F-5763-D343-9CC3-B7DF52BA35F8}" name="Column7777"/>
    <tableColumn id="7786" xr3:uid="{6EFB6B9B-B1EF-2B42-B288-24D9A5AFFF3A}" name="Column7778"/>
    <tableColumn id="7787" xr3:uid="{2DA049C6-498F-CA40-BF40-2C3B98708A91}" name="Column7779"/>
    <tableColumn id="7788" xr3:uid="{5F10126E-1A89-C24A-8058-C741D13BD0E4}" name="Column7780"/>
    <tableColumn id="7789" xr3:uid="{1555232F-3971-0742-92E8-4C08E9430EF8}" name="Column7781"/>
    <tableColumn id="7790" xr3:uid="{E99DA200-BD46-6442-83FA-C9D8BB5BF431}" name="Column7782"/>
    <tableColumn id="7791" xr3:uid="{C758E3BB-EB9B-C348-A4A0-53863307CFFD}" name="Column7783"/>
    <tableColumn id="7792" xr3:uid="{A9B72BAA-5096-9046-B89F-ADDC2A109FD2}" name="Column7784"/>
    <tableColumn id="7793" xr3:uid="{85DA5383-8151-DB45-9BF6-101D3C119789}" name="Column7785"/>
    <tableColumn id="7794" xr3:uid="{18A95369-60E7-8B47-A671-53DF65681C5C}" name="Column7786"/>
    <tableColumn id="7795" xr3:uid="{50F6BB9A-41FA-BA43-8849-6F292D0AF2E3}" name="Column7787"/>
    <tableColumn id="7796" xr3:uid="{E17F2628-C13A-424C-B347-5C0F1A581799}" name="Column7788"/>
    <tableColumn id="7797" xr3:uid="{9A984441-C41F-774D-B295-AECFFB06BA21}" name="Column7789"/>
    <tableColumn id="7798" xr3:uid="{E08807BE-9AF0-EC4E-98E5-4FC1C21DDF4E}" name="Column7790"/>
    <tableColumn id="7799" xr3:uid="{858C70FF-0DD6-804B-AE70-D55D36E5C8AE}" name="Column7791"/>
    <tableColumn id="7800" xr3:uid="{09D8948A-2F7A-6342-A07E-FCDDACCA9770}" name="Column7792"/>
    <tableColumn id="7801" xr3:uid="{FBC0CD1A-CE9D-DF4E-B339-07543B8F86BB}" name="Column7793"/>
    <tableColumn id="7802" xr3:uid="{B93534CA-E5FD-FC45-B34E-4AB63748CC30}" name="Column7794"/>
    <tableColumn id="7803" xr3:uid="{F4C3D3F9-AE21-BB49-BDCE-C3E90AAAF4A4}" name="Column7795"/>
    <tableColumn id="7804" xr3:uid="{6014F757-2322-2F4B-A08E-E5E9D0407BE3}" name="Column7796"/>
    <tableColumn id="7805" xr3:uid="{D2D8CDEF-CB7A-6A42-966C-4FE853B39FA5}" name="Column7797"/>
    <tableColumn id="7806" xr3:uid="{E8F2C790-BA5B-B24A-A39E-23A62DBEBC5F}" name="Column7798"/>
    <tableColumn id="7807" xr3:uid="{E7C6D154-A5DE-A245-8E6C-A108F90530D2}" name="Column7799"/>
    <tableColumn id="7808" xr3:uid="{13075EBE-BE36-1F41-9869-37C6951EE399}" name="Column7800"/>
    <tableColumn id="7809" xr3:uid="{D52283B8-A2FF-2D4B-A8A1-98C921A72675}" name="Column7801"/>
    <tableColumn id="7810" xr3:uid="{F1CCD31A-2C03-3248-885A-2A0054E6F2B3}" name="Column7802"/>
    <tableColumn id="7811" xr3:uid="{B0567DEF-9BD2-6444-9D12-DEBC2731779D}" name="Column7803"/>
    <tableColumn id="7812" xr3:uid="{CA056F72-3C75-0B43-8486-F8D572A82FF4}" name="Column7804"/>
    <tableColumn id="7813" xr3:uid="{C31BB399-8F52-D44A-9502-5674BBE8786C}" name="Column7805"/>
    <tableColumn id="7814" xr3:uid="{F137DFC7-FAD1-4B4F-9E28-8765C5D9DF1F}" name="Column7806"/>
    <tableColumn id="7815" xr3:uid="{B1AE223C-0CF7-0945-91C2-26E95B804CCC}" name="Column7807"/>
    <tableColumn id="7816" xr3:uid="{7FD29370-5652-8041-9C9D-56A633411D80}" name="Column7808"/>
    <tableColumn id="7817" xr3:uid="{F4812B12-9517-274A-A4FB-3C57FE521C95}" name="Column7809"/>
    <tableColumn id="7818" xr3:uid="{B60D450F-9E54-1343-A6F5-3D3002650B4D}" name="Column7810"/>
    <tableColumn id="7819" xr3:uid="{AA1BBB1E-C125-6B47-8E43-DCF2BB6FCCF2}" name="Column7811"/>
    <tableColumn id="7820" xr3:uid="{73172C33-CC35-554E-8BB2-328F14E4B9C5}" name="Column7812"/>
    <tableColumn id="7821" xr3:uid="{3601C4B0-5B28-9F4F-9783-5F9DEBB2CF15}" name="Column7813"/>
    <tableColumn id="7822" xr3:uid="{83AE3FE1-A7CE-174B-9E75-680645A88B0E}" name="Column7814"/>
    <tableColumn id="7823" xr3:uid="{31404722-CBCB-124B-8D7D-695D46792F1F}" name="Column7815"/>
    <tableColumn id="7824" xr3:uid="{BA89D4E4-24CA-BB4A-9549-30BD327693A3}" name="Column7816"/>
    <tableColumn id="7825" xr3:uid="{B8A08983-59F0-5D47-9675-5AEDE1B62C4B}" name="Column7817"/>
    <tableColumn id="7826" xr3:uid="{DE86DA7A-C141-D249-B7F6-50D594E98C28}" name="Column7818"/>
    <tableColumn id="7827" xr3:uid="{9B137377-5D35-FC49-BE22-581B00EE3140}" name="Column7819"/>
    <tableColumn id="7828" xr3:uid="{A5C89B35-DA6E-3F45-9058-326C7875E298}" name="Column7820"/>
    <tableColumn id="7829" xr3:uid="{D168E426-BE34-F84A-817E-1D3FFB382FC2}" name="Column7821"/>
    <tableColumn id="7830" xr3:uid="{C337E176-D5E6-ED4C-BE94-C504BCF9949F}" name="Column7822"/>
    <tableColumn id="7831" xr3:uid="{19B5CDAA-CB7D-DB4C-9C72-14FA9E4C8F58}" name="Column7823"/>
    <tableColumn id="7832" xr3:uid="{2CA02561-6EAC-4542-B376-37FDD9B4A30A}" name="Column7824"/>
    <tableColumn id="7833" xr3:uid="{A3778A14-C87E-5A44-9A5C-0BC6D4131705}" name="Column7825"/>
    <tableColumn id="7834" xr3:uid="{3E24B738-2F6C-4145-BCC3-16C30E347781}" name="Column7826"/>
    <tableColumn id="7835" xr3:uid="{1C561835-741D-224A-87E5-6676C3F48499}" name="Column7827"/>
    <tableColumn id="7836" xr3:uid="{C83C458B-636C-024C-91C6-6D24956F1720}" name="Column7828"/>
    <tableColumn id="7837" xr3:uid="{04224340-FFEE-0A41-A64A-E8E70F63FB4B}" name="Column7829"/>
    <tableColumn id="7838" xr3:uid="{6DF108CD-CF9D-9B48-9A25-648A59729431}" name="Column7830"/>
    <tableColumn id="7839" xr3:uid="{3AB8ECDD-A9D4-0446-98F7-8962D12DBAAB}" name="Column7831"/>
    <tableColumn id="7840" xr3:uid="{62CFF8FB-D1FB-8C4A-8DEA-0BD3DE440B61}" name="Column7832"/>
    <tableColumn id="7841" xr3:uid="{B6992344-4184-7448-BA7A-190160011AA3}" name="Column7833"/>
    <tableColumn id="7842" xr3:uid="{2E6F45D2-2C22-344C-AF6A-DD4DED0F8124}" name="Column7834"/>
    <tableColumn id="7843" xr3:uid="{2B1242E7-D1BD-ED4D-A957-21C568275745}" name="Column7835"/>
    <tableColumn id="7844" xr3:uid="{D640A2F0-E387-1B41-B40F-37044B335EAA}" name="Column7836"/>
    <tableColumn id="7845" xr3:uid="{56A54427-912D-DD4C-B8A2-A4A5D68EEAA1}" name="Column7837"/>
    <tableColumn id="7846" xr3:uid="{76E546A7-D447-5E46-BE6F-2E0DB25FA993}" name="Column7838"/>
    <tableColumn id="7847" xr3:uid="{614C1CCF-21E9-9749-8D16-3939AF2A89C2}" name="Column7839"/>
    <tableColumn id="7848" xr3:uid="{0BA7E94F-917F-7746-AD02-42F04B4E0797}" name="Column7840"/>
    <tableColumn id="7849" xr3:uid="{B290C942-CACE-5941-B2DD-1FC033CE1EF8}" name="Column7841"/>
    <tableColumn id="7850" xr3:uid="{84CA6B7F-F024-664A-92C4-0886A62A3A79}" name="Column7842"/>
    <tableColumn id="7851" xr3:uid="{86601ABF-BE20-6D4B-BD4D-8C7FC1C37230}" name="Column7843"/>
    <tableColumn id="7852" xr3:uid="{B0380A34-54D3-F542-818A-401E6CB5A00C}" name="Column7844"/>
    <tableColumn id="7853" xr3:uid="{5E9F1ABA-E902-BD47-88E5-757CC7DBDB74}" name="Column7845"/>
    <tableColumn id="7854" xr3:uid="{F31E456B-98D1-E24B-81A9-921686383D46}" name="Column7846"/>
    <tableColumn id="7855" xr3:uid="{1D5AE8D5-BBE0-1F45-940C-C83E42006190}" name="Column7847"/>
    <tableColumn id="7856" xr3:uid="{9ADA747A-B2F4-F340-B458-A7D2710D6379}" name="Column7848"/>
    <tableColumn id="7857" xr3:uid="{608F1DF2-2A22-5B4E-821F-8A8A92DA5940}" name="Column7849"/>
    <tableColumn id="7858" xr3:uid="{B840E578-C4DE-2F42-AF7E-6BC31B62E13C}" name="Column7850"/>
    <tableColumn id="7859" xr3:uid="{CC5FE63D-6181-2944-BF72-05E373203F27}" name="Column7851"/>
    <tableColumn id="7860" xr3:uid="{D2FA5FEB-0830-E049-8C21-0123BE22E6A2}" name="Column7852"/>
    <tableColumn id="7861" xr3:uid="{950453DC-A2E1-A441-A026-E7897636B0C3}" name="Column7853"/>
    <tableColumn id="7862" xr3:uid="{A4C2FE9E-0D28-D142-A655-7337B2E1C076}" name="Column7854"/>
    <tableColumn id="7863" xr3:uid="{6129B467-67D4-394B-90D8-4E1F14E0FF34}" name="Column7855"/>
    <tableColumn id="7864" xr3:uid="{D3663C5C-320C-2444-A86F-2D7C1C541F3A}" name="Column7856"/>
    <tableColumn id="7865" xr3:uid="{C3340027-DB19-634F-A3D0-48160ED5C948}" name="Column7857"/>
    <tableColumn id="7866" xr3:uid="{365C2E52-9FE5-094C-8E74-B52227CDC0F7}" name="Column7858"/>
    <tableColumn id="7867" xr3:uid="{FCA83FCB-F335-FE43-A7CE-9D79B2BB6DF6}" name="Column7859"/>
    <tableColumn id="7868" xr3:uid="{207D8C87-BF76-6F48-9A8F-8C2A0D80978B}" name="Column7860"/>
    <tableColumn id="7869" xr3:uid="{D472CCB9-C974-8B47-BE14-3771CF64A0B8}" name="Column7861"/>
    <tableColumn id="7870" xr3:uid="{A68E4133-DA3A-1741-9ACD-F89B6630DD28}" name="Column7862"/>
    <tableColumn id="7871" xr3:uid="{8B4DF6AA-50FC-9746-A9F8-C7C27BB46501}" name="Column7863"/>
    <tableColumn id="7872" xr3:uid="{6CDBCC01-6CC8-8242-8DD7-4B1A47690023}" name="Column7864"/>
    <tableColumn id="7873" xr3:uid="{940F4F8B-56B3-584C-9755-16A15FB0E8E1}" name="Column7865"/>
    <tableColumn id="7874" xr3:uid="{70F55E29-5097-674F-BE24-FB399727BEE1}" name="Column7866"/>
    <tableColumn id="7875" xr3:uid="{E8BE32D8-0342-9A4F-8DD3-951D8D3E6667}" name="Column7867"/>
    <tableColumn id="7876" xr3:uid="{388E95C3-CAFD-C340-859B-8CF872CA7D69}" name="Column7868"/>
    <tableColumn id="7877" xr3:uid="{CBD8127D-489D-C842-A5E0-716D8BD53FB5}" name="Column7869"/>
    <tableColumn id="7878" xr3:uid="{E5C3B797-31C7-704C-8E38-9E898B693F36}" name="Column7870"/>
    <tableColumn id="7879" xr3:uid="{0333F67C-C158-9041-9CDE-6390F08D8D4B}" name="Column7871"/>
    <tableColumn id="7880" xr3:uid="{AEA66A14-F389-4D45-8CC0-8A9273276943}" name="Column7872"/>
    <tableColumn id="7881" xr3:uid="{31F6FEE7-AF16-3146-BD96-E6C1C7C77E36}" name="Column7873"/>
    <tableColumn id="7882" xr3:uid="{7608E44F-31E8-EF44-A0DE-1F8A1BCEC8E4}" name="Column7874"/>
    <tableColumn id="7883" xr3:uid="{2DD43387-7D13-8740-90D5-C36F8F914185}" name="Column7875"/>
    <tableColumn id="7884" xr3:uid="{8323BF3C-A3F5-024A-8C05-04C6B2E690E4}" name="Column7876"/>
    <tableColumn id="7885" xr3:uid="{36DCB23E-DCEA-AD44-9704-2979944FEFDD}" name="Column7877"/>
    <tableColumn id="7886" xr3:uid="{ED790C6D-4531-C94B-A829-1361E505E3A4}" name="Column7878"/>
    <tableColumn id="7887" xr3:uid="{8B7D5520-F617-C948-A83D-B185CECB08BD}" name="Column7879"/>
    <tableColumn id="7888" xr3:uid="{377A4715-D149-A542-871E-B9AFB5282D58}" name="Column7880"/>
    <tableColumn id="7889" xr3:uid="{CB827C16-062D-764F-AFCA-D51B00DA1ABE}" name="Column7881"/>
    <tableColumn id="7890" xr3:uid="{FE9246A2-DE7C-D44E-9CCD-1889A3AEA519}" name="Column7882"/>
    <tableColumn id="7891" xr3:uid="{4A1198EF-665B-C24B-904F-BED842C58A7E}" name="Column7883"/>
    <tableColumn id="7892" xr3:uid="{65632E30-B2E5-F54C-A607-35A834D7C0F4}" name="Column7884"/>
    <tableColumn id="7893" xr3:uid="{36916A46-01BE-5E4A-9881-0B339CFDB8DB}" name="Column7885"/>
    <tableColumn id="7894" xr3:uid="{0126CD6D-DFFF-EE4E-A2E8-A157B033EB84}" name="Column7886"/>
    <tableColumn id="7895" xr3:uid="{4C7E656D-6823-D24B-9057-B40383E2BD96}" name="Column7887"/>
    <tableColumn id="7896" xr3:uid="{A01E929E-9A57-D44B-89C4-4C7C053C48BB}" name="Column7888"/>
    <tableColumn id="7897" xr3:uid="{00D6DD3A-11AD-EB4D-A7F8-45CF1774F108}" name="Column7889"/>
    <tableColumn id="7898" xr3:uid="{8AB0E10C-4F5C-1443-9C1C-FC8174F72AFB}" name="Column7890"/>
    <tableColumn id="7899" xr3:uid="{A0E5F8F7-0F32-8441-8D53-0D383B915469}" name="Column7891"/>
    <tableColumn id="7900" xr3:uid="{984D1FA6-7E31-3941-8452-57197ADC3468}" name="Column7892"/>
    <tableColumn id="7901" xr3:uid="{0C14E314-4E32-F549-B974-860714DE53C4}" name="Column7893"/>
    <tableColumn id="7902" xr3:uid="{7D8D7EA8-70C3-4B4E-AEF6-847A264F3620}" name="Column7894"/>
    <tableColumn id="7903" xr3:uid="{9342D81A-C8A5-9643-B6F0-01FF2111E025}" name="Column7895"/>
    <tableColumn id="7904" xr3:uid="{6439DE2F-285F-7C47-A3F2-3052D6C57067}" name="Column7896"/>
    <tableColumn id="7905" xr3:uid="{E02AB8B8-55EA-294A-892A-5BF7B52D3C0B}" name="Column7897"/>
    <tableColumn id="7906" xr3:uid="{6BBA3139-70AD-2B43-B3DD-D4F2A3DCBB61}" name="Column7898"/>
    <tableColumn id="7907" xr3:uid="{E720A303-8206-AC47-A53E-627D7D47FD35}" name="Column7899"/>
    <tableColumn id="7908" xr3:uid="{FBBF55CA-5741-CD46-8FB2-922078C171D0}" name="Column7900"/>
    <tableColumn id="7909" xr3:uid="{ABEC9403-1130-E140-8EE2-14794DB9260F}" name="Column7901"/>
    <tableColumn id="7910" xr3:uid="{B1E40E21-E3ED-5641-A61A-30B851119299}" name="Column7902"/>
    <tableColumn id="7911" xr3:uid="{5874AF53-E216-C844-AD5B-20213A2EE681}" name="Column7903"/>
    <tableColumn id="7912" xr3:uid="{72B0EF42-F982-B44A-A5D6-978AFA9FDC88}" name="Column7904"/>
    <tableColumn id="7913" xr3:uid="{2D09A8D3-501C-7C48-952A-F3E45EB244E5}" name="Column7905"/>
    <tableColumn id="7914" xr3:uid="{873965A4-EFAF-A044-8706-E08B5F1D6784}" name="Column7906"/>
    <tableColumn id="7915" xr3:uid="{407B17EE-96A7-EC47-833D-98A906FB7494}" name="Column7907"/>
    <tableColumn id="7916" xr3:uid="{52C6F44B-38E7-084A-9106-9546B33149D7}" name="Column7908"/>
    <tableColumn id="7917" xr3:uid="{228E1535-0DF5-894C-B8D9-EB31B9678954}" name="Column7909"/>
    <tableColumn id="7918" xr3:uid="{61A2E94B-8949-5547-A3DC-A2E18F219D68}" name="Column7910"/>
    <tableColumn id="7919" xr3:uid="{DDAB8945-7905-D544-B475-7617B4C435D1}" name="Column7911"/>
    <tableColumn id="7920" xr3:uid="{F7A24968-2882-DD43-A739-4A816C0FE948}" name="Column7912"/>
    <tableColumn id="7921" xr3:uid="{393031D4-09F2-5B43-AA55-FED4467A674A}" name="Column7913"/>
    <tableColumn id="7922" xr3:uid="{2771D8CA-1F3E-4A42-94F6-9B0D5D5BDCC3}" name="Column7914"/>
    <tableColumn id="7923" xr3:uid="{901421E4-473E-614C-AFD9-A773A042F9DA}" name="Column7915"/>
    <tableColumn id="7924" xr3:uid="{7B240E6B-9C70-104F-9879-52089D7F4E31}" name="Column7916"/>
    <tableColumn id="7925" xr3:uid="{A097CE2B-6B36-C04A-BCCD-2C2A6F6C3D33}" name="Column7917"/>
    <tableColumn id="7926" xr3:uid="{2FCC8EBC-8E78-0045-9E39-7043017D015E}" name="Column7918"/>
    <tableColumn id="7927" xr3:uid="{8CE7A2E6-89EF-C04F-9EF9-1DEA3EF057DF}" name="Column7919"/>
    <tableColumn id="7928" xr3:uid="{9DA5565A-9CDB-4248-A70C-8F64860A0E0F}" name="Column7920"/>
    <tableColumn id="7929" xr3:uid="{1F0C7463-19A6-3845-94F0-205951A87E33}" name="Column7921"/>
    <tableColumn id="7930" xr3:uid="{FF66610F-B58E-7C40-815E-C5D658F43FE5}" name="Column7922"/>
    <tableColumn id="7931" xr3:uid="{9F18B1C7-E9F3-9341-A7AC-426AE15B3DE9}" name="Column7923"/>
    <tableColumn id="7932" xr3:uid="{2FBA789A-9CC1-D440-9A72-C31A976CFA25}" name="Column7924"/>
    <tableColumn id="7933" xr3:uid="{58EFDD3E-8B4A-E942-BBDC-FAA6ACE8EFD8}" name="Column7925"/>
    <tableColumn id="7934" xr3:uid="{9B62ED62-E504-B04B-9B5F-558062B34191}" name="Column7926"/>
    <tableColumn id="7935" xr3:uid="{88719EB4-EF06-0F48-8097-4C444AA2C252}" name="Column7927"/>
    <tableColumn id="7936" xr3:uid="{44534F6E-AA8D-EF40-A961-ED62A27467B5}" name="Column7928"/>
    <tableColumn id="7937" xr3:uid="{04F229D2-F67E-B34B-B441-50FB39E658B4}" name="Column7929"/>
    <tableColumn id="7938" xr3:uid="{CE98161C-C12E-AD4C-9F7C-32C2158AB634}" name="Column7930"/>
    <tableColumn id="7939" xr3:uid="{1CD094CD-AC3D-9349-88F4-55768C97B3D4}" name="Column7931"/>
    <tableColumn id="7940" xr3:uid="{FB156D0A-A99E-8949-9433-A6CBF5408C87}" name="Column7932"/>
    <tableColumn id="7941" xr3:uid="{73FAE9F8-FF91-A14F-A48B-C269B7DA7F9E}" name="Column7933"/>
    <tableColumn id="7942" xr3:uid="{7DF737A4-C571-8C47-83F8-2256AFF3DC89}" name="Column7934"/>
    <tableColumn id="7943" xr3:uid="{33E024C5-B94A-EF42-935F-88F16D5FE541}" name="Column7935"/>
    <tableColumn id="7944" xr3:uid="{6D310C94-B4BA-854A-B23D-E9F337FC7D84}" name="Column7936"/>
    <tableColumn id="7945" xr3:uid="{5554ABF2-B795-C745-89C6-00D9DE54A590}" name="Column7937"/>
    <tableColumn id="7946" xr3:uid="{5FE063DB-DE24-6943-9909-DB615846018B}" name="Column7938"/>
    <tableColumn id="7947" xr3:uid="{5872C66D-AA4F-4A41-99C0-03AD65467530}" name="Column7939"/>
    <tableColumn id="7948" xr3:uid="{8406FD6A-1126-F44E-AD14-F51C0E039B41}" name="Column7940"/>
    <tableColumn id="7949" xr3:uid="{10F6188D-263D-544A-86E0-421AC69C4707}" name="Column7941"/>
    <tableColumn id="7950" xr3:uid="{29E875AF-B683-AC44-8381-6E988FC0B3A1}" name="Column7942"/>
    <tableColumn id="7951" xr3:uid="{B13F8E33-27C8-6C43-8FC2-29A0405836F0}" name="Column7943"/>
    <tableColumn id="7952" xr3:uid="{C386FC30-BC9F-634D-BB98-86CF5A189786}" name="Column7944"/>
    <tableColumn id="7953" xr3:uid="{D8A6B9D6-2A8E-F44B-8C90-F99CA8FEB877}" name="Column7945"/>
    <tableColumn id="7954" xr3:uid="{165A2ED9-F922-7148-8C68-64EE5AADEB14}" name="Column7946"/>
    <tableColumn id="7955" xr3:uid="{A4912379-8AFE-734A-8381-2B7E973B5C5E}" name="Column7947"/>
    <tableColumn id="7956" xr3:uid="{77344D6B-5676-5D47-B839-B6325BAAA70A}" name="Column7948"/>
    <tableColumn id="7957" xr3:uid="{79EF6A61-9D73-5A46-9E47-1F969D8B4740}" name="Column7949"/>
    <tableColumn id="7958" xr3:uid="{358844E5-E46B-C446-A70C-FEAF2F16EF4F}" name="Column7950"/>
    <tableColumn id="7959" xr3:uid="{D03DEBB3-949A-B34F-8155-67E378985864}" name="Column7951"/>
    <tableColumn id="7960" xr3:uid="{6767B0E0-2611-124D-990A-147AFDFDED3E}" name="Column7952"/>
    <tableColumn id="7961" xr3:uid="{FD3B3686-CC99-9C4C-8375-4BD3A3FEB19F}" name="Column7953"/>
    <tableColumn id="7962" xr3:uid="{6CE476DF-592A-414E-88E3-02D0CB49E5B8}" name="Column7954"/>
    <tableColumn id="7963" xr3:uid="{61649A9C-BE47-E04F-966F-81F96C2F7875}" name="Column7955"/>
    <tableColumn id="7964" xr3:uid="{C31691C5-9140-E24B-8513-A3348149BC8E}" name="Column7956"/>
    <tableColumn id="7965" xr3:uid="{04D546A1-D4AF-0B44-8BFD-AEBE0B8A814E}" name="Column7957"/>
    <tableColumn id="7966" xr3:uid="{E95490B7-231A-4A4A-AECD-56D457D7F35D}" name="Column7958"/>
    <tableColumn id="7967" xr3:uid="{F9CEA17A-5CC5-8C41-AA07-B057296335FB}" name="Column7959"/>
    <tableColumn id="7968" xr3:uid="{87056D30-896F-0440-A44C-610FEA545C7E}" name="Column7960"/>
    <tableColumn id="7969" xr3:uid="{80506A53-4882-FF48-B2F2-D656E39ED684}" name="Column7961"/>
    <tableColumn id="7970" xr3:uid="{3FA7AA50-7352-7D44-8086-57F3C2383E6E}" name="Column7962"/>
    <tableColumn id="7971" xr3:uid="{4BC4BEC7-280A-F549-BADB-1BCC11A91990}" name="Column7963"/>
    <tableColumn id="7972" xr3:uid="{285A9E74-1331-6242-9F3C-90552A0409AC}" name="Column7964"/>
    <tableColumn id="7973" xr3:uid="{924B56CE-C379-A144-A45C-117BB3FC2B9D}" name="Column7965"/>
    <tableColumn id="7974" xr3:uid="{D1A3D969-1CD4-C149-9AC9-474E24DAC9D3}" name="Column7966"/>
    <tableColumn id="7975" xr3:uid="{D49F97DA-CC12-D547-8DDA-3C1802E2CE50}" name="Column7967"/>
    <tableColumn id="7976" xr3:uid="{8BBA5F4B-7085-564A-A05E-FD38427FFD3A}" name="Column7968"/>
    <tableColumn id="7977" xr3:uid="{FC1D0710-F9A2-FA48-945F-80619B05E1CC}" name="Column7969"/>
    <tableColumn id="7978" xr3:uid="{AA057499-7C3F-C346-A86B-CD1A3F0AD256}" name="Column7970"/>
    <tableColumn id="7979" xr3:uid="{D17B4214-3E19-3143-9FC0-6D488ABB266A}" name="Column7971"/>
    <tableColumn id="7980" xr3:uid="{F9A026B9-F95A-894A-8B24-ADF5DC0F18CA}" name="Column7972"/>
    <tableColumn id="7981" xr3:uid="{F8E89457-1FEA-0246-BEEF-52BF6C515081}" name="Column7973"/>
    <tableColumn id="7982" xr3:uid="{E3100A88-4CF6-0247-AFF1-7DB8B30A9171}" name="Column7974"/>
    <tableColumn id="7983" xr3:uid="{75D6F992-C768-3B43-A935-64D0E5ACFE05}" name="Column7975"/>
    <tableColumn id="7984" xr3:uid="{B10261B8-3CAA-9949-8F2E-8ED88DFEF69B}" name="Column7976"/>
    <tableColumn id="7985" xr3:uid="{974676E0-C03D-1A40-A9C8-9C9CB590A49A}" name="Column7977"/>
    <tableColumn id="7986" xr3:uid="{9BDB2117-441C-5D4B-8F72-CBAE569A15B3}" name="Column7978"/>
    <tableColumn id="7987" xr3:uid="{F84E886D-FE24-6645-B8BD-B73774EA3BB3}" name="Column7979"/>
    <tableColumn id="7988" xr3:uid="{D4F196C9-7ADE-6F41-A50C-428768CFDFA3}" name="Column7980"/>
    <tableColumn id="7989" xr3:uid="{42476432-54E4-394C-B854-915756C43126}" name="Column7981"/>
    <tableColumn id="7990" xr3:uid="{3AC583F4-57F4-0F4B-B230-8AC41D5DDBF3}" name="Column7982"/>
    <tableColumn id="7991" xr3:uid="{05487937-69FE-514C-9EC1-AB2604948028}" name="Column7983"/>
    <tableColumn id="7992" xr3:uid="{7FA5F6C5-FA3E-D841-8772-0DE91065EC64}" name="Column7984"/>
    <tableColumn id="7993" xr3:uid="{3D8E95D8-15F5-B749-8633-2699C483FBF3}" name="Column7985"/>
    <tableColumn id="7994" xr3:uid="{F16A9FCA-798A-FC46-9DDC-B5C109660798}" name="Column7986"/>
    <tableColumn id="7995" xr3:uid="{F645B3CC-5930-FE4B-AE46-DF02A273E4CA}" name="Column7987"/>
    <tableColumn id="7996" xr3:uid="{0BBFDC9B-1A8D-544A-B270-3B346F9BE914}" name="Column7988"/>
    <tableColumn id="7997" xr3:uid="{73E229B9-F34A-644D-8B46-45689FC2ECE9}" name="Column7989"/>
    <tableColumn id="7998" xr3:uid="{F1A8CA24-4B73-2341-93DF-3B5FC6BE7E30}" name="Column7990"/>
    <tableColumn id="7999" xr3:uid="{8EDC16A3-9579-B24F-A370-74B5A5694363}" name="Column7991"/>
    <tableColumn id="8000" xr3:uid="{D48B71A5-5EB1-1B47-BFCB-4A9641BB54F0}" name="Column7992"/>
    <tableColumn id="8001" xr3:uid="{ABA3DC00-1517-854A-9197-E72BBB333900}" name="Column7993"/>
    <tableColumn id="8002" xr3:uid="{C155BF01-90F5-0740-ADB4-060CF61673EE}" name="Column7994"/>
    <tableColumn id="8003" xr3:uid="{22CC9E6E-D06E-0547-9F46-F1CC8DEC1841}" name="Column7995"/>
    <tableColumn id="8004" xr3:uid="{FF2AB8F9-DE60-0C4A-A7CF-042230242849}" name="Column7996"/>
    <tableColumn id="8005" xr3:uid="{568F387E-FC5B-5743-8124-9566762B8FD3}" name="Column7997"/>
    <tableColumn id="8006" xr3:uid="{0619AEAC-513E-514C-A485-89B7D0FB1C82}" name="Column7998"/>
    <tableColumn id="8007" xr3:uid="{F37E9207-6BE9-D841-AC62-680CA0D8E70F}" name="Column7999"/>
    <tableColumn id="8008" xr3:uid="{C9C4CBD7-14C6-5B45-8889-F997634DFA38}" name="Column8000"/>
    <tableColumn id="8009" xr3:uid="{28A5F616-FFC3-4042-9ED2-B2C99CFF000F}" name="Column8001"/>
    <tableColumn id="8010" xr3:uid="{CDA3CA52-98F5-DA47-A37F-9C94D1A6CEEF}" name="Column8002"/>
    <tableColumn id="8011" xr3:uid="{F79DC9DF-E991-5742-A6DF-0C051DBB97F2}" name="Column8003"/>
    <tableColumn id="8012" xr3:uid="{8B052A95-90F2-3346-BBD0-133F646CC08E}" name="Column8004"/>
    <tableColumn id="8013" xr3:uid="{787A62B9-07AF-E349-85F9-C117A5D8F727}" name="Column8005"/>
    <tableColumn id="8014" xr3:uid="{3483E0B7-5297-864C-9A7E-B67DB5D49DA4}" name="Column8006"/>
    <tableColumn id="8015" xr3:uid="{E1688653-562E-CF48-BC82-8359704B5EDC}" name="Column8007"/>
    <tableColumn id="8016" xr3:uid="{F8D05BCD-FF32-3E4E-804C-1510690150BD}" name="Column8008"/>
    <tableColumn id="8017" xr3:uid="{D94F6483-B08E-D34F-B011-0F65146057E7}" name="Column8009"/>
    <tableColumn id="8018" xr3:uid="{6421E533-A538-264A-B08C-A8A4DB33DBC9}" name="Column8010"/>
    <tableColumn id="8019" xr3:uid="{A4F33E08-A58B-D348-8F7B-C6762F2B960F}" name="Column8011"/>
    <tableColumn id="8020" xr3:uid="{68649561-7E05-434D-A641-5B77CDAA3997}" name="Column8012"/>
    <tableColumn id="8021" xr3:uid="{2D9F21F8-20A3-CD4E-80CB-96FC8CBD5CB0}" name="Column8013"/>
    <tableColumn id="8022" xr3:uid="{7EE4A2F7-3428-9C43-8B6F-B5BDDA414589}" name="Column8014"/>
    <tableColumn id="8023" xr3:uid="{E3500879-22FC-564E-A2EB-6BDC725D9AA7}" name="Column8015"/>
    <tableColumn id="8024" xr3:uid="{E7EABE51-9768-CB4E-87B1-735BE068AD69}" name="Column8016"/>
    <tableColumn id="8025" xr3:uid="{E1C91CD1-14F5-6B4A-BEB5-51FA39A19295}" name="Column8017"/>
    <tableColumn id="8026" xr3:uid="{148C13ED-04E9-1548-8B43-CDEDFCD2BC00}" name="Column8018"/>
    <tableColumn id="8027" xr3:uid="{BF2A6020-5CFA-DC40-AA87-94FEE7FC9B1E}" name="Column8019"/>
    <tableColumn id="8028" xr3:uid="{300D81A5-F021-D541-A12C-4A8C56697FBB}" name="Column8020"/>
    <tableColumn id="8029" xr3:uid="{D946ED9F-ECDD-8C47-A3AC-D9EE7574148F}" name="Column8021"/>
    <tableColumn id="8030" xr3:uid="{34B46F3F-A4CE-144D-A10F-C84A7034528B}" name="Column8022"/>
    <tableColumn id="8031" xr3:uid="{02A3F62C-8433-304F-9B57-857D8851E8F1}" name="Column8023"/>
    <tableColumn id="8032" xr3:uid="{083DF7B2-55EC-E743-B6B5-58FCB54D1FC0}" name="Column8024"/>
    <tableColumn id="8033" xr3:uid="{EE6A72F0-0EBC-7942-B79D-2744CE084C11}" name="Column8025"/>
    <tableColumn id="8034" xr3:uid="{4E8423FF-B02A-084E-88FB-B430463A8C21}" name="Column8026"/>
    <tableColumn id="8035" xr3:uid="{686ABF2C-EDB5-584B-9ADC-473AFD977D2D}" name="Column8027"/>
    <tableColumn id="8036" xr3:uid="{76593455-FA6E-3244-ADDA-5AE35F58CB28}" name="Column8028"/>
    <tableColumn id="8037" xr3:uid="{2C890EE4-C6AE-7943-A6BC-5168F25B828D}" name="Column8029"/>
    <tableColumn id="8038" xr3:uid="{26910652-16D6-C344-A055-E214F2B989CF}" name="Column8030"/>
    <tableColumn id="8039" xr3:uid="{ACE30057-6DD5-6B43-8E73-2BA9F221E17B}" name="Column8031"/>
    <tableColumn id="8040" xr3:uid="{C0E51EFC-9000-E24A-81EE-00716CE6E1C9}" name="Column8032"/>
    <tableColumn id="8041" xr3:uid="{26BA8115-D3EF-A549-8F9E-2D7167F92C20}" name="Column8033"/>
    <tableColumn id="8042" xr3:uid="{D2BFBB7E-FCAE-8940-87C8-16C375ADA5E9}" name="Column8034"/>
    <tableColumn id="8043" xr3:uid="{4462DFDE-B9CA-C448-8E91-60306454A2AA}" name="Column8035"/>
    <tableColumn id="8044" xr3:uid="{DDCCFFCB-7809-244A-8E78-77A0478F4C57}" name="Column8036"/>
    <tableColumn id="8045" xr3:uid="{C606BC8A-87C1-A147-8741-6B7348988801}" name="Column8037"/>
    <tableColumn id="8046" xr3:uid="{C7EC40B2-C625-734E-B094-2DA4D1D5AF2C}" name="Column8038"/>
    <tableColumn id="8047" xr3:uid="{7695AB06-DA4C-BA43-BF22-BFFA36C772DE}" name="Column8039"/>
    <tableColumn id="8048" xr3:uid="{48D61372-A189-C84A-BC78-7FC0C9CCF2D3}" name="Column8040"/>
    <tableColumn id="8049" xr3:uid="{103ED0D2-AC08-2F4F-8ABA-6531A0AB2D62}" name="Column8041"/>
    <tableColumn id="8050" xr3:uid="{8980E2FF-1635-534D-8E6C-2CC9B0A7B41E}" name="Column8042"/>
    <tableColumn id="8051" xr3:uid="{8DFA993C-4703-F743-A55C-61059170A3DC}" name="Column8043"/>
    <tableColumn id="8052" xr3:uid="{7FC75D83-C02A-5341-8CA8-BC6A5ACCB8AA}" name="Column8044"/>
    <tableColumn id="8053" xr3:uid="{AC82D747-EE5C-054A-AD84-95A13796E3C2}" name="Column8045"/>
    <tableColumn id="8054" xr3:uid="{7F7CD25F-3A7B-CC47-90AB-FB3BB035016D}" name="Column8046"/>
    <tableColumn id="8055" xr3:uid="{69381E8A-B23D-164C-8DA8-892620002C99}" name="Column8047"/>
    <tableColumn id="8056" xr3:uid="{9F37157A-1752-9A4A-9E63-582957360F4A}" name="Column8048"/>
    <tableColumn id="8057" xr3:uid="{75E0E354-12AC-954F-AEF8-A57CF402C101}" name="Column8049"/>
    <tableColumn id="8058" xr3:uid="{29C05041-ECFD-6C40-A614-55FB48297862}" name="Column8050"/>
    <tableColumn id="8059" xr3:uid="{E39481E6-12C9-054D-BA4E-89FC1A6ECA12}" name="Column8051"/>
    <tableColumn id="8060" xr3:uid="{78583CDA-ED54-CA4F-B993-17ECBDADD38E}" name="Column8052"/>
    <tableColumn id="8061" xr3:uid="{D2EE0F0F-03B2-0B41-A34F-D27933EE80BC}" name="Column8053"/>
    <tableColumn id="8062" xr3:uid="{7730AD45-8D3A-184C-9150-6C3384B954AC}" name="Column8054"/>
    <tableColumn id="8063" xr3:uid="{A119FED4-93E5-9D4D-B51F-0EB4463537F2}" name="Column8055"/>
    <tableColumn id="8064" xr3:uid="{825F6367-06C2-6A40-B7DE-033BC5846518}" name="Column8056"/>
    <tableColumn id="8065" xr3:uid="{48557001-4987-F244-A624-E7812F1AB28A}" name="Column8057"/>
    <tableColumn id="8066" xr3:uid="{037F7B86-9449-6A4D-8991-3B12616F436D}" name="Column8058"/>
    <tableColumn id="8067" xr3:uid="{3A9F0C0E-4BFE-224C-B6FD-F4B76079F591}" name="Column8059"/>
    <tableColumn id="8068" xr3:uid="{241004F9-4007-AF49-8527-A7429FC0E7E8}" name="Column8060"/>
    <tableColumn id="8069" xr3:uid="{FCDB2FE9-0836-9445-83AD-07AD7D6F307A}" name="Column8061"/>
    <tableColumn id="8070" xr3:uid="{2254E6D1-7F15-7842-873E-887FEEDBE00E}" name="Column8062"/>
    <tableColumn id="8071" xr3:uid="{5C9E29B2-E44C-934E-B9F0-6E6FC28A5C2D}" name="Column8063"/>
    <tableColumn id="8072" xr3:uid="{2889980B-C19C-E941-ADA1-679F2B876D8E}" name="Column8064"/>
    <tableColumn id="8073" xr3:uid="{B2246DC5-FD6A-C84C-BDAF-91DBBE79BCEA}" name="Column8065"/>
    <tableColumn id="8074" xr3:uid="{1D6FC899-C3D1-B143-9407-168D62B19ADF}" name="Column8066"/>
    <tableColumn id="8075" xr3:uid="{BBFECCC1-838D-9B4B-8A07-42D84DFA86B3}" name="Column8067"/>
    <tableColumn id="8076" xr3:uid="{5CD29277-7B32-EC43-B723-30F8BB6E1766}" name="Column8068"/>
    <tableColumn id="8077" xr3:uid="{15D5BA0E-FA86-CE41-8B90-F229254D810E}" name="Column8069"/>
    <tableColumn id="8078" xr3:uid="{C7F0F00A-AC4E-7344-9F65-EB30CEA14558}" name="Column8070"/>
    <tableColumn id="8079" xr3:uid="{8F449C68-56D1-8147-81D0-0936122341D1}" name="Column8071"/>
    <tableColumn id="8080" xr3:uid="{1F34717E-2B15-6346-A84D-DA0EA5FDCACD}" name="Column8072"/>
    <tableColumn id="8081" xr3:uid="{79D4A7C7-1E91-4D4D-BE76-F05204E78F13}" name="Column8073"/>
    <tableColumn id="8082" xr3:uid="{84610432-85D1-824B-825D-25BD9BFE0012}" name="Column8074"/>
    <tableColumn id="8083" xr3:uid="{2C09948A-ABEF-D642-B423-A358EF2F4100}" name="Column8075"/>
    <tableColumn id="8084" xr3:uid="{3F01B4D0-0E96-C245-92C0-F58276BB26B9}" name="Column8076"/>
    <tableColumn id="8085" xr3:uid="{330DED67-9E87-C74B-A2F6-5C4131F48928}" name="Column8077"/>
    <tableColumn id="8086" xr3:uid="{32B8CF7D-717E-0148-A9E8-F4EC6DCAC7F5}" name="Column8078"/>
    <tableColumn id="8087" xr3:uid="{71DFBFEB-1D85-8F47-A11A-EA6944C10C81}" name="Column8079"/>
    <tableColumn id="8088" xr3:uid="{35DCDFB8-F63A-CC44-996B-78A168CA8C63}" name="Column8080"/>
    <tableColumn id="8089" xr3:uid="{CCEF4A48-2B47-5A42-BA6C-AAEFD79A7202}" name="Column8081"/>
    <tableColumn id="8090" xr3:uid="{4720B1EF-F77A-FB4C-B4D8-92CC55396AE5}" name="Column8082"/>
    <tableColumn id="8091" xr3:uid="{01FEB3B8-D033-8545-AFA0-2CC0CE1BD2F5}" name="Column8083"/>
    <tableColumn id="8092" xr3:uid="{D3345597-0A22-874C-9FD8-321C1B190A66}" name="Column8084"/>
    <tableColumn id="8093" xr3:uid="{8FACB278-F874-DA4B-80F4-A29C6BA5AE48}" name="Column8085"/>
    <tableColumn id="8094" xr3:uid="{DB86BB60-D511-9F4D-8E8A-A1886291F5D3}" name="Column8086"/>
    <tableColumn id="8095" xr3:uid="{FCEF5306-52AA-1545-9614-6FC6331A3F6B}" name="Column8087"/>
    <tableColumn id="8096" xr3:uid="{4B9CE6E3-8764-254E-AB68-E483E1DB7D64}" name="Column8088"/>
    <tableColumn id="8097" xr3:uid="{BE5AE316-8547-6A42-B168-8078F9462C1D}" name="Column8089"/>
    <tableColumn id="8098" xr3:uid="{F8396DF3-FCCE-8348-8F8C-DF040A933ACF}" name="Column8090"/>
    <tableColumn id="8099" xr3:uid="{528EE391-AF26-174D-9B01-18800F5E57E2}" name="Column8091"/>
    <tableColumn id="8100" xr3:uid="{A5D304C2-6127-DD40-988D-676BB93EA018}" name="Column8092"/>
    <tableColumn id="8101" xr3:uid="{900A813D-8D1B-FA46-B889-791A900CC00C}" name="Column8093"/>
    <tableColumn id="8102" xr3:uid="{C9EE4018-EF6F-8D49-B614-6063F7036FDC}" name="Column8094"/>
    <tableColumn id="8103" xr3:uid="{27830669-8F6A-2E46-A2CE-BE3BFD68DD65}" name="Column8095"/>
    <tableColumn id="8104" xr3:uid="{AE637F17-7F5C-A341-AF1C-5692DF0C298D}" name="Column8096"/>
    <tableColumn id="8105" xr3:uid="{F06EF01A-20AB-8545-A5D3-65EE331F7CCC}" name="Column8097"/>
    <tableColumn id="8106" xr3:uid="{3096111A-45B2-8443-93E6-CEBFD5D26FAC}" name="Column8098"/>
    <tableColumn id="8107" xr3:uid="{B2E33F68-B360-C040-8113-CF5EC30B9330}" name="Column8099"/>
    <tableColumn id="8108" xr3:uid="{02E14D70-A328-904E-91C7-487C67834AE1}" name="Column8100"/>
    <tableColumn id="8109" xr3:uid="{696F47F0-12A4-684D-AFC1-7D2C9032FA07}" name="Column8101"/>
    <tableColumn id="8110" xr3:uid="{D4970AED-F66D-3A4C-8249-24E5FA6738D6}" name="Column8102"/>
    <tableColumn id="8111" xr3:uid="{980822A2-EBAC-954B-A348-2FD5042C7014}" name="Column8103"/>
    <tableColumn id="8112" xr3:uid="{99FF0EEA-0DC9-8D46-8DB8-13BC981EE61A}" name="Column8104"/>
    <tableColumn id="8113" xr3:uid="{4FFA1549-EF6C-BE4D-8614-CEC81383D1DE}" name="Column8105"/>
    <tableColumn id="8114" xr3:uid="{E32728BB-C220-C045-B717-0087988DA738}" name="Column8106"/>
    <tableColumn id="8115" xr3:uid="{5C9FA0DD-2F72-9C43-88D6-1DB61324BAD4}" name="Column8107"/>
    <tableColumn id="8116" xr3:uid="{8514A923-E3B3-8C43-A873-EB89A1CB3730}" name="Column8108"/>
    <tableColumn id="8117" xr3:uid="{98F9BC60-2293-C947-A6FD-5778344668A6}" name="Column8109"/>
    <tableColumn id="8118" xr3:uid="{10D49EB7-8412-9145-BB03-563134E57BF6}" name="Column8110"/>
    <tableColumn id="8119" xr3:uid="{A1F21C04-0CF4-C041-94B1-DA37679708AC}" name="Column8111"/>
    <tableColumn id="8120" xr3:uid="{66B55B25-7F9B-0842-BD2E-700CBFC630C5}" name="Column8112"/>
    <tableColumn id="8121" xr3:uid="{2B30D370-792B-DA49-B0C4-F7347419F384}" name="Column8113"/>
    <tableColumn id="8122" xr3:uid="{989BAC54-614A-4A45-9202-D4991E0F100C}" name="Column8114"/>
    <tableColumn id="8123" xr3:uid="{45D9E4B9-4CDB-B041-BCFB-AE4F8FB11749}" name="Column8115"/>
    <tableColumn id="8124" xr3:uid="{6B121228-3C1C-BE4E-8B4E-039CEB6467E4}" name="Column8116"/>
    <tableColumn id="8125" xr3:uid="{41FC4ADC-AC16-8B4F-B8B5-62A5361DE4C1}" name="Column8117"/>
    <tableColumn id="8126" xr3:uid="{3E3D6C6F-A9C9-5B4E-B768-BDED24BACFFA}" name="Column8118"/>
    <tableColumn id="8127" xr3:uid="{AD2B276D-F377-5B45-9FF8-DC968B9811B3}" name="Column8119"/>
    <tableColumn id="8128" xr3:uid="{74A0CB30-7FC5-2143-9F9D-3050FCA4EE37}" name="Column8120"/>
    <tableColumn id="8129" xr3:uid="{4D3D5985-2BB3-4240-A60B-0F2C9BC0EC71}" name="Column8121"/>
    <tableColumn id="8130" xr3:uid="{7AE8EAF0-F170-F24C-8A8F-1BB585732E82}" name="Column8122"/>
    <tableColumn id="8131" xr3:uid="{6407D0A3-FB1A-6540-868E-3428D456F3EA}" name="Column8123"/>
    <tableColumn id="8132" xr3:uid="{36E3E1A3-33D1-304B-8D87-863048459FDF}" name="Column8124"/>
    <tableColumn id="8133" xr3:uid="{908F4197-87EB-5E49-BEF1-AF3F4937CC08}" name="Column8125"/>
    <tableColumn id="8134" xr3:uid="{11323E66-BD6E-EC4C-B158-975E1BAEAA2C}" name="Column8126"/>
    <tableColumn id="8135" xr3:uid="{17EB9E53-33A3-8D4E-996B-EEB0FAD55549}" name="Column8127"/>
    <tableColumn id="8136" xr3:uid="{D4809564-979D-7243-BD0E-CF7406572F2D}" name="Column8128"/>
    <tableColumn id="8137" xr3:uid="{5D88782C-2847-224D-802E-5F4E5E6B9571}" name="Column8129"/>
    <tableColumn id="8138" xr3:uid="{25022D69-11E5-4046-88B3-97D320A430E3}" name="Column8130"/>
    <tableColumn id="8139" xr3:uid="{F07146B0-CA49-7843-BF97-1929AD8C37F5}" name="Column8131"/>
    <tableColumn id="8140" xr3:uid="{DDD768B8-F3D2-554A-9D87-D119B70FFA28}" name="Column8132"/>
    <tableColumn id="8141" xr3:uid="{45F3E8A4-2D9F-D34B-8018-3904ED2A65CD}" name="Column8133"/>
    <tableColumn id="8142" xr3:uid="{EAD8F137-B4D6-9342-9BB1-F94984B811FB}" name="Column8134"/>
    <tableColumn id="8143" xr3:uid="{89BE9742-7CC9-BF44-8C86-34732F4393EB}" name="Column8135"/>
    <tableColumn id="8144" xr3:uid="{71253D4E-A569-814E-8DB9-E9ABD91B4EB2}" name="Column8136"/>
    <tableColumn id="8145" xr3:uid="{5DEA3EE2-9959-A144-A5F4-F4EBBFEAA325}" name="Column8137"/>
    <tableColumn id="8146" xr3:uid="{B60DC15B-AE07-224A-8786-BA83FE7BB551}" name="Column8138"/>
    <tableColumn id="8147" xr3:uid="{EF1B8DE5-4F52-E647-B7D1-5F7DFE0AC3A5}" name="Column8139"/>
    <tableColumn id="8148" xr3:uid="{3AB2F239-AB8B-A649-8113-9A27C984B18F}" name="Column8140"/>
    <tableColumn id="8149" xr3:uid="{C717D89B-04D1-9048-B3A2-C0A96AE7EE06}" name="Column8141"/>
    <tableColumn id="8150" xr3:uid="{3E6C6DBB-8589-A24E-8F59-5417FEDB2841}" name="Column8142"/>
    <tableColumn id="8151" xr3:uid="{B01CF8EA-502A-0549-A7BB-EE4E05BE2E04}" name="Column8143"/>
    <tableColumn id="8152" xr3:uid="{B231ECEA-F5E5-364A-A3AA-69E015A120B1}" name="Column8144"/>
    <tableColumn id="8153" xr3:uid="{43B64EC4-6CDC-9442-8CA1-FE78D5FE9A6C}" name="Column8145"/>
    <tableColumn id="8154" xr3:uid="{A927A97E-1BFD-4D49-909B-237573F289E4}" name="Column8146"/>
    <tableColumn id="8155" xr3:uid="{795F10BD-3BC8-D144-A11E-A5F7B5942BBB}" name="Column8147"/>
    <tableColumn id="8156" xr3:uid="{DF0E94EA-66AD-2A41-8616-FC77B666C6EA}" name="Column8148"/>
    <tableColumn id="8157" xr3:uid="{6BE4FF4A-4295-A94A-A183-C7FAA743CA9A}" name="Column8149"/>
    <tableColumn id="8158" xr3:uid="{A3123D52-CA0E-8F4F-802F-5A6B4E6C8880}" name="Column8150"/>
    <tableColumn id="8159" xr3:uid="{5520828D-BD8B-1D4A-AF69-3FB47E37412F}" name="Column8151"/>
    <tableColumn id="8160" xr3:uid="{85CD015C-461D-8548-8EE9-C14AEFF5F7A7}" name="Column8152"/>
    <tableColumn id="8161" xr3:uid="{A98C6604-965B-5447-B56A-3796059E5F07}" name="Column8153"/>
    <tableColumn id="8162" xr3:uid="{4C69EB74-0849-304C-9656-DD7B5BEC7201}" name="Column8154"/>
    <tableColumn id="8163" xr3:uid="{48B28775-2B22-AE4C-A33A-5A3CCBC52553}" name="Column8155"/>
    <tableColumn id="8164" xr3:uid="{97E1860A-9BBF-984E-A617-3ECC7FE5B7D3}" name="Column8156"/>
    <tableColumn id="8165" xr3:uid="{83E6027D-F9BC-DE42-81A3-9432F61EF4EC}" name="Column8157"/>
    <tableColumn id="8166" xr3:uid="{11E6488B-1AB0-7144-A6B1-2843D603B101}" name="Column8158"/>
    <tableColumn id="8167" xr3:uid="{6B9FD8BC-07D4-044E-ACD0-AFED01884934}" name="Column8159"/>
    <tableColumn id="8168" xr3:uid="{569AC1C0-F8F3-3F41-90CE-00907D7F4D23}" name="Column8160"/>
    <tableColumn id="8169" xr3:uid="{55960165-05FC-9A48-8BB3-D4077DE28CBD}" name="Column8161"/>
    <tableColumn id="8170" xr3:uid="{B4B82500-A00D-8249-B84A-9447AE6627CF}" name="Column8162"/>
    <tableColumn id="8171" xr3:uid="{2AAEC83C-8BFB-0D4A-868F-557B598B88C8}" name="Column8163"/>
    <tableColumn id="8172" xr3:uid="{3AE33858-10B8-8D4C-A6B6-2921CABD323A}" name="Column8164"/>
    <tableColumn id="8173" xr3:uid="{AE4995BE-A3D6-424F-929C-468BA2CC0FF7}" name="Column8165"/>
    <tableColumn id="8174" xr3:uid="{1A57D444-B32E-A242-9722-3A7556ECD18A}" name="Column8166"/>
    <tableColumn id="8175" xr3:uid="{57CA2519-58DC-E04E-9540-D336E8FA3D16}" name="Column8167"/>
    <tableColumn id="8176" xr3:uid="{16FDB926-9C9F-324F-BC7C-B2559E79B70B}" name="Column8168"/>
    <tableColumn id="8177" xr3:uid="{37E5B249-7F40-304B-8389-B667253370C4}" name="Column8169"/>
    <tableColumn id="8178" xr3:uid="{D0227FE9-C1BC-3144-8251-64A4EB774013}" name="Column8170"/>
    <tableColumn id="8179" xr3:uid="{D89746A8-2FD0-F740-9A56-7EC67A27835B}" name="Column8171"/>
    <tableColumn id="8180" xr3:uid="{B611359B-518E-A441-862C-265A4B3DB484}" name="Column8172"/>
    <tableColumn id="8181" xr3:uid="{845E61A1-61E8-A948-ACDE-60A32C48318A}" name="Column8173"/>
    <tableColumn id="8182" xr3:uid="{54DEE7D0-1B85-9A42-B46E-16E9F80EDADF}" name="Column8174"/>
    <tableColumn id="8183" xr3:uid="{4ABBD58C-E980-4047-854C-43565086B157}" name="Column8175"/>
    <tableColumn id="8184" xr3:uid="{7E6E1270-BE0F-3046-891E-5EB72DBD5CFB}" name="Column8176"/>
    <tableColumn id="8185" xr3:uid="{33577C90-E8E5-B74D-9CC9-F64BD669162B}" name="Column8177"/>
    <tableColumn id="8186" xr3:uid="{7E9CCCEB-6C0E-E941-BDB9-20A9297DC521}" name="Column8178"/>
    <tableColumn id="8187" xr3:uid="{A7A3F080-E07A-D04A-818B-BB813CB20E56}" name="Column8179"/>
    <tableColumn id="8188" xr3:uid="{73BB25F1-5DFA-2346-9ECA-B9123B00F331}" name="Column8180"/>
    <tableColumn id="8189" xr3:uid="{DB271725-48D2-BB49-B18A-DF9D6AB79694}" name="Column8181"/>
    <tableColumn id="8190" xr3:uid="{8A5AD637-9B60-484A-8A0D-CBCB9974101C}" name="Column8182"/>
    <tableColumn id="8191" xr3:uid="{5ADF0B68-D149-A44E-B61C-5BAF08C5077A}" name="Column8183"/>
    <tableColumn id="8192" xr3:uid="{CCC57E69-AEF3-8741-9BEE-4C05E620C894}" name="Column8184"/>
    <tableColumn id="8193" xr3:uid="{55F5B835-2C36-EE46-9FED-29D844558056}" name="Column8185"/>
    <tableColumn id="8194" xr3:uid="{8E3AA392-405F-B74D-960A-F982AA30B8C0}" name="Column8186"/>
    <tableColumn id="8195" xr3:uid="{F630D134-7CA6-D14A-85A4-DB336B154D81}" name="Column8187"/>
    <tableColumn id="8196" xr3:uid="{D543BA93-6CFB-3B43-AC6F-805E946515FD}" name="Column8188"/>
    <tableColumn id="8197" xr3:uid="{69730C08-9377-9B45-9426-265635978C37}" name="Column8189"/>
    <tableColumn id="8198" xr3:uid="{5F4CF5A9-5B04-374B-B366-AFEF77C84545}" name="Column8190"/>
    <tableColumn id="8199" xr3:uid="{04E5A09E-37C2-324D-8A2D-D33CAD57BA4D}" name="Column8191"/>
    <tableColumn id="8200" xr3:uid="{E87DAABC-29EE-324B-8CF2-140DC9D82B17}" name="Column8192"/>
    <tableColumn id="8201" xr3:uid="{774BCDF9-1007-354F-BC6B-5F323665D5E9}" name="Column8193"/>
    <tableColumn id="8202" xr3:uid="{30A84E2D-A148-D447-AF2D-E80002A3E644}" name="Column8194"/>
    <tableColumn id="8203" xr3:uid="{E2F90C6C-F313-3144-8727-7A7BE607AB0D}" name="Column8195"/>
    <tableColumn id="8204" xr3:uid="{0F7B0289-9BEA-6446-ACE7-BDFBEACDEEC0}" name="Column8196"/>
    <tableColumn id="8205" xr3:uid="{0A7FDD2C-D071-5848-9175-2F394B9BAF1E}" name="Column8197"/>
    <tableColumn id="8206" xr3:uid="{70AB0F39-108B-D749-A3A6-C6A67D2EF12B}" name="Column8198"/>
    <tableColumn id="8207" xr3:uid="{AD3C23E6-6CA7-1146-8A17-BC910FA70976}" name="Column8199"/>
    <tableColumn id="8208" xr3:uid="{E68B0EF4-70AA-4748-A44B-EECD8020C548}" name="Column8200"/>
    <tableColumn id="8209" xr3:uid="{03A684BD-AF80-C04A-B798-5D3437980093}" name="Column8201"/>
    <tableColumn id="8210" xr3:uid="{540ACA7A-364D-A64A-9A5D-697BCB878F2B}" name="Column8202"/>
    <tableColumn id="8211" xr3:uid="{B0591059-FF00-B445-995F-387D1F7F9F31}" name="Column8203"/>
    <tableColumn id="8212" xr3:uid="{688664A6-BC0D-0742-B9D2-D55D55757B96}" name="Column8204"/>
    <tableColumn id="8213" xr3:uid="{BFA1CF6E-4881-4C49-91F4-40A3FD0E233C}" name="Column8205"/>
    <tableColumn id="8214" xr3:uid="{AB0E1229-CC23-8C46-9788-C8BABF918177}" name="Column8206"/>
    <tableColumn id="8215" xr3:uid="{FA7F0C80-70A6-D54D-8CF5-73E2224E476E}" name="Column8207"/>
    <tableColumn id="8216" xr3:uid="{22AD0CA8-5922-474B-8ECB-C9B3B0E432C5}" name="Column8208"/>
    <tableColumn id="8217" xr3:uid="{89509E09-3B0D-C244-9508-525A4E20435E}" name="Column8209"/>
    <tableColumn id="8218" xr3:uid="{93C7480E-E46D-C74F-91C3-7C8544824F7A}" name="Column8210"/>
    <tableColumn id="8219" xr3:uid="{07765FC5-A066-4E43-BECA-10FB92828778}" name="Column8211"/>
    <tableColumn id="8220" xr3:uid="{1BE7A907-E803-3E4F-BE18-64BCA4764AFB}" name="Column8212"/>
    <tableColumn id="8221" xr3:uid="{1BE4F8F0-796A-D047-9171-C323AF02F5EB}" name="Column8213"/>
    <tableColumn id="8222" xr3:uid="{D0829ADC-22B3-A34F-80D2-471FB93AD152}" name="Column8214"/>
    <tableColumn id="8223" xr3:uid="{153D1CE6-AE66-504C-BE4E-682562A354AE}" name="Column8215"/>
    <tableColumn id="8224" xr3:uid="{52EE9DF7-F3C3-0346-A9F0-ABC0063051B4}" name="Column8216"/>
    <tableColumn id="8225" xr3:uid="{88EDEAE2-3030-AB4A-8980-15F5ED49F57C}" name="Column8217"/>
    <tableColumn id="8226" xr3:uid="{496E2E2E-DA28-7841-88B5-5BF327FDC495}" name="Column8218"/>
    <tableColumn id="8227" xr3:uid="{EA5606DA-869B-C446-83C6-BA08B291B62B}" name="Column8219"/>
    <tableColumn id="8228" xr3:uid="{A3CB55D2-AF2A-A149-852F-A8EC4AAACC0A}" name="Column8220"/>
    <tableColumn id="8229" xr3:uid="{056B562A-FFC4-494F-8E1D-442663CEE86D}" name="Column8221"/>
    <tableColumn id="8230" xr3:uid="{E7C1B51F-3B1D-C541-8041-BC405838683A}" name="Column8222"/>
    <tableColumn id="8231" xr3:uid="{D531A669-D634-D047-9638-213E00652B1E}" name="Column8223"/>
    <tableColumn id="8232" xr3:uid="{B2895AD9-F073-6544-BF81-9AF3372049D5}" name="Column8224"/>
    <tableColumn id="8233" xr3:uid="{5B2C23EE-F9CB-794D-BC05-F36EFDC2F2BC}" name="Column8225"/>
    <tableColumn id="8234" xr3:uid="{FD2883A7-0234-B644-A39A-D20C72812FB0}" name="Column8226"/>
    <tableColumn id="8235" xr3:uid="{57268F61-61E3-CB49-BC22-E00C66EB99B8}" name="Column8227"/>
    <tableColumn id="8236" xr3:uid="{9E2DC6B8-8458-B841-8E99-1E68890BF064}" name="Column8228"/>
    <tableColumn id="8237" xr3:uid="{B8415D1E-E790-7B45-9D42-C91ED3A5ADCF}" name="Column8229"/>
    <tableColumn id="8238" xr3:uid="{C3949A8D-27AB-9F47-AF9D-E7EE1F846442}" name="Column8230"/>
    <tableColumn id="8239" xr3:uid="{3DB206DE-4C30-1A40-857D-26BFD6158300}" name="Column8231"/>
    <tableColumn id="8240" xr3:uid="{A91C813E-105A-9941-B411-B0FBD05E11D0}" name="Column8232"/>
    <tableColumn id="8241" xr3:uid="{2559E36F-D49C-C348-852E-53B20B48A19C}" name="Column8233"/>
    <tableColumn id="8242" xr3:uid="{25B205DD-CD65-6E43-AA42-A35861B47C24}" name="Column8234"/>
    <tableColumn id="8243" xr3:uid="{F508E6C4-8173-274B-886E-9CBE73680BD4}" name="Column8235"/>
    <tableColumn id="8244" xr3:uid="{FA3FAA7E-B962-614D-9930-C989EF6F3AE6}" name="Column8236"/>
    <tableColumn id="8245" xr3:uid="{41738708-67E9-D148-AC4C-86FFA33F44BE}" name="Column8237"/>
    <tableColumn id="8246" xr3:uid="{EBAF0829-551E-F147-9910-EC1B9916116A}" name="Column8238"/>
    <tableColumn id="8247" xr3:uid="{6AE85EDC-A841-F745-938B-4BEB8F214E98}" name="Column8239"/>
    <tableColumn id="8248" xr3:uid="{EE041C6C-54B7-9743-91D4-5AB175DB9788}" name="Column8240"/>
    <tableColumn id="8249" xr3:uid="{AC0633A5-138B-A94F-B817-2297605BCBA5}" name="Column8241"/>
    <tableColumn id="8250" xr3:uid="{96579A64-AB6A-904B-AC11-1AB28C8EC9CE}" name="Column8242"/>
    <tableColumn id="8251" xr3:uid="{1F39EC67-2809-4544-B8D5-DD6E8D5C27F0}" name="Column8243"/>
    <tableColumn id="8252" xr3:uid="{A682BCC3-4DE9-754C-AFFD-7B27086EE735}" name="Column8244"/>
    <tableColumn id="8253" xr3:uid="{66226F00-CD83-2345-8BC8-F8630330ABF0}" name="Column8245"/>
    <tableColumn id="8254" xr3:uid="{920A0450-7AB5-F842-869B-59A54EC2BC25}" name="Column8246"/>
    <tableColumn id="8255" xr3:uid="{64629741-2115-A04E-9A3C-E1A498FBB655}" name="Column8247"/>
    <tableColumn id="8256" xr3:uid="{FE4B9DB2-B8DE-E54F-A71A-56BA173CEEB5}" name="Column8248"/>
    <tableColumn id="8257" xr3:uid="{46B5505B-A10B-8345-BB3B-74811BFD5138}" name="Column8249"/>
    <tableColumn id="8258" xr3:uid="{03ABFC71-DF23-7946-8019-D5C207D1824B}" name="Column8250"/>
    <tableColumn id="8259" xr3:uid="{2801458E-8177-EB46-898C-4E5AEA75692E}" name="Column8251"/>
    <tableColumn id="8260" xr3:uid="{02409070-3FB3-5F42-98E9-A8548D767593}" name="Column8252"/>
    <tableColumn id="8261" xr3:uid="{74D73AA8-AF77-0E4A-A1B0-B1729CBD4975}" name="Column8253"/>
    <tableColumn id="8262" xr3:uid="{7F1AAFCB-18B2-414B-9272-B59A3C31071E}" name="Column8254"/>
    <tableColumn id="8263" xr3:uid="{6CD2CC19-2B32-9C41-A5A5-F1667A3C06B0}" name="Column8255"/>
    <tableColumn id="8264" xr3:uid="{8914A4A6-ED60-344D-B471-70A1D66510B9}" name="Column8256"/>
    <tableColumn id="8265" xr3:uid="{7E6ADE95-2496-6D49-9582-83C33843079B}" name="Column8257"/>
    <tableColumn id="8266" xr3:uid="{A20D7318-60BD-214B-9568-623E767CEB5B}" name="Column8258"/>
    <tableColumn id="8267" xr3:uid="{7D51C72F-6686-1E46-88F4-55CCE4956ACC}" name="Column8259"/>
    <tableColumn id="8268" xr3:uid="{C8FCA404-A064-0C4C-9902-1F5A15BFF5FC}" name="Column8260"/>
    <tableColumn id="8269" xr3:uid="{96B07C6F-3D84-4A4A-9F3F-EA5BCC1EAA94}" name="Column8261"/>
    <tableColumn id="8270" xr3:uid="{4C060023-2A7B-5E49-96EC-88AC77DCD8AF}" name="Column8262"/>
    <tableColumn id="8271" xr3:uid="{F10D31C1-9736-1A41-A7EE-5EA1D5B6CFCB}" name="Column8263"/>
    <tableColumn id="8272" xr3:uid="{E94C428E-6E54-7F42-8566-3AEB73BBD229}" name="Column8264"/>
    <tableColumn id="8273" xr3:uid="{A26A97DF-AB60-6C40-ACA0-882E9332E307}" name="Column8265"/>
    <tableColumn id="8274" xr3:uid="{85D8EB74-A5D8-F643-85BB-B2EF46F2F648}" name="Column8266"/>
    <tableColumn id="8275" xr3:uid="{842D82B1-316E-4D45-AF27-DA86809BA22B}" name="Column8267"/>
    <tableColumn id="8276" xr3:uid="{C8FAEFFE-5935-0A42-91A7-036E504D520B}" name="Column8268"/>
    <tableColumn id="8277" xr3:uid="{005E159B-0856-994B-926F-879717C12355}" name="Column8269"/>
    <tableColumn id="8278" xr3:uid="{43CDA53D-BC7F-ED44-B019-946EC45A85CF}" name="Column8270"/>
    <tableColumn id="8279" xr3:uid="{5EF111D5-83A6-F84C-8DFC-6DAFE415C2BA}" name="Column8271"/>
    <tableColumn id="8280" xr3:uid="{F1302AA2-55B9-0346-8CCD-914B3D6C2DE6}" name="Column8272"/>
    <tableColumn id="8281" xr3:uid="{0660AED4-6925-F747-A9D9-437534C2E338}" name="Column8273"/>
    <tableColumn id="8282" xr3:uid="{AA228566-8E10-EC43-BBBF-40885B50E6F3}" name="Column8274"/>
    <tableColumn id="8283" xr3:uid="{7F49C098-5A88-BA44-B245-9DB48762657D}" name="Column8275"/>
    <tableColumn id="8284" xr3:uid="{7C4B6A20-37E2-8A4B-BD3C-2F5AFDEEC795}" name="Column8276"/>
    <tableColumn id="8285" xr3:uid="{A2B8BB5B-4EAE-BF4E-93AC-BAD29121C1D2}" name="Column8277"/>
    <tableColumn id="8286" xr3:uid="{D2B9CA39-BA9C-E841-BD4C-AAE1D6A57824}" name="Column8278"/>
    <tableColumn id="8287" xr3:uid="{6DE35E37-B6DC-6F43-AB3B-8BAF9926ABCF}" name="Column8279"/>
    <tableColumn id="8288" xr3:uid="{DCB20F92-52FD-4D4A-90A0-FA1C8544BA92}" name="Column8280"/>
    <tableColumn id="8289" xr3:uid="{1BE16079-A30A-514A-B503-B9BD9D323B63}" name="Column8281"/>
    <tableColumn id="8290" xr3:uid="{951B1682-45C9-3C48-A358-3CCB4A2D721F}" name="Column8282"/>
    <tableColumn id="8291" xr3:uid="{D14D389E-4B69-AC4C-AA06-5E82B73604D3}" name="Column8283"/>
    <tableColumn id="8292" xr3:uid="{2B07DD93-0D46-5140-9617-07B75319CD14}" name="Column8284"/>
    <tableColumn id="8293" xr3:uid="{0E6B0719-1F7D-D849-9574-89056EE7DB12}" name="Column8285"/>
    <tableColumn id="8294" xr3:uid="{4121588F-8B3F-1E43-8A5A-0FC15B66CD51}" name="Column8286"/>
    <tableColumn id="8295" xr3:uid="{240F7D1C-33F3-6C46-8EED-5B5A23CEEBCD}" name="Column8287"/>
    <tableColumn id="8296" xr3:uid="{C6FDDA75-9717-AD46-95D3-F2AB61C17514}" name="Column8288"/>
    <tableColumn id="8297" xr3:uid="{FD182902-C9D9-3349-A880-4C6CD526F7A0}" name="Column8289"/>
    <tableColumn id="8298" xr3:uid="{F40E716B-4A77-BC4F-BB9A-1378C0D93E3E}" name="Column8290"/>
    <tableColumn id="8299" xr3:uid="{F7D2B5E9-2AD1-784F-A972-D95770A5F48A}" name="Column8291"/>
    <tableColumn id="8300" xr3:uid="{46680EDF-8B49-7C40-BDD4-7EA6444EE6DF}" name="Column8292"/>
    <tableColumn id="8301" xr3:uid="{648ED8EF-9442-2C43-96EF-40B052D46E31}" name="Column8293"/>
    <tableColumn id="8302" xr3:uid="{2423DD76-2A9D-9F4D-A122-37B81EA87437}" name="Column8294"/>
    <tableColumn id="8303" xr3:uid="{0CF59C6A-4A5F-F249-B87C-6C9ED731082D}" name="Column8295"/>
    <tableColumn id="8304" xr3:uid="{13757D88-F5B6-744B-B713-AE115AE3C9A5}" name="Column8296"/>
    <tableColumn id="8305" xr3:uid="{418F91DE-6591-BD49-9C02-51F936144E51}" name="Column8297"/>
    <tableColumn id="8306" xr3:uid="{B043F4F6-565A-3A46-8B04-A5F5F623435C}" name="Column8298"/>
    <tableColumn id="8307" xr3:uid="{44A6B251-DD8D-5D41-A4F9-D399175C1296}" name="Column8299"/>
    <tableColumn id="8308" xr3:uid="{C534D28F-F684-7F4B-A078-D3D42C862BF4}" name="Column8300"/>
    <tableColumn id="8309" xr3:uid="{96D017C5-F603-6648-BB79-C6398C7B6D85}" name="Column8301"/>
    <tableColumn id="8310" xr3:uid="{5C28805D-1FC3-B747-A188-233FC57CD4A9}" name="Column8302"/>
    <tableColumn id="8311" xr3:uid="{D84210CD-68E3-A14D-8162-A50D61BE8CAE}" name="Column8303"/>
    <tableColumn id="8312" xr3:uid="{BCBD79F7-DB37-9649-A67B-D1C3395F7707}" name="Column8304"/>
    <tableColumn id="8313" xr3:uid="{79C9487D-2109-0C47-8D47-569344705DEA}" name="Column8305"/>
    <tableColumn id="8314" xr3:uid="{EDFCD3C6-0F21-2344-9363-756171B95E21}" name="Column8306"/>
    <tableColumn id="8315" xr3:uid="{DBDA4F27-B8DF-A54C-AAB2-589574596736}" name="Column8307"/>
    <tableColumn id="8316" xr3:uid="{B9331E7B-8EE7-1445-86ED-811253B9F802}" name="Column8308"/>
    <tableColumn id="8317" xr3:uid="{4095E024-9BF0-B641-98D3-3237A3BACDD8}" name="Column8309"/>
    <tableColumn id="8318" xr3:uid="{D030C6F1-0F60-314E-81E5-9B8F1DE673EC}" name="Column8310"/>
    <tableColumn id="8319" xr3:uid="{DE66AE76-FCBA-A54E-8AD7-D127A3414969}" name="Column8311"/>
    <tableColumn id="8320" xr3:uid="{734EC583-25C2-FC4B-AA00-1D918AFA5121}" name="Column8312"/>
    <tableColumn id="8321" xr3:uid="{138F6704-F3A7-A841-A110-494F556DA28C}" name="Column8313"/>
    <tableColumn id="8322" xr3:uid="{9517EB1C-1FAC-C448-98DA-47F2D9F9448C}" name="Column8314"/>
    <tableColumn id="8323" xr3:uid="{C91A1465-5612-5C47-BB0F-55B2B0E0EF14}" name="Column8315"/>
    <tableColumn id="8324" xr3:uid="{D997762B-43E4-734B-B92E-055DFDE6B542}" name="Column8316"/>
    <tableColumn id="8325" xr3:uid="{FFD6FD56-2AA6-0740-8F66-25E1B39DADB8}" name="Column8317"/>
    <tableColumn id="8326" xr3:uid="{C833B577-4DB8-7E47-8470-2F909F3D723C}" name="Column8318"/>
    <tableColumn id="8327" xr3:uid="{81FDA7C9-F786-8C4F-84C4-D159628979EB}" name="Column8319"/>
    <tableColumn id="8328" xr3:uid="{24BF7238-42A5-3448-B7FF-CD8982B453AD}" name="Column8320"/>
    <tableColumn id="8329" xr3:uid="{9A59929B-8769-3044-A281-8C52253886CD}" name="Column8321"/>
    <tableColumn id="8330" xr3:uid="{8C053CE4-F6FA-C14C-95AC-3FB5751C43A9}" name="Column8322"/>
    <tableColumn id="8331" xr3:uid="{E27BB27F-B4C3-FF47-BD05-633CF6B36D48}" name="Column8323"/>
    <tableColumn id="8332" xr3:uid="{48D366F5-700D-5A4E-BA6B-DF8D43B3518D}" name="Column8324"/>
    <tableColumn id="8333" xr3:uid="{2DE157C1-E0D8-F34F-9A6B-4D37783AC600}" name="Column8325"/>
    <tableColumn id="8334" xr3:uid="{446468AF-18D7-F549-83C8-DF6D8059DD30}" name="Column8326"/>
    <tableColumn id="8335" xr3:uid="{542AFF3F-9366-A14B-A0A6-74BDB4FCDCFC}" name="Column8327"/>
    <tableColumn id="8336" xr3:uid="{203648C3-B916-EE44-8757-30A0E6C03296}" name="Column8328"/>
    <tableColumn id="8337" xr3:uid="{DDD10543-D61D-C94D-988E-FEE3C76A244E}" name="Column8329"/>
    <tableColumn id="8338" xr3:uid="{85328471-D6B9-DB46-B129-B734212FF9CC}" name="Column8330"/>
    <tableColumn id="8339" xr3:uid="{4AE5FCC1-57A2-234B-800C-DADEE9EC9362}" name="Column8331"/>
    <tableColumn id="8340" xr3:uid="{3BD143BC-0795-FE49-AAEE-D0A3F1C9142E}" name="Column8332"/>
    <tableColumn id="8341" xr3:uid="{B5F86DBE-F240-8247-B274-610B0650FEB1}" name="Column8333"/>
    <tableColumn id="8342" xr3:uid="{646728C5-A827-AB41-B5D7-7A959A2CB629}" name="Column8334"/>
    <tableColumn id="8343" xr3:uid="{900E9AB0-A413-7D4E-96C8-F460FEDBA786}" name="Column8335"/>
    <tableColumn id="8344" xr3:uid="{433FE8C9-9979-6442-A433-A4D845C34CF2}" name="Column8336"/>
    <tableColumn id="8345" xr3:uid="{75EF013F-E7FF-B743-9188-A9AA1BB40C23}" name="Column8337"/>
    <tableColumn id="8346" xr3:uid="{BB7A4575-256F-FE46-9410-F48DACC4C00C}" name="Column8338"/>
    <tableColumn id="8347" xr3:uid="{B5BC1E49-F533-3440-9D2F-9FE48182492F}" name="Column8339"/>
    <tableColumn id="8348" xr3:uid="{DCB3A55A-6DE5-3D4B-B305-B547A1098025}" name="Column8340"/>
    <tableColumn id="8349" xr3:uid="{06A5CC1E-E444-FB41-8EC3-A8D4B582CF6E}" name="Column8341"/>
    <tableColumn id="8350" xr3:uid="{277887EC-BA3E-604D-AE5E-8EE45094FA6F}" name="Column8342"/>
    <tableColumn id="8351" xr3:uid="{30D5C9C2-CED4-E642-BCE3-FD04C8CDDDC9}" name="Column8343"/>
    <tableColumn id="8352" xr3:uid="{822C725E-F596-E541-836B-7149B5CBAE84}" name="Column8344"/>
    <tableColumn id="8353" xr3:uid="{E7E9AD19-F619-5A44-B68B-5692E128BABB}" name="Column8345"/>
    <tableColumn id="8354" xr3:uid="{B37B6FEC-FF75-5C45-87FE-0FEA3F7ECBD2}" name="Column8346"/>
    <tableColumn id="8355" xr3:uid="{E8A03786-2AC8-F24D-9A68-C3CBC421886A}" name="Column8347"/>
    <tableColumn id="8356" xr3:uid="{C4EE9D89-A56F-9C4B-861D-10250FEC8CA7}" name="Column8348"/>
    <tableColumn id="8357" xr3:uid="{F8F8C88C-F11D-4D47-8D4A-BD76AE149E63}" name="Column8349"/>
    <tableColumn id="8358" xr3:uid="{75F0F4C7-B6C6-4E47-B384-3A42379D309A}" name="Column8350"/>
    <tableColumn id="8359" xr3:uid="{8A7165F2-571C-FB42-AE7F-464F0F69CCAB}" name="Column8351"/>
    <tableColumn id="8360" xr3:uid="{3BDE9F92-0877-AC41-98DB-BD53AD0F2B37}" name="Column8352"/>
    <tableColumn id="8361" xr3:uid="{4C0F82A3-D75D-C345-8BAF-B94E9A436F36}" name="Column8353"/>
    <tableColumn id="8362" xr3:uid="{44760302-0ED7-6E4B-B6C4-674F7F578702}" name="Column8354"/>
    <tableColumn id="8363" xr3:uid="{6A29CFDD-39E4-A44B-866A-A48269C95EA0}" name="Column8355"/>
    <tableColumn id="8364" xr3:uid="{7E159FD8-D7F7-A348-8D20-49019D752B5A}" name="Column8356"/>
    <tableColumn id="8365" xr3:uid="{F21E7F7D-B7DD-7B4E-9737-0938C075AA84}" name="Column8357"/>
    <tableColumn id="8366" xr3:uid="{07B4B064-AB8B-1F4E-B561-08055E82571E}" name="Column8358"/>
    <tableColumn id="8367" xr3:uid="{6D590478-CE48-7B44-A58B-D08BD4223E3D}" name="Column8359"/>
    <tableColumn id="8368" xr3:uid="{1145C739-F525-A248-99CD-7DB8A3A120A5}" name="Column8360"/>
    <tableColumn id="8369" xr3:uid="{72733BFA-4643-C94E-8FF5-ED8A2EA88617}" name="Column8361"/>
    <tableColumn id="8370" xr3:uid="{FA793ADE-DCC6-1149-BF6A-F26231CB8236}" name="Column8362"/>
    <tableColumn id="8371" xr3:uid="{E5B0B944-A444-9243-8FCF-E799C4D16D6C}" name="Column8363"/>
    <tableColumn id="8372" xr3:uid="{27E9730B-8AED-2C4B-9F15-C5F1070D67C8}" name="Column8364"/>
    <tableColumn id="8373" xr3:uid="{F458DCC4-AD66-DD43-9B68-33F8C9D646BA}" name="Column8365"/>
    <tableColumn id="8374" xr3:uid="{D537E6D7-5438-7243-9147-8891DCBBE5C1}" name="Column8366"/>
    <tableColumn id="8375" xr3:uid="{0D0B39A5-E23D-EC4C-8036-2294D1113FA8}" name="Column8367"/>
    <tableColumn id="8376" xr3:uid="{531ED2B0-C67A-6C48-8FCA-68781731E766}" name="Column8368"/>
    <tableColumn id="8377" xr3:uid="{63700493-E9AA-784B-8BF9-18C1863DC896}" name="Column8369"/>
    <tableColumn id="8378" xr3:uid="{3E5136AD-EE08-344D-AB46-D9B0010E0B2D}" name="Column8370"/>
    <tableColumn id="8379" xr3:uid="{2E30AC52-A1D1-3D47-89B4-9AA8C7E19B85}" name="Column8371"/>
    <tableColumn id="8380" xr3:uid="{CB275780-5B7A-5943-86D3-7FE6113F15BF}" name="Column8372"/>
    <tableColumn id="8381" xr3:uid="{2E26EC1B-947A-0D4F-BD62-D5A10B7765E0}" name="Column8373"/>
    <tableColumn id="8382" xr3:uid="{1252AE56-17B6-AB43-B567-8B8C9A022DD1}" name="Column8374"/>
    <tableColumn id="8383" xr3:uid="{DAEC4EB2-890A-9244-AB42-91D6D716268C}" name="Column8375"/>
    <tableColumn id="8384" xr3:uid="{D0B92F2B-71A4-5049-BB4B-FE539533BA2C}" name="Column8376"/>
    <tableColumn id="8385" xr3:uid="{A6BA259A-C4C5-D24B-803D-ED013EC5173A}" name="Column8377"/>
    <tableColumn id="8386" xr3:uid="{5B92993A-B8F7-1145-9066-F3CC6C9D2163}" name="Column8378"/>
    <tableColumn id="8387" xr3:uid="{AE74C4CB-EDE4-8A49-A2D5-747C26CDD93A}" name="Column8379"/>
    <tableColumn id="8388" xr3:uid="{73806F72-898B-6A4E-B40C-953BA8958E80}" name="Column8380"/>
    <tableColumn id="8389" xr3:uid="{0A47CE7D-0065-EE43-A871-6DD1B54CC4BF}" name="Column8381"/>
    <tableColumn id="8390" xr3:uid="{6190E47E-BBA6-854F-9E06-F2144AE719ED}" name="Column8382"/>
    <tableColumn id="8391" xr3:uid="{013A2D0D-7C19-D149-9C23-C3C859D41C33}" name="Column8383"/>
    <tableColumn id="8392" xr3:uid="{4E7CF58E-D6D6-6040-8BA8-2F1857B83D0C}" name="Column8384"/>
    <tableColumn id="8393" xr3:uid="{48710877-52AA-B640-9F4D-BB9780D7B5A7}" name="Column8385"/>
    <tableColumn id="8394" xr3:uid="{46BC529F-CBD9-C14F-990F-378A900F0E1F}" name="Column8386"/>
    <tableColumn id="8395" xr3:uid="{DA801853-1957-C240-80BE-ED5D7ECE0FAB}" name="Column8387"/>
    <tableColumn id="8396" xr3:uid="{877FD1DA-2BD1-314F-A3CB-592444AB211E}" name="Column8388"/>
    <tableColumn id="8397" xr3:uid="{5C117627-2080-DE49-9112-92D63B15D9DA}" name="Column8389"/>
    <tableColumn id="8398" xr3:uid="{A1AA36A1-CD27-524F-B613-27586D4358CC}" name="Column8390"/>
    <tableColumn id="8399" xr3:uid="{5B6CDEF2-9A97-504D-954A-0E7CDB2CA3AB}" name="Column8391"/>
    <tableColumn id="8400" xr3:uid="{9BEEE73D-F966-F041-ACCE-AFAB23AB7B0B}" name="Column8392"/>
    <tableColumn id="8401" xr3:uid="{CC826CDF-3452-164C-A12D-DA471075199F}" name="Column8393"/>
    <tableColumn id="8402" xr3:uid="{DF02D44A-65C6-C64E-AB08-4262871FD412}" name="Column8394"/>
    <tableColumn id="8403" xr3:uid="{7BED3529-DBA6-1A42-BAFB-55946162DEF2}" name="Column8395"/>
    <tableColumn id="8404" xr3:uid="{005FF831-873C-AD4E-9A6B-1F0CFDF66355}" name="Column8396"/>
    <tableColumn id="8405" xr3:uid="{05D17CA1-EE68-7249-B212-CC1BDD4AA1B3}" name="Column8397"/>
    <tableColumn id="8406" xr3:uid="{E2A9BB81-C15F-4A4A-BE9A-CA3AA094DDF3}" name="Column8398"/>
    <tableColumn id="8407" xr3:uid="{AA07DAF7-A4B3-DB46-85A4-AEA75871089F}" name="Column8399"/>
    <tableColumn id="8408" xr3:uid="{F2152387-5E47-CD43-BE2D-DD237BC8A87C}" name="Column8400"/>
    <tableColumn id="8409" xr3:uid="{4252073F-EB12-6045-8F87-C7BF1F8A10F5}" name="Column8401"/>
    <tableColumn id="8410" xr3:uid="{2BB060BA-FC76-7743-9FB4-8D03F5B054CB}" name="Column8402"/>
    <tableColumn id="8411" xr3:uid="{A01FF4D2-9C6E-3C48-9F49-1638F397C0A3}" name="Column8403"/>
    <tableColumn id="8412" xr3:uid="{7E3232FB-D7CC-BA4E-B601-626126F1F3C9}" name="Column8404"/>
    <tableColumn id="8413" xr3:uid="{BA70A573-9C32-EF4A-AEDC-C1FAC70821C1}" name="Column8405"/>
    <tableColumn id="8414" xr3:uid="{15BE1A5A-8032-2C4A-A093-D8127B8C4F72}" name="Column8406"/>
    <tableColumn id="8415" xr3:uid="{E3EBDB23-89BC-6043-AE3A-EB75FA0262E1}" name="Column8407"/>
    <tableColumn id="8416" xr3:uid="{54055FA2-8991-4D44-88A9-72A43E92485D}" name="Column8408"/>
    <tableColumn id="8417" xr3:uid="{243DE5F7-AE34-FE43-BC25-1DEAD71BD7C0}" name="Column8409"/>
    <tableColumn id="8418" xr3:uid="{9060DE9A-6902-7247-A406-80537088AF7E}" name="Column8410"/>
    <tableColumn id="8419" xr3:uid="{8940DFDF-C918-224A-961D-4DEEC20C0484}" name="Column8411"/>
    <tableColumn id="8420" xr3:uid="{B887FEB0-2715-9045-ABB4-CBEAF408FA9E}" name="Column8412"/>
    <tableColumn id="8421" xr3:uid="{B0630ECC-8B7D-0B49-AE0E-C0B37382F4A5}" name="Column8413"/>
    <tableColumn id="8422" xr3:uid="{E8418349-F2D6-A44B-A586-0748427A7597}" name="Column8414"/>
    <tableColumn id="8423" xr3:uid="{1433D17A-D6BB-674D-925B-77FB728C0398}" name="Column8415"/>
    <tableColumn id="8424" xr3:uid="{0B00D84D-78D2-5844-B030-4B2AE509E216}" name="Column8416"/>
    <tableColumn id="8425" xr3:uid="{E09659F2-D655-484C-88AC-8A7A5F6B3667}" name="Column8417"/>
    <tableColumn id="8426" xr3:uid="{935472DD-E0E0-B74C-AC0A-0FF2AFC52166}" name="Column8418"/>
    <tableColumn id="8427" xr3:uid="{84E0C041-C8B1-6245-AD96-3C2B01B04A48}" name="Column8419"/>
    <tableColumn id="8428" xr3:uid="{7E6EC5C4-CB9F-DE4C-8D82-59A6B2053A84}" name="Column8420"/>
    <tableColumn id="8429" xr3:uid="{18ECA676-18F4-E343-8BCE-8442071B59F2}" name="Column8421"/>
    <tableColumn id="8430" xr3:uid="{7A8E2AAF-CB2F-8B48-BD5C-CA5D0A141684}" name="Column8422"/>
    <tableColumn id="8431" xr3:uid="{8D09261E-E1B9-B74D-9DC3-FB6459ED22F5}" name="Column8423"/>
    <tableColumn id="8432" xr3:uid="{B2286773-1D86-6248-AED2-0FC050EC3EBE}" name="Column8424"/>
    <tableColumn id="8433" xr3:uid="{AB0F685B-78F7-2F4D-991F-807FD1DB9D1C}" name="Column8425"/>
    <tableColumn id="8434" xr3:uid="{59A62BFC-9938-8C46-91B0-21D69DE883E3}" name="Column8426"/>
    <tableColumn id="8435" xr3:uid="{CE4D9397-B62D-9E42-9819-8237F81CB62A}" name="Column8427"/>
    <tableColumn id="8436" xr3:uid="{FB021F33-BCFB-7146-9BA4-35F3DAEE8EAE}" name="Column8428"/>
    <tableColumn id="8437" xr3:uid="{79DEC438-3C36-9549-B6FC-E3BC24723547}" name="Column8429"/>
    <tableColumn id="8438" xr3:uid="{D8311D6C-B66E-CF46-882E-3851806B5823}" name="Column8430"/>
    <tableColumn id="8439" xr3:uid="{47989F15-8A31-0E4E-B58B-2B2E263458F1}" name="Column8431"/>
    <tableColumn id="8440" xr3:uid="{58A7B06D-1E0E-5149-B9B3-209325FF87B5}" name="Column8432"/>
    <tableColumn id="8441" xr3:uid="{4447A5E2-832D-D748-8FC1-25FB42B4949A}" name="Column8433"/>
    <tableColumn id="8442" xr3:uid="{CD044773-4A7D-D640-A518-15671AFEF3B3}" name="Column8434"/>
    <tableColumn id="8443" xr3:uid="{7699122D-8D9A-574D-BCC4-3F06A4D0FC3B}" name="Column8435"/>
    <tableColumn id="8444" xr3:uid="{C1412B2A-33A0-9C48-819B-5864D037ED69}" name="Column8436"/>
    <tableColumn id="8445" xr3:uid="{516F8E5F-F448-1E4E-92FD-EB968F72C5FE}" name="Column8437"/>
    <tableColumn id="8446" xr3:uid="{314E0A78-2842-9F4F-8596-CB8DEABE2437}" name="Column8438"/>
    <tableColumn id="8447" xr3:uid="{B9E3C14A-57B6-2140-8A15-EC8DC41BD3A4}" name="Column8439"/>
    <tableColumn id="8448" xr3:uid="{6F26DF43-8B34-FB42-95FC-AA6FDEA0423C}" name="Column8440"/>
    <tableColumn id="8449" xr3:uid="{232CD865-8CF9-E647-ADAB-2938A1BF6AD9}" name="Column8441"/>
    <tableColumn id="8450" xr3:uid="{E9961498-45A3-264B-853D-65964B379040}" name="Column8442"/>
    <tableColumn id="8451" xr3:uid="{4F02D243-3D95-544E-8285-668F8CEEA7B0}" name="Column8443"/>
    <tableColumn id="8452" xr3:uid="{085239AE-4B07-4446-B0A4-96250E5DDFE4}" name="Column8444"/>
    <tableColumn id="8453" xr3:uid="{CD1939F5-7FA6-444D-A0A6-2362304D7A58}" name="Column8445"/>
    <tableColumn id="8454" xr3:uid="{36FECAB1-837E-0741-864B-8E9CF1CE5644}" name="Column8446"/>
    <tableColumn id="8455" xr3:uid="{58A44F74-17DE-5B43-BB40-2AE889AEB86E}" name="Column8447"/>
    <tableColumn id="8456" xr3:uid="{EAF87313-A9F6-194B-BF1E-69CF6D284BF4}" name="Column8448"/>
    <tableColumn id="8457" xr3:uid="{7E399E44-B67A-E24E-B737-F949269997ED}" name="Column8449"/>
    <tableColumn id="8458" xr3:uid="{57B420ED-9821-6148-82BF-6C5AF2584640}" name="Column8450"/>
    <tableColumn id="8459" xr3:uid="{72CF00DC-42F6-1B4B-B2CF-40FCB00690C4}" name="Column8451"/>
    <tableColumn id="8460" xr3:uid="{1F635A3B-8788-B14E-B374-74310B3BC414}" name="Column8452"/>
    <tableColumn id="8461" xr3:uid="{90AA665F-0789-F341-975E-EAA9BA35EDB1}" name="Column8453"/>
    <tableColumn id="8462" xr3:uid="{17455498-DBAE-A64D-AC17-9BB6FD6A40DC}" name="Column8454"/>
    <tableColumn id="8463" xr3:uid="{3A7EB8DC-9F22-4340-A524-CE19620AFD4F}" name="Column8455"/>
    <tableColumn id="8464" xr3:uid="{9465C6CB-77C0-2D4C-9879-8329C16E82CC}" name="Column8456"/>
    <tableColumn id="8465" xr3:uid="{FCDCD706-870D-7044-AA60-636A88792B39}" name="Column8457"/>
    <tableColumn id="8466" xr3:uid="{F7AEDCD1-5C9A-FD4C-A691-8C03E4F8C6D8}" name="Column8458"/>
    <tableColumn id="8467" xr3:uid="{50AD7595-8EC9-5243-9ED3-806EF76679DD}" name="Column8459"/>
    <tableColumn id="8468" xr3:uid="{1BE63F6D-7A70-724D-958C-0B723669EC46}" name="Column8460"/>
    <tableColumn id="8469" xr3:uid="{0F2E6A6A-A22C-7E41-B916-0F5A0F9745A4}" name="Column8461"/>
    <tableColumn id="8470" xr3:uid="{71076094-428F-1E45-B69F-3136FDD18364}" name="Column8462"/>
    <tableColumn id="8471" xr3:uid="{1A0C6DCE-75BF-3E4E-A360-8DD86790D707}" name="Column8463"/>
    <tableColumn id="8472" xr3:uid="{A6BA1286-46D2-C24E-9525-E34FF0DB24E8}" name="Column8464"/>
    <tableColumn id="8473" xr3:uid="{14FE727F-6999-FF45-8883-B169A68C4752}" name="Column8465"/>
    <tableColumn id="8474" xr3:uid="{89D7BF65-71EB-B249-9D48-CC35AC197CF7}" name="Column8466"/>
    <tableColumn id="8475" xr3:uid="{0DFBB469-A2F9-5741-B29A-FBEE3215114C}" name="Column8467"/>
    <tableColumn id="8476" xr3:uid="{80AFCB1C-A17F-F547-A869-06C896DE046A}" name="Column8468"/>
    <tableColumn id="8477" xr3:uid="{88443E54-FAEA-044A-BC06-9A6A1BD50823}" name="Column8469"/>
    <tableColumn id="8478" xr3:uid="{F69807B7-9331-FE48-A770-C024DC46B40C}" name="Column8470"/>
    <tableColumn id="8479" xr3:uid="{EB93E79C-19B3-9343-8D63-2B6CA3D665C4}" name="Column8471"/>
    <tableColumn id="8480" xr3:uid="{2383D5AC-651A-DE40-B8FA-64DE9E9E62CE}" name="Column8472"/>
    <tableColumn id="8481" xr3:uid="{968B28B3-5E54-6143-B90E-BD688AF14DE1}" name="Column8473"/>
    <tableColumn id="8482" xr3:uid="{6EA8E48F-A115-2147-8907-287D071A905B}" name="Column8474"/>
    <tableColumn id="8483" xr3:uid="{AE2196D4-45CD-FE4C-B90C-980FE42B2449}" name="Column8475"/>
    <tableColumn id="8484" xr3:uid="{CFFF0067-4B69-C940-99F0-4621BF569087}" name="Column8476"/>
    <tableColumn id="8485" xr3:uid="{5AC7FCCE-3215-8B45-A004-770239C83A72}" name="Column8477"/>
    <tableColumn id="8486" xr3:uid="{76509D20-4517-E242-9D83-F3709A2E4EAE}" name="Column8478"/>
    <tableColumn id="8487" xr3:uid="{E07C7473-4902-D94B-86AC-17368867DBF0}" name="Column8479"/>
    <tableColumn id="8488" xr3:uid="{9C4898F5-59D9-0E41-8480-45739A15602C}" name="Column8480"/>
    <tableColumn id="8489" xr3:uid="{D6988C1C-72C0-5F43-95CD-EE1ACD58D4D8}" name="Column8481"/>
    <tableColumn id="8490" xr3:uid="{24B194E3-FE95-D445-9BC4-E28BF7379F13}" name="Column8482"/>
    <tableColumn id="8491" xr3:uid="{29EEFF9E-985C-4D45-AB61-CD73F96693C9}" name="Column8483"/>
    <tableColumn id="8492" xr3:uid="{B9610A87-B457-FB40-A8F0-D06D5C8D10B2}" name="Column8484"/>
    <tableColumn id="8493" xr3:uid="{B7B1CDD8-B40D-3D44-B835-D31C460D151D}" name="Column8485"/>
    <tableColumn id="8494" xr3:uid="{F1A40591-AD54-374B-A34C-EE0E8428EA1C}" name="Column8486"/>
    <tableColumn id="8495" xr3:uid="{522D7967-6445-FB4C-83E9-1CE3206B0A5D}" name="Column8487"/>
    <tableColumn id="8496" xr3:uid="{C4EDB1F6-B63B-DB4C-B8FD-74AF9A84A589}" name="Column8488"/>
    <tableColumn id="8497" xr3:uid="{9FE39852-82E5-A649-8BAB-925B05A06E04}" name="Column8489"/>
    <tableColumn id="8498" xr3:uid="{BEE68EAD-D37B-F94A-8D57-B68F56E2AC1D}" name="Column8490"/>
    <tableColumn id="8499" xr3:uid="{E0B442A9-80D4-5E45-BC30-3B0912EB3D98}" name="Column8491"/>
    <tableColumn id="8500" xr3:uid="{08D2427B-0B5A-8B4D-AB62-D98AC86523A0}" name="Column8492"/>
    <tableColumn id="8501" xr3:uid="{C4EFF901-97A6-3E41-9787-930F94D5853D}" name="Column8493"/>
    <tableColumn id="8502" xr3:uid="{9DDAFF9E-838E-9B44-B72F-443D34DC5C3A}" name="Column8494"/>
    <tableColumn id="8503" xr3:uid="{A461DA20-F4D0-0B44-9183-28BC677A7642}" name="Column8495"/>
    <tableColumn id="8504" xr3:uid="{D8C69C57-B2D9-B74A-B97B-DEB08287A8AD}" name="Column8496"/>
    <tableColumn id="8505" xr3:uid="{6ECB2617-AD81-AD49-B3DD-DE4191720A95}" name="Column8497"/>
    <tableColumn id="8506" xr3:uid="{CB702EEE-5FCB-1D4A-9F6C-6AD386575BFD}" name="Column8498"/>
    <tableColumn id="8507" xr3:uid="{8DB8E17A-9779-5242-80F2-39F4FA2A162D}" name="Column8499"/>
    <tableColumn id="8508" xr3:uid="{DBAF15E9-04FF-0645-B48F-81BED5906AE3}" name="Column8500"/>
    <tableColumn id="8509" xr3:uid="{085CA70B-152B-F342-93FE-DC572FDC4B19}" name="Column8501"/>
    <tableColumn id="8510" xr3:uid="{C576830D-D528-CF43-BD37-B23029925EE0}" name="Column8502"/>
    <tableColumn id="8511" xr3:uid="{C5A3E6F1-1A0C-FE46-83F6-8AEA67F03861}" name="Column8503"/>
    <tableColumn id="8512" xr3:uid="{57E3541E-C2F9-C544-A41E-DD385BA6354D}" name="Column8504"/>
    <tableColumn id="8513" xr3:uid="{A1A54DAC-FB16-3B49-9831-3F8359984211}" name="Column8505"/>
    <tableColumn id="8514" xr3:uid="{27E6621A-FFF8-AE43-9B2A-F4DC32F50C84}" name="Column8506"/>
    <tableColumn id="8515" xr3:uid="{C92C1026-ECA0-2C4F-9E53-9D53DB102B13}" name="Column8507"/>
    <tableColumn id="8516" xr3:uid="{FB807F74-16E8-5841-B81A-16228216119C}" name="Column8508"/>
    <tableColumn id="8517" xr3:uid="{20002CD5-20E3-9048-8F80-3F565574D850}" name="Column8509"/>
    <tableColumn id="8518" xr3:uid="{86B7FE77-4C3D-7946-91CB-B282003D2BB1}" name="Column8510"/>
    <tableColumn id="8519" xr3:uid="{B5FB56F8-01CB-5842-AB8E-8299CBC0658F}" name="Column8511"/>
    <tableColumn id="8520" xr3:uid="{C7C5905E-9EE6-8F4C-AE7C-5B31363C6EEB}" name="Column8512"/>
    <tableColumn id="8521" xr3:uid="{8A89C22F-B055-D14F-BDBC-48A466542301}" name="Column8513"/>
    <tableColumn id="8522" xr3:uid="{927EC33E-9C60-7C45-85E9-C3E125CB7542}" name="Column8514"/>
    <tableColumn id="8523" xr3:uid="{34687D61-3B5A-244F-BE79-CFB8439FD7B0}" name="Column8515"/>
    <tableColumn id="8524" xr3:uid="{75563EBF-943D-A242-9F5D-E793AFBB9D22}" name="Column8516"/>
    <tableColumn id="8525" xr3:uid="{0EC7B5BB-4693-7B4E-ACDA-37A18A0FF3BB}" name="Column8517"/>
    <tableColumn id="8526" xr3:uid="{959BC79B-76A5-7846-95CE-423AEF27006B}" name="Column8518"/>
    <tableColumn id="8527" xr3:uid="{0F321CAF-C6FC-1A42-89A9-7312FE834636}" name="Column8519"/>
    <tableColumn id="8528" xr3:uid="{23337DFB-7BF3-6D43-BB24-16E179D92DB8}" name="Column8520"/>
    <tableColumn id="8529" xr3:uid="{E5FE0F21-41F0-744E-9109-1468E507D42B}" name="Column8521"/>
    <tableColumn id="8530" xr3:uid="{0C1A4262-887E-A043-A70B-77C5EDA07FA1}" name="Column8522"/>
    <tableColumn id="8531" xr3:uid="{25DACC36-31B1-0B4C-92F1-4FAB86FED440}" name="Column8523"/>
    <tableColumn id="8532" xr3:uid="{919798BE-643C-8F4D-99C7-ADD7DBDD78D3}" name="Column8524"/>
    <tableColumn id="8533" xr3:uid="{177524C3-FC1C-144F-B647-C587E1D8A270}" name="Column8525"/>
    <tableColumn id="8534" xr3:uid="{750554B6-B953-B342-BA90-377443D2CEEE}" name="Column8526"/>
    <tableColumn id="8535" xr3:uid="{ACC76462-E6FD-AC42-928A-FDAAC957FD27}" name="Column8527"/>
    <tableColumn id="8536" xr3:uid="{9D389539-3307-084A-8C41-AD2FB1B823E9}" name="Column8528"/>
    <tableColumn id="8537" xr3:uid="{9698F06B-1FE0-A04F-8266-F6D34926AAE3}" name="Column8529"/>
    <tableColumn id="8538" xr3:uid="{89664E5C-8860-614C-8CDC-499F44CD960A}" name="Column8530"/>
    <tableColumn id="8539" xr3:uid="{921AB289-19CA-E543-9A7C-177D9A08B8E0}" name="Column8531"/>
    <tableColumn id="8540" xr3:uid="{365C37FC-666D-4B49-AE83-CEEC3E4EF2A6}" name="Column8532"/>
    <tableColumn id="8541" xr3:uid="{DEEB5158-3C75-2149-8686-635FD8F0D6BC}" name="Column8533"/>
    <tableColumn id="8542" xr3:uid="{6DDC75B0-25D9-D747-9260-B7F0584547B9}" name="Column8534"/>
    <tableColumn id="8543" xr3:uid="{9BE690F9-DE74-1C40-8661-2BB623084D96}" name="Column8535"/>
    <tableColumn id="8544" xr3:uid="{F389F066-DD03-F64D-B948-ED133584EF0B}" name="Column8536"/>
    <tableColumn id="8545" xr3:uid="{19318F20-1167-1842-9C12-7E358801581C}" name="Column8537"/>
    <tableColumn id="8546" xr3:uid="{3565FC0F-9027-E14D-BA9D-9E72477A6585}" name="Column8538"/>
    <tableColumn id="8547" xr3:uid="{8D6F5727-8522-374B-9DB6-7428FE5520D8}" name="Column8539"/>
    <tableColumn id="8548" xr3:uid="{A0C6CD4F-6162-1740-8FAF-B93FB91819B3}" name="Column8540"/>
    <tableColumn id="8549" xr3:uid="{BD740E1E-4D24-D344-A26C-AEDAA5E218EF}" name="Column8541"/>
    <tableColumn id="8550" xr3:uid="{F7E79553-B737-BC43-9D9A-F900A732E109}" name="Column8542"/>
    <tableColumn id="8551" xr3:uid="{5B6D89D3-CA8C-4F42-9578-2E77142813EE}" name="Column8543"/>
    <tableColumn id="8552" xr3:uid="{8C4AA649-A792-C943-8FE5-C738ADC0CB99}" name="Column8544"/>
    <tableColumn id="8553" xr3:uid="{EA0EC478-0E46-0742-9D93-333E5E949A90}" name="Column8545"/>
    <tableColumn id="8554" xr3:uid="{11A823D9-8FDA-094D-9C31-5F6CFACCD19E}" name="Column8546"/>
    <tableColumn id="8555" xr3:uid="{159EB087-84AE-5547-86AF-DC510E7B6546}" name="Column8547"/>
    <tableColumn id="8556" xr3:uid="{7055857C-2E84-4A4F-AD2F-19D82AA59491}" name="Column8548"/>
    <tableColumn id="8557" xr3:uid="{8D768975-463B-7C40-BED4-43C7155B4687}" name="Column8549"/>
    <tableColumn id="8558" xr3:uid="{BCA0FE92-06AD-C24D-8A2E-A31090A39357}" name="Column8550"/>
    <tableColumn id="8559" xr3:uid="{8AB30722-2B0B-0C4F-9B61-05B080A5C5D6}" name="Column8551"/>
    <tableColumn id="8560" xr3:uid="{E127817B-5633-9B48-94DE-C008398D584F}" name="Column8552"/>
    <tableColumn id="8561" xr3:uid="{83D53BE8-5B47-4142-9C55-4B5F12B5A3F5}" name="Column8553"/>
    <tableColumn id="8562" xr3:uid="{D369A4A0-7C9A-4248-B92A-9A789D0ED0FF}" name="Column8554"/>
    <tableColumn id="8563" xr3:uid="{BEDD4A97-A26A-3D46-AE54-5FE51EE94289}" name="Column8555"/>
    <tableColumn id="8564" xr3:uid="{6DC76BEC-0252-B74E-85BB-99C7DCCF88B3}" name="Column8556"/>
    <tableColumn id="8565" xr3:uid="{ABA1CDF9-7EDD-B244-9994-0224C8FDDBD9}" name="Column8557"/>
    <tableColumn id="8566" xr3:uid="{1F7A02A8-519E-FB48-B1EA-8E6F1A2DE86C}" name="Column8558"/>
    <tableColumn id="8567" xr3:uid="{3032EED1-01BD-B848-A4AB-78B6820CF41F}" name="Column8559"/>
    <tableColumn id="8568" xr3:uid="{2E6BE9AC-05FF-404E-A283-1E5332793645}" name="Column8560"/>
    <tableColumn id="8569" xr3:uid="{9721CE92-CEAC-1146-800F-F1E681C894CF}" name="Column8561"/>
    <tableColumn id="8570" xr3:uid="{2831A659-F84D-D949-A7E7-872350A0BD49}" name="Column8562"/>
    <tableColumn id="8571" xr3:uid="{672DEF90-D803-F446-9C87-7B3416D0B73A}" name="Column8563"/>
    <tableColumn id="8572" xr3:uid="{DEB087D7-6159-664F-8882-065AF41BAD95}" name="Column8564"/>
    <tableColumn id="8573" xr3:uid="{D6E93F49-B47F-6841-A00F-66332521D388}" name="Column8565"/>
    <tableColumn id="8574" xr3:uid="{2A8EDA3A-1299-6F4E-8E64-52CA72F832EF}" name="Column8566"/>
    <tableColumn id="8575" xr3:uid="{273C2411-6A43-1E4B-AB86-31BA928AEE08}" name="Column8567"/>
    <tableColumn id="8576" xr3:uid="{6DA3F3D9-0379-3E4F-9F3C-7B2012CF8EC0}" name="Column8568"/>
    <tableColumn id="8577" xr3:uid="{976A9635-A4AF-C145-B1FD-A19ED46D524F}" name="Column8569"/>
    <tableColumn id="8578" xr3:uid="{AEA2D783-7584-F044-A8BF-6DA8CF785067}" name="Column8570"/>
    <tableColumn id="8579" xr3:uid="{983DAF64-3D58-7D4E-9147-A97F58CA5C55}" name="Column8571"/>
    <tableColumn id="8580" xr3:uid="{BB857488-EF68-1D48-AF16-C52024D60976}" name="Column8572"/>
    <tableColumn id="8581" xr3:uid="{5BE316D0-5F64-3846-83C9-A27BB4A27A35}" name="Column8573"/>
    <tableColumn id="8582" xr3:uid="{27344D45-07B9-F240-A4DB-E6A19126A415}" name="Column8574"/>
    <tableColumn id="8583" xr3:uid="{4A9228BF-B052-3346-8C0E-90E54530988C}" name="Column8575"/>
    <tableColumn id="8584" xr3:uid="{4A9A9D99-6A3F-B748-8ECD-8166D1F49084}" name="Column8576"/>
    <tableColumn id="8585" xr3:uid="{2294A29D-BE4D-1B49-995D-1AF42D945B71}" name="Column8577"/>
    <tableColumn id="8586" xr3:uid="{7C90CF6D-6448-7847-8936-4D7B0F057BFF}" name="Column8578"/>
    <tableColumn id="8587" xr3:uid="{7BE18EF9-FB58-BC4B-B83B-8A6B481C5F95}" name="Column8579"/>
    <tableColumn id="8588" xr3:uid="{2EDA093C-4C91-A943-9953-32F512D02B2E}" name="Column8580"/>
    <tableColumn id="8589" xr3:uid="{1BAF8C71-0FFA-6E4D-ACB0-1DD6CCB7E5F3}" name="Column8581"/>
    <tableColumn id="8590" xr3:uid="{E12CE356-D6F7-0042-94D5-7490D1E492C6}" name="Column8582"/>
    <tableColumn id="8591" xr3:uid="{F15B1C03-DF20-5C46-9816-1C034396D904}" name="Column8583"/>
    <tableColumn id="8592" xr3:uid="{B7016688-FD1C-6746-9CF3-ED0F585E551A}" name="Column8584"/>
    <tableColumn id="8593" xr3:uid="{569499BA-C98F-EA42-BEFD-66F4EFC118B5}" name="Column8585"/>
    <tableColumn id="8594" xr3:uid="{392FB0A1-0476-1047-B896-1FB9A7FAE1D7}" name="Column8586"/>
    <tableColumn id="8595" xr3:uid="{6130D743-01B4-AF42-ADFE-979034977DAC}" name="Column8587"/>
    <tableColumn id="8596" xr3:uid="{AE59E1B3-F9DB-4D4E-AF86-97655C30916D}" name="Column8588"/>
    <tableColumn id="8597" xr3:uid="{02C1C330-C71F-474B-8C64-8C1829FAE3BF}" name="Column8589"/>
    <tableColumn id="8598" xr3:uid="{CC2507F1-EDD8-EB42-8565-3730DCC7593F}" name="Column8590"/>
    <tableColumn id="8599" xr3:uid="{359BF7FB-F8E3-D34F-94F3-3B0BEFCBD606}" name="Column8591"/>
    <tableColumn id="8600" xr3:uid="{B14D17F6-3FB9-4143-AAE3-7625DD74286E}" name="Column8592"/>
    <tableColumn id="8601" xr3:uid="{5F477D11-6D76-8348-A71E-3CDBED4197FE}" name="Column8593"/>
    <tableColumn id="8602" xr3:uid="{439E8F46-68B9-684A-8727-3CE2967D7FD2}" name="Column8594"/>
    <tableColumn id="8603" xr3:uid="{0D86580A-092E-5B49-B347-ADE9386DDFA5}" name="Column8595"/>
    <tableColumn id="8604" xr3:uid="{DA211107-093B-484E-8DC0-0488CA8AF33F}" name="Column8596"/>
    <tableColumn id="8605" xr3:uid="{049DF4F6-EDA0-CA4A-B999-138B8D31A038}" name="Column8597"/>
    <tableColumn id="8606" xr3:uid="{B0A48F52-62BA-6441-8043-2A7CE38E0BCD}" name="Column8598"/>
    <tableColumn id="8607" xr3:uid="{6BCB5FD5-D3EE-7743-AAA5-77E1091EC37C}" name="Column8599"/>
    <tableColumn id="8608" xr3:uid="{DE7B2233-CB42-A54D-8E32-ADD36DF9CC16}" name="Column8600"/>
    <tableColumn id="8609" xr3:uid="{829C522F-75C8-894F-A7F0-B907B6D88F82}" name="Column8601"/>
    <tableColumn id="8610" xr3:uid="{07B759C5-5EB1-8847-AC6E-6A5C31B607EB}" name="Column8602"/>
    <tableColumn id="8611" xr3:uid="{EB8376CC-A41B-AC4A-B756-517427F632D5}" name="Column8603"/>
    <tableColumn id="8612" xr3:uid="{A6A24245-9B38-9C44-A1F7-138B0BDEF624}" name="Column8604"/>
    <tableColumn id="8613" xr3:uid="{0298D1EC-CA23-C64D-ACBD-71C3E1C19E71}" name="Column8605"/>
    <tableColumn id="8614" xr3:uid="{0BB6151E-F641-FA40-A82B-D5B7C098A55C}" name="Column8606"/>
    <tableColumn id="8615" xr3:uid="{96028B88-75D3-5D40-817D-5A27E66FE48C}" name="Column8607"/>
    <tableColumn id="8616" xr3:uid="{58EE0E59-E225-3D4C-A1C8-541B33936044}" name="Column8608"/>
    <tableColumn id="8617" xr3:uid="{56B1F9B8-C064-C943-B3D8-7085719B3249}" name="Column8609"/>
    <tableColumn id="8618" xr3:uid="{74407342-6C3D-2046-8D62-4C3B2046BD48}" name="Column8610"/>
    <tableColumn id="8619" xr3:uid="{388E0F5C-5DBA-B441-85B7-396DBF084568}" name="Column8611"/>
    <tableColumn id="8620" xr3:uid="{83F915D6-D341-BA4F-899E-D3FBA7825B87}" name="Column8612"/>
    <tableColumn id="8621" xr3:uid="{13174EBA-3C7A-E44B-877B-0DB590301FE9}" name="Column8613"/>
    <tableColumn id="8622" xr3:uid="{C3134254-4A0B-7E47-B4F6-4FC66B74F275}" name="Column8614"/>
    <tableColumn id="8623" xr3:uid="{D5E1B52F-3191-4B47-836B-70A4169EE296}" name="Column8615"/>
    <tableColumn id="8624" xr3:uid="{9378A136-9E2D-1149-8CDB-68A0362DC6F0}" name="Column8616"/>
    <tableColumn id="8625" xr3:uid="{36FFDC10-3D58-C74E-BC53-68F10393DB3F}" name="Column8617"/>
    <tableColumn id="8626" xr3:uid="{026C3627-AD7C-F44B-B0A6-2AB0B5AAA723}" name="Column8618"/>
    <tableColumn id="8627" xr3:uid="{67AEEE9C-5AD1-F241-8E73-4FE7427E4E53}" name="Column8619"/>
    <tableColumn id="8628" xr3:uid="{B76F2BC4-1723-254D-8BBE-E3CAED7A7611}" name="Column8620"/>
    <tableColumn id="8629" xr3:uid="{9A1F0A51-141A-5947-AF00-F56E9CBF6A86}" name="Column8621"/>
    <tableColumn id="8630" xr3:uid="{D8E9B493-0396-BF46-88A6-497D4FFBF244}" name="Column8622"/>
    <tableColumn id="8631" xr3:uid="{9DEEDDEF-6EEB-C348-BF0C-5C344CFD2207}" name="Column8623"/>
    <tableColumn id="8632" xr3:uid="{540244A4-9110-D447-83DD-E652BA1C5F60}" name="Column8624"/>
    <tableColumn id="8633" xr3:uid="{06F1B504-5F62-4D42-A500-5A7922C0F7D0}" name="Column8625"/>
    <tableColumn id="8634" xr3:uid="{704E304B-17A4-5D40-AEB3-427FB83FC8A3}" name="Column8626"/>
    <tableColumn id="8635" xr3:uid="{D9A9A27B-41FF-F747-8821-158960C42204}" name="Column8627"/>
    <tableColumn id="8636" xr3:uid="{9EB36511-6DA5-1044-9F16-7E8E0AC0C270}" name="Column8628"/>
    <tableColumn id="8637" xr3:uid="{11E20E58-9FD7-5B4E-A722-5A007D81E19D}" name="Column8629"/>
    <tableColumn id="8638" xr3:uid="{6D380F2E-0251-7345-BD8C-0444B018CC37}" name="Column8630"/>
    <tableColumn id="8639" xr3:uid="{443D6323-8D11-3D40-96EE-52A1924F13DA}" name="Column8631"/>
    <tableColumn id="8640" xr3:uid="{FE444491-9741-6F4D-8A04-10ECDE3A1AFA}" name="Column8632"/>
    <tableColumn id="8641" xr3:uid="{E5DA2774-EF6E-FF4A-8DBB-536472805CDC}" name="Column8633"/>
    <tableColumn id="8642" xr3:uid="{0BD944AF-CC19-9245-BB5E-CB2246F46430}" name="Column8634"/>
    <tableColumn id="8643" xr3:uid="{96D9E86F-B348-E748-9857-FC6A8326F2FE}" name="Column8635"/>
    <tableColumn id="8644" xr3:uid="{018ACC91-3BDE-0C4E-A4BB-F8D4856D306B}" name="Column8636"/>
    <tableColumn id="8645" xr3:uid="{28C1F4F7-703B-4D4E-B5AF-583B718DEFB0}" name="Column8637"/>
    <tableColumn id="8646" xr3:uid="{CF25905F-C319-114D-9B63-3D159B772816}" name="Column8638"/>
    <tableColumn id="8647" xr3:uid="{AE96672E-8B82-FF4D-9B36-8D257BF0211B}" name="Column8639"/>
    <tableColumn id="8648" xr3:uid="{A7F580D2-9C26-2F48-B0B1-D2DF6F37CC70}" name="Column8640"/>
    <tableColumn id="8649" xr3:uid="{86B1009A-34F3-E040-9D5E-62A3EF429598}" name="Column8641"/>
    <tableColumn id="8650" xr3:uid="{B5065803-862B-924A-9C71-B166FF55635C}" name="Column8642"/>
    <tableColumn id="8651" xr3:uid="{0E36517B-59B4-BD48-B618-33549C4F2B26}" name="Column8643"/>
    <tableColumn id="8652" xr3:uid="{931F1C91-D158-424C-A72E-C0456335A7BB}" name="Column8644"/>
    <tableColumn id="8653" xr3:uid="{FC7367E5-B304-E544-A6E9-10F60F09FC12}" name="Column8645"/>
    <tableColumn id="8654" xr3:uid="{6838B477-6C2C-2E47-AA36-2D3DC8E9B478}" name="Column8646"/>
    <tableColumn id="8655" xr3:uid="{1AF88B67-A239-F44D-86A2-5B3EAE0249C1}" name="Column8647"/>
    <tableColumn id="8656" xr3:uid="{B1D4A79B-D1BC-2B49-AA2A-C52844B63E11}" name="Column8648"/>
    <tableColumn id="8657" xr3:uid="{1FEFB500-9A69-664A-9260-7FF29AA8F76C}" name="Column8649"/>
    <tableColumn id="8658" xr3:uid="{B1A9523B-82FA-DF4E-8692-5AED213CAB5E}" name="Column8650"/>
    <tableColumn id="8659" xr3:uid="{49BF7C6C-D5B3-1443-81C0-0F1C647E4CDB}" name="Column8651"/>
    <tableColumn id="8660" xr3:uid="{48322743-2337-8A41-8786-3CE58EE8862F}" name="Column8652"/>
    <tableColumn id="8661" xr3:uid="{4BBFE80F-64EF-3947-A518-3F9AEA276100}" name="Column8653"/>
    <tableColumn id="8662" xr3:uid="{A988F49B-B59B-AC46-852D-4BB563954A40}" name="Column8654"/>
    <tableColumn id="8663" xr3:uid="{A00404A2-451E-864A-96E2-D37E01824C4F}" name="Column8655"/>
    <tableColumn id="8664" xr3:uid="{B24C132A-21E1-8443-95A0-470BEB24E18F}" name="Column8656"/>
    <tableColumn id="8665" xr3:uid="{F9BF0CD9-7AA4-9D46-A720-FCC6B1607CC1}" name="Column8657"/>
    <tableColumn id="8666" xr3:uid="{80D29F32-018C-0440-865B-49E3DE6A4DD3}" name="Column8658"/>
    <tableColumn id="8667" xr3:uid="{1E7FA6E3-5E35-5F40-A692-5AF367695DC1}" name="Column8659"/>
    <tableColumn id="8668" xr3:uid="{38F57F63-B877-A449-A833-53A89AF1967B}" name="Column8660"/>
    <tableColumn id="8669" xr3:uid="{8FEDD180-B9DA-8046-A58D-23AE48E34365}" name="Column8661"/>
    <tableColumn id="8670" xr3:uid="{59F6A4B1-FE8C-B84D-81B7-AC33A37DE0D6}" name="Column8662"/>
    <tableColumn id="8671" xr3:uid="{CBB3773F-E61D-C147-A73F-2B886605E0F2}" name="Column8663"/>
    <tableColumn id="8672" xr3:uid="{13C4A088-7F17-874B-A199-0CDF5A5A6978}" name="Column8664"/>
    <tableColumn id="8673" xr3:uid="{AFD8EF17-809B-2643-AC30-0DD199F20073}" name="Column8665"/>
    <tableColumn id="8674" xr3:uid="{4536FC1B-EB16-054C-B980-D039BC9D4377}" name="Column8666"/>
    <tableColumn id="8675" xr3:uid="{2449AAB5-AD51-A945-9E36-7D2A45140461}" name="Column8667"/>
    <tableColumn id="8676" xr3:uid="{D99BBA29-E54E-F44B-B983-CFD8303E69EC}" name="Column8668"/>
    <tableColumn id="8677" xr3:uid="{187F1481-E1C9-E44A-BE77-F7806F7C904A}" name="Column8669"/>
    <tableColumn id="8678" xr3:uid="{BBA77A56-0E40-FF4D-908C-F25CEE86A621}" name="Column8670"/>
    <tableColumn id="8679" xr3:uid="{44227C72-3604-7F44-BE44-6193689212BC}" name="Column8671"/>
    <tableColumn id="8680" xr3:uid="{D948F122-69E8-1743-9665-C6FCB3E4CF34}" name="Column8672"/>
    <tableColumn id="8681" xr3:uid="{D684A909-9BE5-2446-AFA2-699248ACEE0B}" name="Column8673"/>
    <tableColumn id="8682" xr3:uid="{CF4B560F-495C-1C45-8BA1-B81DD70AC0D3}" name="Column8674"/>
    <tableColumn id="8683" xr3:uid="{B367D69F-7F4D-3A48-B6E0-534B4AFFB4E7}" name="Column8675"/>
    <tableColumn id="8684" xr3:uid="{3E8E6458-1121-C34D-A9DD-2BE2C6C21C28}" name="Column8676"/>
    <tableColumn id="8685" xr3:uid="{BB81773F-5522-484F-8B37-78EDC008AAC8}" name="Column8677"/>
    <tableColumn id="8686" xr3:uid="{DEB359F2-BCBA-C142-A06C-E1C45D60EACE}" name="Column8678"/>
    <tableColumn id="8687" xr3:uid="{291A5454-DA63-854E-B218-2FE21CFF3E48}" name="Column8679"/>
    <tableColumn id="8688" xr3:uid="{9BA9E829-E111-C646-83D0-7712C33F2610}" name="Column8680"/>
    <tableColumn id="8689" xr3:uid="{7542D00A-C79F-E34F-A3BA-8C3BEA46CA37}" name="Column8681"/>
    <tableColumn id="8690" xr3:uid="{1CC64830-E4EB-9644-9F05-C2929813FCCB}" name="Column8682"/>
    <tableColumn id="8691" xr3:uid="{AC766161-0B7A-E842-AB09-E8D035077FD4}" name="Column8683"/>
    <tableColumn id="8692" xr3:uid="{27E804BB-2907-A640-BF9F-B0A616126455}" name="Column8684"/>
    <tableColumn id="8693" xr3:uid="{C39E2F44-EAC9-6045-AE9F-8FB172E10274}" name="Column8685"/>
    <tableColumn id="8694" xr3:uid="{F9DD360A-F4C2-C245-8DBB-CAA380591009}" name="Column8686"/>
    <tableColumn id="8695" xr3:uid="{2A98F8FD-A5E2-6143-8CE0-E52E5D8A4B11}" name="Column8687"/>
    <tableColumn id="8696" xr3:uid="{6F469E10-4B6E-3F4C-BB47-E6FE896FE9A3}" name="Column8688"/>
    <tableColumn id="8697" xr3:uid="{8E256C8F-6E76-9943-A207-0BEA80E6EF04}" name="Column8689"/>
    <tableColumn id="8698" xr3:uid="{A357CDC3-D72A-6D4B-938D-57BD8903BBAD}" name="Column8690"/>
    <tableColumn id="8699" xr3:uid="{0876C3AD-9920-1545-8DD9-A5FBE8F8363B}" name="Column8691"/>
    <tableColumn id="8700" xr3:uid="{EEFAFA11-461E-9B4B-8CA3-A376BFEA18FD}" name="Column8692"/>
    <tableColumn id="8701" xr3:uid="{B04FEE50-9D65-0544-AC4A-68B933863525}" name="Column8693"/>
    <tableColumn id="8702" xr3:uid="{82E9ADF7-135D-F143-941D-2CA94CC045AB}" name="Column8694"/>
    <tableColumn id="8703" xr3:uid="{62CA9E5C-FC05-4948-9E40-898131B64330}" name="Column8695"/>
    <tableColumn id="8704" xr3:uid="{3A285538-5E06-8547-8062-2F168EB68714}" name="Column8696"/>
    <tableColumn id="8705" xr3:uid="{F460B1F1-916E-4D47-A530-4B5D5B4C21D7}" name="Column8697"/>
    <tableColumn id="8706" xr3:uid="{45E680F9-C2BF-764C-821F-46D45BF82904}" name="Column8698"/>
    <tableColumn id="8707" xr3:uid="{5A276E89-BA8E-1C45-BB14-E6B2A32F5CE7}" name="Column8699"/>
    <tableColumn id="8708" xr3:uid="{9C181B19-1CDA-7E45-AD30-8C530F7687B9}" name="Column8700"/>
    <tableColumn id="8709" xr3:uid="{F0555C45-35E3-3443-A35A-C897BF1E3771}" name="Column8701"/>
    <tableColumn id="8710" xr3:uid="{30CB6E16-867F-D64E-865F-9C4FEB3587A4}" name="Column8702"/>
    <tableColumn id="8711" xr3:uid="{7E320B07-C058-DC42-B0D0-DD9889C18915}" name="Column8703"/>
    <tableColumn id="8712" xr3:uid="{DEF42758-2B20-9048-B7BC-83EC01B43E7F}" name="Column8704"/>
    <tableColumn id="8713" xr3:uid="{C133C054-85FC-A542-A06D-DF5DA09C5BD1}" name="Column8705"/>
    <tableColumn id="8714" xr3:uid="{9F509D77-56FF-0843-95A4-70C9B6AEE83E}" name="Column8706"/>
    <tableColumn id="8715" xr3:uid="{5418430B-1BF4-BC46-89EA-E9D59618D5A0}" name="Column8707"/>
    <tableColumn id="8716" xr3:uid="{BDFD7551-FD64-844A-B5CC-CB59FC8B1C39}" name="Column8708"/>
    <tableColumn id="8717" xr3:uid="{C8D382DF-191B-C249-8B14-A6C20D42D501}" name="Column8709"/>
    <tableColumn id="8718" xr3:uid="{42B5ECAE-90F3-A543-B975-0A3475D4A457}" name="Column8710"/>
    <tableColumn id="8719" xr3:uid="{83A331A4-D8CB-9744-AA17-6A3BD3ACBD58}" name="Column8711"/>
    <tableColumn id="8720" xr3:uid="{8A8D45E3-31E3-4145-B7C1-392C818BD5CB}" name="Column8712"/>
    <tableColumn id="8721" xr3:uid="{614C62DC-9269-AB4A-B90D-B0A99181FE42}" name="Column8713"/>
    <tableColumn id="8722" xr3:uid="{6A70A9E1-8B64-B34D-8E13-E0E9B2DFD163}" name="Column8714"/>
    <tableColumn id="8723" xr3:uid="{81A19892-E1C5-E646-BD42-8271550A6809}" name="Column8715"/>
    <tableColumn id="8724" xr3:uid="{90CD3E15-F62F-8B47-864A-3D19A8319DBF}" name="Column8716"/>
    <tableColumn id="8725" xr3:uid="{70872CC5-1BC8-BC40-9B9D-641315D3B297}" name="Column8717"/>
    <tableColumn id="8726" xr3:uid="{77B52614-415E-F145-8088-F67AC2B9065C}" name="Column8718"/>
    <tableColumn id="8727" xr3:uid="{E24645C0-4B07-0348-BB78-A7DE5F718DDD}" name="Column8719"/>
    <tableColumn id="8728" xr3:uid="{CB8B3760-9E50-3441-B0FD-7002154431ED}" name="Column8720"/>
    <tableColumn id="8729" xr3:uid="{722DBBE5-7E7D-A444-8335-9F00E578E061}" name="Column8721"/>
    <tableColumn id="8730" xr3:uid="{7EF2A4C3-9E30-F24C-A934-1BE1F95BEF09}" name="Column8722"/>
    <tableColumn id="8731" xr3:uid="{E98248FD-9045-CE45-AFCE-CF992A738DE5}" name="Column8723"/>
    <tableColumn id="8732" xr3:uid="{26A9B002-8788-CE4C-88A1-2A406C04ECA6}" name="Column8724"/>
    <tableColumn id="8733" xr3:uid="{1358DC81-9153-0F4E-8F80-C1D4427295FC}" name="Column8725"/>
    <tableColumn id="8734" xr3:uid="{7F99785C-DD9A-4240-90EA-B3B7A9070BB8}" name="Column8726"/>
    <tableColumn id="8735" xr3:uid="{2DC9B34E-72B7-FA4D-94E2-39B46523314F}" name="Column8727"/>
    <tableColumn id="8736" xr3:uid="{F955F3A3-97EB-8F45-B270-AB45E1CC1DB4}" name="Column8728"/>
    <tableColumn id="8737" xr3:uid="{864DEA9C-D159-E849-96DA-4C2DF5302F4C}" name="Column8729"/>
    <tableColumn id="8738" xr3:uid="{75FFC333-5D9C-A24A-8CFD-50981746E332}" name="Column8730"/>
    <tableColumn id="8739" xr3:uid="{6050040E-8808-5049-AD86-7EB9E6375B4B}" name="Column8731"/>
    <tableColumn id="8740" xr3:uid="{E2BC0537-853E-3841-8189-59BA65F47603}" name="Column8732"/>
    <tableColumn id="8741" xr3:uid="{B7AF90F7-48AF-F844-98F7-D3E156FACD74}" name="Column8733"/>
    <tableColumn id="8742" xr3:uid="{95E57524-5090-884E-9FC2-2E1791F9EB34}" name="Column8734"/>
    <tableColumn id="8743" xr3:uid="{C832560B-2228-D84D-9AB9-6B52614FAEEB}" name="Column8735"/>
    <tableColumn id="8744" xr3:uid="{A6AB05AD-2E20-CA4E-9A9E-A4E856FE750B}" name="Column8736"/>
    <tableColumn id="8745" xr3:uid="{713699B5-3483-694F-804D-039C83EAEE32}" name="Column8737"/>
    <tableColumn id="8746" xr3:uid="{C71A4597-B5AC-4F4B-A996-E0A4F301F6EA}" name="Column8738"/>
    <tableColumn id="8747" xr3:uid="{49213B6E-B702-A240-A365-0400EB81CE2D}" name="Column8739"/>
    <tableColumn id="8748" xr3:uid="{E563A62D-7122-F547-B788-0DF8093BF469}" name="Column8740"/>
    <tableColumn id="8749" xr3:uid="{EC533C61-EDD2-1343-AC9F-042D41A69309}" name="Column8741"/>
    <tableColumn id="8750" xr3:uid="{1341DFB2-BEDD-D044-8705-E5CFBA0BEBB6}" name="Column8742"/>
    <tableColumn id="8751" xr3:uid="{612EE66D-3867-C44F-8952-3AF7C8B583A7}" name="Column8743"/>
    <tableColumn id="8752" xr3:uid="{5B9F4039-824B-C844-A6EB-32714C68CF98}" name="Column8744"/>
    <tableColumn id="8753" xr3:uid="{5E126B18-3AFE-DB49-AA9F-8BC7A118BED1}" name="Column8745"/>
    <tableColumn id="8754" xr3:uid="{BE0DCE61-196A-D742-A29F-8EFBDF330AD9}" name="Column8746"/>
    <tableColumn id="8755" xr3:uid="{7F6F61C5-0930-E649-A671-F085F39E9343}" name="Column8747"/>
    <tableColumn id="8756" xr3:uid="{82E1A767-F319-2847-ACD4-1F6329B36B5C}" name="Column8748"/>
    <tableColumn id="8757" xr3:uid="{EEC6E61D-A559-7943-9BB5-BAD9109129C1}" name="Column8749"/>
    <tableColumn id="8758" xr3:uid="{3F1AA841-4F7E-7349-A15F-5F3E00E502E2}" name="Column8750"/>
    <tableColumn id="8759" xr3:uid="{13C711DC-8FA0-7E46-950F-9C717948C378}" name="Column8751"/>
    <tableColumn id="8760" xr3:uid="{922C8860-08F1-F844-AC3A-F71EF8554519}" name="Column8752"/>
    <tableColumn id="8761" xr3:uid="{50CBFCA3-CEB6-A348-844E-9ED9D3E54906}" name="Column8753"/>
    <tableColumn id="8762" xr3:uid="{56851764-1A9C-2B41-ADB7-EC044B17F910}" name="Column8754"/>
    <tableColumn id="8763" xr3:uid="{877071B8-7867-214C-A8B4-42B1999A6B37}" name="Column8755"/>
    <tableColumn id="8764" xr3:uid="{8668065D-0D38-5345-9E34-EAE63A6C677F}" name="Column8756"/>
    <tableColumn id="8765" xr3:uid="{2ED4929D-1412-6C4A-922E-82E9AE3F7DDF}" name="Column8757"/>
    <tableColumn id="8766" xr3:uid="{6A2527E2-8E20-DF45-A264-12717E82C4BF}" name="Column8758"/>
    <tableColumn id="8767" xr3:uid="{89B8F394-D174-8245-8EC5-BF43D739ED5D}" name="Column8759"/>
    <tableColumn id="8768" xr3:uid="{5A2A6E98-E09D-0841-BDFA-DC660F1CCE3E}" name="Column8760"/>
    <tableColumn id="8769" xr3:uid="{2FC56160-3FDA-2342-9C1C-8E1833A6B682}" name="Column8761"/>
    <tableColumn id="8770" xr3:uid="{143B8BA1-C7F8-B948-B72E-5AC51AD5730D}" name="Column8762"/>
    <tableColumn id="8771" xr3:uid="{C580F718-4627-A847-84EA-DED3EE41DE38}" name="Column8763"/>
    <tableColumn id="8772" xr3:uid="{DB51F085-D79B-8C40-8DA6-61DD61900C78}" name="Column8764"/>
    <tableColumn id="8773" xr3:uid="{34A45ED9-F652-A647-82A9-DE67800EC82C}" name="Column8765"/>
    <tableColumn id="8774" xr3:uid="{2CE1E156-398B-3042-B8B3-84B57C5734F0}" name="Column8766"/>
    <tableColumn id="8775" xr3:uid="{ABCA898E-E42A-9D4F-9FA6-B378D0FFA9D0}" name="Column8767"/>
    <tableColumn id="8776" xr3:uid="{05BB1168-A48B-F247-9541-B0E626AB995C}" name="Column8768"/>
    <tableColumn id="8777" xr3:uid="{27F4C6FD-C669-FE46-B143-CB4F23C69A7F}" name="Column8769"/>
    <tableColumn id="8778" xr3:uid="{EA2FB0BF-6B41-F94E-8E5B-6179F1F80D89}" name="Column8770"/>
    <tableColumn id="8779" xr3:uid="{02B05230-E5BD-8A42-9990-BB4B8F5BCB3B}" name="Column8771"/>
    <tableColumn id="8780" xr3:uid="{EDC7E915-578B-7E41-B35A-552D4ADFB128}" name="Column8772"/>
    <tableColumn id="8781" xr3:uid="{627CB521-E822-0D4D-9967-6215AB6721FE}" name="Column8773"/>
    <tableColumn id="8782" xr3:uid="{7A818809-3F42-CB48-B768-37631AD490C0}" name="Column8774"/>
    <tableColumn id="8783" xr3:uid="{4755C28F-6988-874B-ACFD-FF69186CB86D}" name="Column8775"/>
    <tableColumn id="8784" xr3:uid="{0B81EDF0-B290-7540-ADB3-D5E0004FFCBC}" name="Column8776"/>
    <tableColumn id="8785" xr3:uid="{C9D4709A-BB7C-FF4C-88B6-E0EB829FB32E}" name="Column8777"/>
    <tableColumn id="8786" xr3:uid="{42DA8111-D25E-3D43-BE16-2833C6433913}" name="Column8778"/>
    <tableColumn id="8787" xr3:uid="{D732AEF5-D40B-C94B-A6DF-A84D8DE0DCC3}" name="Column8779"/>
    <tableColumn id="8788" xr3:uid="{00D82453-D698-324F-8BBD-85E782CEDE44}" name="Column8780"/>
    <tableColumn id="8789" xr3:uid="{D8750518-EA0E-2641-99F3-072E91D9D1FC}" name="Column8781"/>
    <tableColumn id="8790" xr3:uid="{81C80B57-D591-FA4F-942A-59BF7B6321E6}" name="Column8782"/>
    <tableColumn id="8791" xr3:uid="{486C1504-F7DC-BE49-967B-A160552CB63A}" name="Column8783"/>
    <tableColumn id="8792" xr3:uid="{3AD23CB8-566F-9342-8949-11DA384BF761}" name="Column8784"/>
    <tableColumn id="8793" xr3:uid="{E73AEB82-580D-FB41-A1B7-B22E999C3DAE}" name="Column8785"/>
    <tableColumn id="8794" xr3:uid="{8BB7B031-E829-8D42-B14F-DB7EFB1CF825}" name="Column8786"/>
    <tableColumn id="8795" xr3:uid="{03C7C364-BF7A-384D-BAAF-570414A1E5D2}" name="Column8787"/>
    <tableColumn id="8796" xr3:uid="{F6939A61-971E-F141-A320-3F0145F4B85D}" name="Column8788"/>
    <tableColumn id="8797" xr3:uid="{111D6B41-7596-AB48-B681-E1341EF3FC6B}" name="Column8789"/>
    <tableColumn id="8798" xr3:uid="{379CF4F2-1EBA-4543-94B4-E32F3B1BE160}" name="Column8790"/>
    <tableColumn id="8799" xr3:uid="{BBA99913-BEAF-A949-8249-AB49F03ABB9B}" name="Column8791"/>
    <tableColumn id="8800" xr3:uid="{955D8DCA-6526-5A43-BA41-B49F920EC0DF}" name="Column8792"/>
    <tableColumn id="8801" xr3:uid="{1E5CAD0C-6D1E-8F44-AD3C-21CF73BAAF21}" name="Column8793"/>
    <tableColumn id="8802" xr3:uid="{5184AE79-7201-F646-845D-E7B8F454A0CB}" name="Column8794"/>
    <tableColumn id="8803" xr3:uid="{F337CE3E-B064-1443-9141-A75EE75421B7}" name="Column8795"/>
    <tableColumn id="8804" xr3:uid="{758BE1F4-AD1C-A547-A988-DCEF93F180D0}" name="Column8796"/>
    <tableColumn id="8805" xr3:uid="{EE352E1E-95C7-1A44-AB1B-542E7D0D2988}" name="Column8797"/>
    <tableColumn id="8806" xr3:uid="{3C606040-C7BD-6249-ADF0-4318F18F2759}" name="Column8798"/>
    <tableColumn id="8807" xr3:uid="{2570D9B1-1EA9-294D-B82B-7BF24A45EB82}" name="Column8799"/>
    <tableColumn id="8808" xr3:uid="{09AD0382-9290-7B46-93AC-58EF0680F8F2}" name="Column8800"/>
    <tableColumn id="8809" xr3:uid="{870C09CE-9352-174F-8E90-357C34EEABCC}" name="Column8801"/>
    <tableColumn id="8810" xr3:uid="{77609996-D127-C94F-8E8D-3A8A5D70F3E2}" name="Column8802"/>
    <tableColumn id="8811" xr3:uid="{04A736B2-C27C-3E47-A483-589C0853D206}" name="Column8803"/>
    <tableColumn id="8812" xr3:uid="{D18CAADC-2ED3-5D44-A50C-B3EF91B9B8A3}" name="Column8804"/>
    <tableColumn id="8813" xr3:uid="{F76279DB-676F-934C-A550-47514FEDCD58}" name="Column8805"/>
    <tableColumn id="8814" xr3:uid="{DDCC2657-93B1-A34C-82CB-DDBCD9AAFA91}" name="Column8806"/>
    <tableColumn id="8815" xr3:uid="{331146F3-2D1B-1C40-9BE0-253E8A08CD9B}" name="Column8807"/>
    <tableColumn id="8816" xr3:uid="{9FCAEB8F-FD3D-FB4D-9F1E-34C250A76B48}" name="Column8808"/>
    <tableColumn id="8817" xr3:uid="{C68A7901-8B7B-F740-8205-334EB987B69F}" name="Column8809"/>
    <tableColumn id="8818" xr3:uid="{8A14A092-C0C8-A140-8DAF-D35C4814FA6E}" name="Column8810"/>
    <tableColumn id="8819" xr3:uid="{E1DCFFED-7542-FB49-910D-D64E4E7330EA}" name="Column8811"/>
    <tableColumn id="8820" xr3:uid="{F64C6A42-155F-A04A-ABF4-7A0BC3E15306}" name="Column8812"/>
    <tableColumn id="8821" xr3:uid="{B02CF14D-EDF3-CF4F-A033-600F9484F3DD}" name="Column8813"/>
    <tableColumn id="8822" xr3:uid="{4E55F4B3-57F8-4B4A-8D55-7C9A608A1D35}" name="Column8814"/>
    <tableColumn id="8823" xr3:uid="{AB461FAF-080E-EE44-9903-358ECCC8F25A}" name="Column8815"/>
    <tableColumn id="8824" xr3:uid="{24443BDD-2FA7-8F44-B50D-8F7829D627EA}" name="Column8816"/>
    <tableColumn id="8825" xr3:uid="{EA576640-00F6-384A-91ED-72F2E2C61F9E}" name="Column8817"/>
    <tableColumn id="8826" xr3:uid="{AA0892D1-8E28-9F4D-A10E-D16CC531F684}" name="Column8818"/>
    <tableColumn id="8827" xr3:uid="{34C5927D-FF72-D54E-A852-0329C6B3B9E2}" name="Column8819"/>
    <tableColumn id="8828" xr3:uid="{725ED0A4-6BFB-1E49-B50E-0ABD1B0E64F3}" name="Column8820"/>
    <tableColumn id="8829" xr3:uid="{B927339E-FE56-1041-A6A9-BC40C35EFC26}" name="Column8821"/>
    <tableColumn id="8830" xr3:uid="{B00D7200-ACDC-CD45-BD7A-1083321F0F47}" name="Column8822"/>
    <tableColumn id="8831" xr3:uid="{7A52A636-92E1-7440-A96C-18AF42E87566}" name="Column8823"/>
    <tableColumn id="8832" xr3:uid="{80FA312F-04E8-7542-8963-4DB39ADE5AA7}" name="Column8824"/>
    <tableColumn id="8833" xr3:uid="{07448265-484C-0B42-A7E0-43B9B3E8E0D5}" name="Column8825"/>
    <tableColumn id="8834" xr3:uid="{A56E61A9-95B9-AF4B-A6C8-6116FCC15890}" name="Column8826"/>
    <tableColumn id="8835" xr3:uid="{89C918BD-A824-984D-84BB-D3C64A33BF24}" name="Column8827"/>
    <tableColumn id="8836" xr3:uid="{3A9AA115-161A-9B47-9428-D7B6E0EF359B}" name="Column8828"/>
    <tableColumn id="8837" xr3:uid="{E3454EB7-A807-F04D-9608-06E352DEA860}" name="Column8829"/>
    <tableColumn id="8838" xr3:uid="{244DF9D0-5E03-C84B-9308-D26D009EDA4E}" name="Column8830"/>
    <tableColumn id="8839" xr3:uid="{96B3679C-5A42-DF44-938B-16469452EFC2}" name="Column8831"/>
    <tableColumn id="8840" xr3:uid="{B50D8D7A-6833-3948-8B30-6B5F1CD7F44F}" name="Column8832"/>
    <tableColumn id="8841" xr3:uid="{BD2DD290-27FF-A345-8FBB-73AF95F83EE1}" name="Column8833"/>
    <tableColumn id="8842" xr3:uid="{1453E531-6C99-0341-A0E9-1B391E5D1952}" name="Column8834"/>
    <tableColumn id="8843" xr3:uid="{3B2C0862-C58B-4545-96DD-03F5D6773F31}" name="Column8835"/>
    <tableColumn id="8844" xr3:uid="{FBB632BA-EE69-424F-8DB7-B5ADFC7F3EFB}" name="Column8836"/>
    <tableColumn id="8845" xr3:uid="{DAEF14D9-0E35-2847-AA55-AA968D40651F}" name="Column8837"/>
    <tableColumn id="8846" xr3:uid="{BB337D5A-9826-B446-B029-AE8F12822151}" name="Column8838"/>
    <tableColumn id="8847" xr3:uid="{D9E034E5-EF27-7D4B-96F7-1F985ED5AFBD}" name="Column8839"/>
    <tableColumn id="8848" xr3:uid="{5E4E5498-317E-804F-9730-DB92B8B7C5B1}" name="Column8840"/>
    <tableColumn id="8849" xr3:uid="{36650848-241D-DA43-8C7E-EF995D12470F}" name="Column8841"/>
    <tableColumn id="8850" xr3:uid="{81512DD4-2E96-5F4F-AF8E-2A630DFB9C5C}" name="Column8842"/>
    <tableColumn id="8851" xr3:uid="{882A7619-184E-BE48-961A-74822DE636B0}" name="Column8843"/>
    <tableColumn id="8852" xr3:uid="{4A28B83B-887E-BB4C-A876-EB0E0AC6A9DA}" name="Column8844"/>
    <tableColumn id="8853" xr3:uid="{F1A8F03E-23C9-CC4B-9958-C6B1001B68F9}" name="Column8845"/>
    <tableColumn id="8854" xr3:uid="{9E334ED7-471F-EA41-A9CF-C0ABDD8FAD4C}" name="Column8846"/>
    <tableColumn id="8855" xr3:uid="{ED6E220D-48A3-1C49-8CAB-63D7D9734D29}" name="Column8847"/>
    <tableColumn id="8856" xr3:uid="{9B885814-F387-854B-B88F-067A0ABA8163}" name="Column8848"/>
    <tableColumn id="8857" xr3:uid="{1890A2C0-EAE9-9340-8571-E1A93F4A57B7}" name="Column8849"/>
    <tableColumn id="8858" xr3:uid="{3A424C98-6028-E84B-A077-BC64D2A59098}" name="Column8850"/>
    <tableColumn id="8859" xr3:uid="{80FE4329-D3D5-AC46-9808-D53952D07C86}" name="Column8851"/>
    <tableColumn id="8860" xr3:uid="{518E14F1-F495-D445-9080-87BB0079D435}" name="Column8852"/>
    <tableColumn id="8861" xr3:uid="{573D9429-3FFE-4644-9DC5-5F6B4F114CB5}" name="Column8853"/>
    <tableColumn id="8862" xr3:uid="{32012DA6-E742-F147-9897-B1BC15DE9970}" name="Column8854"/>
    <tableColumn id="8863" xr3:uid="{78B1AE5E-BC0C-304C-8A7E-668AA55429B7}" name="Column8855"/>
    <tableColumn id="8864" xr3:uid="{1B42B94F-090A-0740-BFF0-2F05EC4BB7F7}" name="Column8856"/>
    <tableColumn id="8865" xr3:uid="{8FDA667A-E131-2840-B360-A04A60D6CEFE}" name="Column8857"/>
    <tableColumn id="8866" xr3:uid="{5A95B633-B474-7449-89D4-F82B7B006B0C}" name="Column8858"/>
    <tableColumn id="8867" xr3:uid="{E93BE17F-5829-2441-8778-15121BF35215}" name="Column8859"/>
    <tableColumn id="8868" xr3:uid="{444EC550-C13E-5942-8B10-44114B1A0753}" name="Column8860"/>
    <tableColumn id="8869" xr3:uid="{11DC4B15-0F0F-0544-8BE8-A4287AF9B04C}" name="Column8861"/>
    <tableColumn id="8870" xr3:uid="{C23C5131-D3DF-BA46-BBF3-FF0EF5FB4DDD}" name="Column8862"/>
    <tableColumn id="8871" xr3:uid="{9158A94B-6CD8-8A45-AFEB-9CF082A2E12B}" name="Column8863"/>
    <tableColumn id="8872" xr3:uid="{0AEDA5A6-E9C9-DD40-8657-40799592F44D}" name="Column8864"/>
    <tableColumn id="8873" xr3:uid="{FF36B12F-B5FB-B648-A7F6-A40DDE86D443}" name="Column8865"/>
    <tableColumn id="8874" xr3:uid="{75DAF6FD-15BF-FE44-A307-DEB4FC7F8733}" name="Column8866"/>
    <tableColumn id="8875" xr3:uid="{AF9B7E19-719D-1144-A51E-D9BDCA3712C3}" name="Column8867"/>
    <tableColumn id="8876" xr3:uid="{4BE08EF0-ACA8-B544-B7D8-5E75E2E881FC}" name="Column8868"/>
    <tableColumn id="8877" xr3:uid="{1F6BF29E-DAB9-E843-A1D2-3C163E8B9431}" name="Column8869"/>
    <tableColumn id="8878" xr3:uid="{B7F20FBC-969E-E448-801B-DD5245CE368C}" name="Column8870"/>
    <tableColumn id="8879" xr3:uid="{96EDEF1C-4EE3-214E-82EF-36D1CED25992}" name="Column8871"/>
    <tableColumn id="8880" xr3:uid="{F242E9B4-4BF9-DE44-A2AC-1A315138B230}" name="Column8872"/>
    <tableColumn id="8881" xr3:uid="{1F896962-2283-5A4A-B079-71836DE8C93B}" name="Column8873"/>
    <tableColumn id="8882" xr3:uid="{8EAAE1C0-D2CD-AC49-9C80-A6732E61C63E}" name="Column8874"/>
    <tableColumn id="8883" xr3:uid="{9EE29A7A-C4F1-2A41-94C0-40B141D4F973}" name="Column8875"/>
    <tableColumn id="8884" xr3:uid="{5078965A-1C0C-AD45-B5AC-B751844816E6}" name="Column8876"/>
    <tableColumn id="8885" xr3:uid="{E4DE7EC1-7C91-AF49-B8EA-80C830A13A65}" name="Column8877"/>
    <tableColumn id="8886" xr3:uid="{2539A5EC-6060-F849-B795-A7C9F8A2A8E6}" name="Column8878"/>
    <tableColumn id="8887" xr3:uid="{0735EE7A-B445-5444-ACD9-213A843C37F1}" name="Column8879"/>
    <tableColumn id="8888" xr3:uid="{CBD2F6EB-5D09-2F49-B14B-192FEACBF0B6}" name="Column8880"/>
    <tableColumn id="8889" xr3:uid="{B1314107-9E2B-B54C-856D-7A90D70EE76C}" name="Column8881"/>
    <tableColumn id="8890" xr3:uid="{C42CB024-62E5-5941-A064-BAE615ED09EF}" name="Column8882"/>
    <tableColumn id="8891" xr3:uid="{974947C7-01F6-0349-8B33-385A3BFAC913}" name="Column8883"/>
    <tableColumn id="8892" xr3:uid="{B1B1086E-C5DD-584B-8830-E2161C1EE424}" name="Column8884"/>
    <tableColumn id="8893" xr3:uid="{50EE3EB6-4EB7-244A-BD6E-2CE51E8B427D}" name="Column8885"/>
    <tableColumn id="8894" xr3:uid="{3F3851AC-1047-0543-AD10-439A65885FBA}" name="Column8886"/>
    <tableColumn id="8895" xr3:uid="{47764BFB-4E4C-4C4B-AB16-051C315EB9FA}" name="Column8887"/>
    <tableColumn id="8896" xr3:uid="{4EE554D1-C86A-DE4F-82B7-D6155D216BDB}" name="Column8888"/>
    <tableColumn id="8897" xr3:uid="{2268B7E6-229E-5440-A4FC-71E8EA758230}" name="Column8889"/>
    <tableColumn id="8898" xr3:uid="{833AC2F0-E1A9-C741-A59E-6E6E0F0BD33F}" name="Column8890"/>
    <tableColumn id="8899" xr3:uid="{38401AB4-76D9-1A4F-963D-F152C92D6D7F}" name="Column8891"/>
    <tableColumn id="8900" xr3:uid="{F4105FD0-19AF-3E4E-B524-3575561E4BB1}" name="Column8892"/>
    <tableColumn id="8901" xr3:uid="{73F4447E-CE2A-2141-B8EC-17CDEAA7A003}" name="Column8893"/>
    <tableColumn id="8902" xr3:uid="{8FD9378C-8113-AE42-A8CE-24521FB1CE4C}" name="Column8894"/>
    <tableColumn id="8903" xr3:uid="{27F46725-1AAD-9C4F-80B0-29ED85780D9D}" name="Column8895"/>
    <tableColumn id="8904" xr3:uid="{8440F85F-42F0-2D44-A1F8-BCF368FE0B20}" name="Column8896"/>
    <tableColumn id="8905" xr3:uid="{DF1D36D1-F435-3A40-A09C-B1E2DB3EECA7}" name="Column8897"/>
    <tableColumn id="8906" xr3:uid="{8BF27B3B-DDA7-CF4D-94A1-8138624AA171}" name="Column8898"/>
    <tableColumn id="8907" xr3:uid="{E225EDD8-D784-1944-AF55-628B593DF49B}" name="Column8899"/>
    <tableColumn id="8908" xr3:uid="{994B13F3-4AA4-5D43-939D-4900F69DA183}" name="Column8900"/>
    <tableColumn id="8909" xr3:uid="{1F76B4A5-38FF-214F-B5BC-95221296DA52}" name="Column8901"/>
    <tableColumn id="8910" xr3:uid="{E5987B38-ACDB-5244-BC9F-2563F7711C0D}" name="Column8902"/>
    <tableColumn id="8911" xr3:uid="{67D8EBDB-338D-F14F-87AD-3A2F6430AE02}" name="Column8903"/>
    <tableColumn id="8912" xr3:uid="{E7B09276-CEB0-E14F-9468-F1BB47B70AC3}" name="Column8904"/>
    <tableColumn id="8913" xr3:uid="{F6A45C15-5D92-B646-8736-B6576D8481CD}" name="Column8905"/>
    <tableColumn id="8914" xr3:uid="{92A1B72B-D973-164D-8033-97B48EB5A6FF}" name="Column8906"/>
    <tableColumn id="8915" xr3:uid="{DF05D208-FF62-F74E-8E46-D24FF92A43F6}" name="Column8907"/>
    <tableColumn id="8916" xr3:uid="{35999EDF-D895-A749-8837-C5211FE4D84F}" name="Column8908"/>
    <tableColumn id="8917" xr3:uid="{37DDA998-88D3-EA41-A116-7CC46D3834FD}" name="Column8909"/>
    <tableColumn id="8918" xr3:uid="{5FCC138B-0456-264E-8F8F-1D535DE640A7}" name="Column8910"/>
    <tableColumn id="8919" xr3:uid="{B0F19087-3ADA-7041-9425-1047B249A679}" name="Column8911"/>
    <tableColumn id="8920" xr3:uid="{E9AA6F22-027A-264B-8EE1-725D5A8D4C6A}" name="Column8912"/>
    <tableColumn id="8921" xr3:uid="{8EAA4A56-89DD-C845-8874-36DFBE08ACD0}" name="Column8913"/>
    <tableColumn id="8922" xr3:uid="{8B439476-983F-1C4B-87E8-B86E04BF2D3F}" name="Column8914"/>
    <tableColumn id="8923" xr3:uid="{DBACB781-0FF4-D84B-B1BC-1F4D09258028}" name="Column8915"/>
    <tableColumn id="8924" xr3:uid="{2F5B64F0-ECCC-D246-A690-431B60FEE683}" name="Column8916"/>
    <tableColumn id="8925" xr3:uid="{130A211F-E1BF-1642-9548-A6B2CD5B728A}" name="Column8917"/>
    <tableColumn id="8926" xr3:uid="{1B8BAC18-87C1-B249-B382-A785CACA3EE1}" name="Column8918"/>
    <tableColumn id="8927" xr3:uid="{27F0FFB3-8077-ED4D-958C-0217CDE345A2}" name="Column8919"/>
    <tableColumn id="8928" xr3:uid="{5244A9BF-5AD6-1A45-A122-A8F8966BD9BE}" name="Column8920"/>
    <tableColumn id="8929" xr3:uid="{0D2D06F0-61D8-F54D-BB9B-4E6EAACF4FE5}" name="Column8921"/>
    <tableColumn id="8930" xr3:uid="{1405BB73-E5EF-884F-ABFC-3F79E2E557B2}" name="Column8922"/>
    <tableColumn id="8931" xr3:uid="{84373403-A586-2342-86CF-A024BC08B242}" name="Column8923"/>
    <tableColumn id="8932" xr3:uid="{FCE986AA-1B53-6645-86D2-1D8A02136A4C}" name="Column8924"/>
    <tableColumn id="8933" xr3:uid="{B49047E8-B864-C74A-9D10-FAE8893DEA9B}" name="Column8925"/>
    <tableColumn id="8934" xr3:uid="{03AAA153-2E8F-A449-ACE9-D464A0265006}" name="Column8926"/>
    <tableColumn id="8935" xr3:uid="{79F82B9F-436D-A644-8EDE-8E482D1954E0}" name="Column8927"/>
    <tableColumn id="8936" xr3:uid="{06DA21D6-C3B0-ED47-AE0C-3E26FB0E4344}" name="Column8928"/>
    <tableColumn id="8937" xr3:uid="{B2F4EF7F-17B5-734D-B13D-D7C18415C407}" name="Column8929"/>
    <tableColumn id="8938" xr3:uid="{36DF92EE-76AF-E349-AA9D-3EB689CF0018}" name="Column8930"/>
    <tableColumn id="8939" xr3:uid="{95C68383-2F7D-BF44-A640-2144B2D3352E}" name="Column8931"/>
    <tableColumn id="8940" xr3:uid="{2BE79682-58CC-344D-AA16-9911209642A8}" name="Column8932"/>
    <tableColumn id="8941" xr3:uid="{305869EF-C65F-B344-A4DD-382D2590CD99}" name="Column8933"/>
    <tableColumn id="8942" xr3:uid="{A982A081-5989-1049-AFFE-E816DB7F068B}" name="Column8934"/>
    <tableColumn id="8943" xr3:uid="{2D1AB8C8-A449-6F45-AACB-5C0367DC47E0}" name="Column8935"/>
    <tableColumn id="8944" xr3:uid="{E8E65C3F-0E0E-0D49-B592-4BBCA6FDF390}" name="Column8936"/>
    <tableColumn id="8945" xr3:uid="{2B182B29-BB9C-7B4B-9BE5-041021D83075}" name="Column8937"/>
    <tableColumn id="8946" xr3:uid="{BCAD1FBE-65C7-BB47-91F7-8DA56BDA038E}" name="Column8938"/>
    <tableColumn id="8947" xr3:uid="{EDD70E54-F1D0-8B45-A2FC-8D8604C09121}" name="Column8939"/>
    <tableColumn id="8948" xr3:uid="{1EA10B5F-7018-1D45-A8A2-BCECFA4EB09C}" name="Column8940"/>
    <tableColumn id="8949" xr3:uid="{97ECF3C4-A998-CF4E-ADD2-DE13FE3019E0}" name="Column8941"/>
    <tableColumn id="8950" xr3:uid="{1A856C9F-78AA-B143-9D88-33B584610995}" name="Column8942"/>
    <tableColumn id="8951" xr3:uid="{B61FA41A-A4F1-DB4D-A9ED-AC949BD16B85}" name="Column8943"/>
    <tableColumn id="8952" xr3:uid="{E4F2B931-7C25-184C-8E5E-E208B1C3392D}" name="Column8944"/>
    <tableColumn id="8953" xr3:uid="{BE447AFD-F257-9243-BA99-ACEAAD409E8C}" name="Column8945"/>
    <tableColumn id="8954" xr3:uid="{004AAD9B-0E0D-1D47-94B9-DE8ABBA08246}" name="Column8946"/>
    <tableColumn id="8955" xr3:uid="{6C2BAD4E-E303-E24D-B156-56E588FC0DAB}" name="Column8947"/>
    <tableColumn id="8956" xr3:uid="{00395C08-DAB0-E041-BC9F-C36460B49D3A}" name="Column8948"/>
    <tableColumn id="8957" xr3:uid="{00E48F79-7CF8-D844-8717-5BB567C06085}" name="Column8949"/>
    <tableColumn id="8958" xr3:uid="{21F60A5D-7E07-1F4A-915F-948BD690DD2E}" name="Column8950"/>
    <tableColumn id="8959" xr3:uid="{E1149B9D-68A6-B04C-BF92-BBB6385859ED}" name="Column8951"/>
    <tableColumn id="8960" xr3:uid="{84E92D61-D8EB-2A4F-9A98-2AE57078628E}" name="Column8952"/>
    <tableColumn id="8961" xr3:uid="{833BD1B3-3A0A-C444-AE30-89F14A486352}" name="Column8953"/>
    <tableColumn id="8962" xr3:uid="{A37E8E2E-9BF6-5840-8A76-10A13E647834}" name="Column8954"/>
    <tableColumn id="8963" xr3:uid="{8E941628-17DF-E54D-B904-32E3489320C4}" name="Column8955"/>
    <tableColumn id="8964" xr3:uid="{71D65FBE-6DAB-2D40-8B25-E08F50B51321}" name="Column8956"/>
    <tableColumn id="8965" xr3:uid="{E69BE823-1B49-8B49-AAFF-8D920695E111}" name="Column8957"/>
    <tableColumn id="8966" xr3:uid="{04B0F660-1E47-8841-A410-DC2CFDE3E8AD}" name="Column8958"/>
    <tableColumn id="8967" xr3:uid="{083D5D8C-733A-0C45-B3F8-FBEA65AE7EBD}" name="Column8959"/>
    <tableColumn id="8968" xr3:uid="{42FE604E-C766-CB42-A4D7-B2D32B75D2A7}" name="Column8960"/>
    <tableColumn id="8969" xr3:uid="{0C9E579A-CF94-8541-96CF-0A9C95781F73}" name="Column8961"/>
    <tableColumn id="8970" xr3:uid="{7A6E96ED-83CD-364D-B2A1-6916255FDC76}" name="Column8962"/>
    <tableColumn id="8971" xr3:uid="{C9FE7BF0-33DA-AB4F-A075-E3E37460FB40}" name="Column8963"/>
    <tableColumn id="8972" xr3:uid="{84807B48-1548-AC43-A307-312FFB5B6DC6}" name="Column8964"/>
    <tableColumn id="8973" xr3:uid="{86B8FF9E-56F2-4846-9D8D-395BFB808670}" name="Column8965"/>
    <tableColumn id="8974" xr3:uid="{823BA8CF-91C6-1A4C-A55F-6C5668A42C94}" name="Column8966"/>
    <tableColumn id="8975" xr3:uid="{B703EA7A-605E-9141-8482-B94F8628416D}" name="Column8967"/>
    <tableColumn id="8976" xr3:uid="{C3BCC0CE-3FD2-E447-B72E-050BB5AFE880}" name="Column8968"/>
    <tableColumn id="8977" xr3:uid="{53C33C71-ADF9-484F-9D2F-3C8EBA683C06}" name="Column8969"/>
    <tableColumn id="8978" xr3:uid="{8B862EA6-CB10-7C41-893E-1AC7DD7ED409}" name="Column8970"/>
    <tableColumn id="8979" xr3:uid="{FC91D63E-64D1-A447-B43E-68792931C00A}" name="Column8971"/>
    <tableColumn id="8980" xr3:uid="{0BF4CC2C-1F00-844F-8ED0-ADFE8B6CC76B}" name="Column8972"/>
    <tableColumn id="8981" xr3:uid="{917E918B-EAB3-3148-8FC3-F856FDD12EFA}" name="Column8973"/>
    <tableColumn id="8982" xr3:uid="{69CB8F5C-71C7-664B-A842-071A8552C8E1}" name="Column8974"/>
    <tableColumn id="8983" xr3:uid="{630CA696-5871-DC4E-B249-62BE9F59EE40}" name="Column8975"/>
    <tableColumn id="8984" xr3:uid="{E35A66D6-AFD9-2643-BFF1-0AD2E470A27B}" name="Column8976"/>
    <tableColumn id="8985" xr3:uid="{E8635D1E-3A02-D74D-9257-2E1D3C2F1F93}" name="Column8977"/>
    <tableColumn id="8986" xr3:uid="{A42D6C4A-6D93-FC4D-9541-9BD3B6873289}" name="Column8978"/>
    <tableColumn id="8987" xr3:uid="{49B34078-184A-8B4D-AEB6-2F8BAE3F801B}" name="Column8979"/>
    <tableColumn id="8988" xr3:uid="{14B07861-AA29-BA49-BF1A-0F29E1C49F65}" name="Column8980"/>
    <tableColumn id="8989" xr3:uid="{C7758ABC-E518-7544-92F1-ABE7BA1C0F55}" name="Column8981"/>
    <tableColumn id="8990" xr3:uid="{39A167E0-0700-5F47-AD3F-DB560FA2FF9B}" name="Column8982"/>
    <tableColumn id="8991" xr3:uid="{C07D8E3B-CE15-C14C-84D8-9B69E691457D}" name="Column8983"/>
    <tableColumn id="8992" xr3:uid="{234B0984-D5EA-FD4A-8B1C-67DDE3BE2639}" name="Column8984"/>
    <tableColumn id="8993" xr3:uid="{ECCB8B39-69B2-C24B-8093-42E19DE2E446}" name="Column8985"/>
    <tableColumn id="8994" xr3:uid="{7F01928C-2244-5441-8D5C-44F561A8149D}" name="Column8986"/>
    <tableColumn id="8995" xr3:uid="{6B9D9F12-AF0C-CB4F-A3BE-5D30D5A752E5}" name="Column8987"/>
    <tableColumn id="8996" xr3:uid="{56213B8F-170F-E445-A98F-6F5528F95236}" name="Column8988"/>
    <tableColumn id="8997" xr3:uid="{09DE5AF2-CD37-CF49-BB60-CA4C1817EE39}" name="Column8989"/>
    <tableColumn id="8998" xr3:uid="{388FC6E0-FDBA-E641-A822-7CA0B5F365DB}" name="Column8990"/>
    <tableColumn id="8999" xr3:uid="{542078EF-8E0C-1841-9074-D5B91744D6F2}" name="Column8991"/>
    <tableColumn id="9000" xr3:uid="{4D5015A7-A5D4-7745-9993-3C2BB0C988A9}" name="Column8992"/>
    <tableColumn id="9001" xr3:uid="{C796B495-2495-894D-A27E-9693F121A410}" name="Column8993"/>
    <tableColumn id="9002" xr3:uid="{23BDDEBE-4855-6C45-9656-00DC0A596F4C}" name="Column8994"/>
    <tableColumn id="9003" xr3:uid="{F00F411A-B1AF-BD43-96BE-DC4B5E5A6951}" name="Column8995"/>
    <tableColumn id="9004" xr3:uid="{E822AF7E-C980-474B-B1F7-75B5B8F561D9}" name="Column8996"/>
    <tableColumn id="9005" xr3:uid="{58A388EF-BFFB-4B4C-BE30-57999E72BD8A}" name="Column8997"/>
    <tableColumn id="9006" xr3:uid="{4744382C-DA7C-CB4B-98D7-64F7F677EB5A}" name="Column8998"/>
    <tableColumn id="9007" xr3:uid="{A55FF73A-2F77-C947-AD54-E604D5E0503F}" name="Column8999"/>
    <tableColumn id="9008" xr3:uid="{F46E63E2-9055-9D4B-8088-B3C758A73AE9}" name="Column9000"/>
    <tableColumn id="9009" xr3:uid="{185DDD0F-129C-9149-8E4F-369EB41004EA}" name="Column9001"/>
    <tableColumn id="9010" xr3:uid="{92A3090C-9202-7643-A705-7DF6F27AA4C1}" name="Column9002"/>
    <tableColumn id="9011" xr3:uid="{740369AC-5C86-4049-8261-C0ADE501A433}" name="Column9003"/>
    <tableColumn id="9012" xr3:uid="{261E58FD-D973-3A46-BCF9-23024DD87E49}" name="Column9004"/>
    <tableColumn id="9013" xr3:uid="{804BEC72-3F2B-0F43-8FEC-3BED993FA357}" name="Column9005"/>
    <tableColumn id="9014" xr3:uid="{45082DEE-601B-154B-B87C-22B2B9873571}" name="Column9006"/>
    <tableColumn id="9015" xr3:uid="{11617332-EF0F-2D43-863C-1AC7EBC63462}" name="Column9007"/>
    <tableColumn id="9016" xr3:uid="{82637325-66D7-9A4A-B275-8F595164EF1A}" name="Column9008"/>
    <tableColumn id="9017" xr3:uid="{FA93C6F3-E7A1-EE4F-A9D0-AFA224193CEA}" name="Column9009"/>
    <tableColumn id="9018" xr3:uid="{72B08B33-1078-F840-AE95-3F286E1C9F30}" name="Column9010"/>
    <tableColumn id="9019" xr3:uid="{DA5125E4-C891-8A46-87C5-E6B2E5699441}" name="Column9011"/>
    <tableColumn id="9020" xr3:uid="{E121CE8A-B729-B444-83A4-A28B4A5343D9}" name="Column9012"/>
    <tableColumn id="9021" xr3:uid="{B8C5DEF1-A093-E746-BCE1-27D541D10430}" name="Column9013"/>
    <tableColumn id="9022" xr3:uid="{28D167BF-A68F-624B-ADE7-D8C9914C2031}" name="Column9014"/>
    <tableColumn id="9023" xr3:uid="{100F378C-D50E-D341-A55B-124654AAAF5E}" name="Column9015"/>
    <tableColumn id="9024" xr3:uid="{6EF3F1F7-01D6-BF44-8ABE-D861FD8C0668}" name="Column9016"/>
    <tableColumn id="9025" xr3:uid="{E552C3B3-6462-4C43-BBE0-7975EBEF4E72}" name="Column9017"/>
    <tableColumn id="9026" xr3:uid="{79564E20-9AA0-5644-B571-546F1DF86601}" name="Column9018"/>
    <tableColumn id="9027" xr3:uid="{DA57C1FF-13F2-414F-975C-6BDCEC09CA40}" name="Column9019"/>
    <tableColumn id="9028" xr3:uid="{660CB4A1-C7B2-DC41-B627-0FC25247FE2A}" name="Column9020"/>
    <tableColumn id="9029" xr3:uid="{082FC2EC-E34A-EA46-A31B-EAE00D502995}" name="Column9021"/>
    <tableColumn id="9030" xr3:uid="{29B48EC7-9369-444A-987D-18342B866C50}" name="Column9022"/>
    <tableColumn id="9031" xr3:uid="{39870492-C1D4-564C-855B-5565699CAB04}" name="Column9023"/>
    <tableColumn id="9032" xr3:uid="{3E8D60BA-D118-B04A-9819-6B72C5818DAF}" name="Column9024"/>
    <tableColumn id="9033" xr3:uid="{C63D14E5-FC73-BF4F-B564-2950E1E88F32}" name="Column9025"/>
    <tableColumn id="9034" xr3:uid="{2CEFDAC7-5C49-FE42-A060-09B907712C3F}" name="Column9026"/>
    <tableColumn id="9035" xr3:uid="{ABC334EB-D41D-2A46-9173-241A4829E51B}" name="Column9027"/>
    <tableColumn id="9036" xr3:uid="{4987E2B9-76B2-E94F-8841-A89DA7D95810}" name="Column9028"/>
    <tableColumn id="9037" xr3:uid="{B3109A77-F29E-F745-BC7C-01EE5AE90053}" name="Column9029"/>
    <tableColumn id="9038" xr3:uid="{7CF7D8BE-5CAA-F04E-AD84-D48FBE91034C}" name="Column9030"/>
    <tableColumn id="9039" xr3:uid="{BFF1AF5A-9967-FB4B-8730-6FBDF2C87280}" name="Column9031"/>
    <tableColumn id="9040" xr3:uid="{338225A1-6B50-D543-93F9-36BBF59010D5}" name="Column9032"/>
    <tableColumn id="9041" xr3:uid="{4BB9D950-39EF-F147-A7E6-36391D82B254}" name="Column9033"/>
    <tableColumn id="9042" xr3:uid="{7E2BB3F4-C5A4-4F42-8107-08CE46994629}" name="Column9034"/>
    <tableColumn id="9043" xr3:uid="{F2EA2B32-7B2D-3C4B-8176-AD010440B9F4}" name="Column9035"/>
    <tableColumn id="9044" xr3:uid="{AA4C3394-431D-BE40-9B7F-5566F8151C34}" name="Column9036"/>
    <tableColumn id="9045" xr3:uid="{86C436E5-F9F7-3745-9146-5EE2DE74E124}" name="Column9037"/>
    <tableColumn id="9046" xr3:uid="{F9E92718-0FCF-D64C-A067-4008DE7330D8}" name="Column9038"/>
    <tableColumn id="9047" xr3:uid="{0E5B5F85-FDA6-7840-A58A-C45EA105181B}" name="Column9039"/>
    <tableColumn id="9048" xr3:uid="{17A93D88-16DD-5C43-9DB1-90803E729CD7}" name="Column9040"/>
    <tableColumn id="9049" xr3:uid="{B6062304-DBAC-E440-98C9-3A4631F7E6C6}" name="Column9041"/>
    <tableColumn id="9050" xr3:uid="{4201AB6A-368F-9C47-A6E2-4E33D1DF9DE4}" name="Column9042"/>
    <tableColumn id="9051" xr3:uid="{ABCC0D1B-A889-6847-8BF3-CB576C3129E7}" name="Column9043"/>
    <tableColumn id="9052" xr3:uid="{C598ABC0-383D-C645-9B7F-25EDD70DBF15}" name="Column9044"/>
    <tableColumn id="9053" xr3:uid="{E7E9DB3F-D9F7-9340-9E7C-C9C7873CB0A9}" name="Column9045"/>
    <tableColumn id="9054" xr3:uid="{65A9B6CF-A4F3-2844-8A73-0D9D1F7204BF}" name="Column9046"/>
    <tableColumn id="9055" xr3:uid="{7BFE4358-9BFE-EC49-A38C-8DD20473DA98}" name="Column9047"/>
    <tableColumn id="9056" xr3:uid="{B59F0765-3D77-2049-A76D-549E74D4005B}" name="Column9048"/>
    <tableColumn id="9057" xr3:uid="{AE3B4EA4-AFF6-E442-8D3A-9A3E4485D2E6}" name="Column9049"/>
    <tableColumn id="9058" xr3:uid="{C9E109EB-B408-8A44-A882-2EB09597E701}" name="Column9050"/>
    <tableColumn id="9059" xr3:uid="{276F41A5-E1A1-484E-A9BD-520180B67C25}" name="Column9051"/>
    <tableColumn id="9060" xr3:uid="{E8F575C2-F535-D842-9942-5DFC83FF5088}" name="Column9052"/>
    <tableColumn id="9061" xr3:uid="{ABF80EE7-4A81-EF41-AC8B-7B033F9D49BB}" name="Column9053"/>
    <tableColumn id="9062" xr3:uid="{DCE0AAC9-F101-E849-9A51-B1772234548D}" name="Column9054"/>
    <tableColumn id="9063" xr3:uid="{BC40E756-AF71-CD47-9799-103855F2E867}" name="Column9055"/>
    <tableColumn id="9064" xr3:uid="{6BCBDB71-DA92-594F-90C1-4E78A592887C}" name="Column9056"/>
    <tableColumn id="9065" xr3:uid="{AE38D309-E66C-6A46-BE5F-46CB0B96BFE1}" name="Column9057"/>
    <tableColumn id="9066" xr3:uid="{763F9900-AFCB-FA49-B34A-2B14CD079549}" name="Column9058"/>
    <tableColumn id="9067" xr3:uid="{107BEDCB-736D-434D-A9BE-82F19BA8CE9B}" name="Column9059"/>
    <tableColumn id="9068" xr3:uid="{43A38341-32F1-7D4F-B301-9B6A21A78039}" name="Column9060"/>
    <tableColumn id="9069" xr3:uid="{9C0DBB6D-A472-BD45-BF3C-BF61546451C8}" name="Column9061"/>
    <tableColumn id="9070" xr3:uid="{4E28E898-4F24-BA42-9940-09C87FE9BD7D}" name="Column9062"/>
    <tableColumn id="9071" xr3:uid="{1CBE4A66-2D0C-4347-B05A-9A6D5DC90A23}" name="Column9063"/>
    <tableColumn id="9072" xr3:uid="{A84EDBF7-1CAC-D449-B11D-62517E672A45}" name="Column9064"/>
    <tableColumn id="9073" xr3:uid="{675CB86B-3C61-924C-B4B6-1D12D0213C57}" name="Column9065"/>
    <tableColumn id="9074" xr3:uid="{D96845D3-4589-264E-8097-3128C7B16A27}" name="Column9066"/>
    <tableColumn id="9075" xr3:uid="{6ED26C08-A746-A44C-8DB6-1AD6CB3BD253}" name="Column9067"/>
    <tableColumn id="9076" xr3:uid="{79956501-E050-544B-9B19-102EBDA0E071}" name="Column9068"/>
    <tableColumn id="9077" xr3:uid="{BD0A49AD-3407-FE4F-B4FB-F1D3188B441D}" name="Column9069"/>
    <tableColumn id="9078" xr3:uid="{6F2FBC86-60BF-FA46-B8D3-FF1A8AEC71BA}" name="Column9070"/>
    <tableColumn id="9079" xr3:uid="{6E2147C3-442B-5844-9413-C74E050504C0}" name="Column9071"/>
    <tableColumn id="9080" xr3:uid="{D9EEA2E6-C8DD-4146-85D7-14EE04F8F991}" name="Column9072"/>
    <tableColumn id="9081" xr3:uid="{08B76C44-B036-5D42-BBF6-0DB9977EA701}" name="Column9073"/>
    <tableColumn id="9082" xr3:uid="{9B9054F9-FEBB-924D-B0C1-95F1169744BC}" name="Column9074"/>
    <tableColumn id="9083" xr3:uid="{18E22AB4-FC8F-5F44-A4BA-44BBD9A64197}" name="Column9075"/>
    <tableColumn id="9084" xr3:uid="{8BBCF1EF-6A13-ED4F-A0E0-9DBD13CBA3B5}" name="Column9076"/>
    <tableColumn id="9085" xr3:uid="{965BED9E-EE95-FE4F-BCF3-BFC3A6C5F5F9}" name="Column9077"/>
    <tableColumn id="9086" xr3:uid="{F287DA1C-AC01-8B43-8C74-6954171417BD}" name="Column9078"/>
    <tableColumn id="9087" xr3:uid="{F5DA451E-71D5-AD40-9574-FFB884FEE088}" name="Column9079"/>
    <tableColumn id="9088" xr3:uid="{6B0EA448-684F-F04F-ABFF-60ED8A0E1969}" name="Column9080"/>
    <tableColumn id="9089" xr3:uid="{7A2274D8-2CB9-2746-BB18-DB02CD3AF041}" name="Column9081"/>
    <tableColumn id="9090" xr3:uid="{ADDA0192-6D64-8341-A19A-A6FE13A783CF}" name="Column9082"/>
    <tableColumn id="9091" xr3:uid="{34024B18-B97B-564A-9EA6-B33A31CBB7E9}" name="Column9083"/>
    <tableColumn id="9092" xr3:uid="{76BC2D48-F0EB-8541-92FD-A408E1D82F14}" name="Column9084"/>
    <tableColumn id="9093" xr3:uid="{138552D0-A420-564E-A457-5A30817F42B2}" name="Column9085"/>
    <tableColumn id="9094" xr3:uid="{3129F9BB-8DBA-F749-8961-11119636D464}" name="Column9086"/>
    <tableColumn id="9095" xr3:uid="{6BF65025-D13E-2B41-9240-959A162DC9A1}" name="Column9087"/>
    <tableColumn id="9096" xr3:uid="{B300FDD4-D993-CB40-807C-CDA42E0E40FC}" name="Column9088"/>
    <tableColumn id="9097" xr3:uid="{84E6187A-5D08-8043-AFFE-D4E9641C8960}" name="Column9089"/>
    <tableColumn id="9098" xr3:uid="{2D3E0BE0-0336-D84A-BE49-7C5FAAC33B5A}" name="Column9090"/>
    <tableColumn id="9099" xr3:uid="{96C3F0AC-4EF1-7A4F-92CC-95366170DD11}" name="Column9091"/>
    <tableColumn id="9100" xr3:uid="{87907BF8-187D-CB47-910E-31042CCE0C09}" name="Column9092"/>
    <tableColumn id="9101" xr3:uid="{9017B001-BBE7-5747-8AA7-3B9AB1367E95}" name="Column9093"/>
    <tableColumn id="9102" xr3:uid="{ED5517DE-10F9-664F-B95F-481C715CD740}" name="Column9094"/>
    <tableColumn id="9103" xr3:uid="{F39C95E3-0BFE-5542-A8CF-4609C37F3588}" name="Column9095"/>
    <tableColumn id="9104" xr3:uid="{12B30404-C287-4841-84C2-2CEB4DC533F3}" name="Column9096"/>
    <tableColumn id="9105" xr3:uid="{1C70F4EC-7B87-3F40-B4BD-71EB314CAA93}" name="Column9097"/>
    <tableColumn id="9106" xr3:uid="{93A5429A-0E36-2846-9778-44625BB17D77}" name="Column9098"/>
    <tableColumn id="9107" xr3:uid="{4B83E685-B098-504C-91F2-1C2A43713F3E}" name="Column9099"/>
    <tableColumn id="9108" xr3:uid="{B2577E3D-E70B-8A4B-809F-CAE8CA9B47DD}" name="Column9100"/>
    <tableColumn id="9109" xr3:uid="{0D39819A-ED6C-4E45-A06B-A33B356AB596}" name="Column9101"/>
    <tableColumn id="9110" xr3:uid="{914EF1B5-531A-6D47-AAC3-692604FCDA4B}" name="Column9102"/>
    <tableColumn id="9111" xr3:uid="{581E61B2-092D-5943-B572-EAB86341CD30}" name="Column9103"/>
    <tableColumn id="9112" xr3:uid="{E25C0C9C-26EB-A847-BB2B-A774F83242C9}" name="Column9104"/>
    <tableColumn id="9113" xr3:uid="{EE7ACE74-CE2E-D349-9DDB-F454188D5060}" name="Column9105"/>
    <tableColumn id="9114" xr3:uid="{BFC950D3-A7D3-0E49-8044-3FA89C5E9B26}" name="Column9106"/>
    <tableColumn id="9115" xr3:uid="{756FFEA0-75FE-F045-BE49-C04995DDDF66}" name="Column9107"/>
    <tableColumn id="9116" xr3:uid="{A4B71299-5865-3143-9EC6-A549CB6CE904}" name="Column9108"/>
    <tableColumn id="9117" xr3:uid="{F731412F-1F1E-2D49-BCAC-4A2ED4B35674}" name="Column9109"/>
    <tableColumn id="9118" xr3:uid="{5E028D64-2936-1946-8542-8A4047A38071}" name="Column9110"/>
    <tableColumn id="9119" xr3:uid="{572486C9-F443-D645-AB35-8F7A6327CE3D}" name="Column9111"/>
    <tableColumn id="9120" xr3:uid="{C1843F4A-887C-B147-B416-35A8945D1A77}" name="Column9112"/>
    <tableColumn id="9121" xr3:uid="{C8DB87D4-6731-B24D-A540-90185A153428}" name="Column9113"/>
    <tableColumn id="9122" xr3:uid="{4D06941D-C217-4745-9485-18393442967E}" name="Column9114"/>
    <tableColumn id="9123" xr3:uid="{6797E9FB-0A06-B048-A80F-9E1BC7B23A1C}" name="Column9115"/>
    <tableColumn id="9124" xr3:uid="{540C303F-64EE-1848-B0CF-6A885F36F8C7}" name="Column9116"/>
    <tableColumn id="9125" xr3:uid="{7C0C0E9B-A5A9-3C4B-8341-7F9F241BC6BB}" name="Column9117"/>
    <tableColumn id="9126" xr3:uid="{8F172F50-B529-3342-9E0E-F089E51C5C5E}" name="Column9118"/>
    <tableColumn id="9127" xr3:uid="{14CA4542-2981-CC44-9858-BD7D0B7945C4}" name="Column9119"/>
    <tableColumn id="9128" xr3:uid="{D9066CE2-DACF-E446-9717-5C798078BF1D}" name="Column9120"/>
    <tableColumn id="9129" xr3:uid="{189A35B0-1DB8-DE4E-8AB1-FC7B3AE7DCEA}" name="Column9121"/>
    <tableColumn id="9130" xr3:uid="{91B789F6-385E-1640-8C9D-C056E8662C2E}" name="Column9122"/>
    <tableColumn id="9131" xr3:uid="{4B501763-4A98-CD46-8775-61C2A0C58676}" name="Column9123"/>
    <tableColumn id="9132" xr3:uid="{02DCC175-C7F6-0D49-BC43-6CDA986D1911}" name="Column9124"/>
    <tableColumn id="9133" xr3:uid="{9CF1434D-C8D2-3C47-9464-5FEEC6D15A7C}" name="Column9125"/>
    <tableColumn id="9134" xr3:uid="{A0A2C541-CA4B-6347-97C8-0990BA693300}" name="Column9126"/>
    <tableColumn id="9135" xr3:uid="{54DD75F8-800E-7440-B864-BE62A8245BEA}" name="Column9127"/>
    <tableColumn id="9136" xr3:uid="{04EAB6F6-20D1-CD45-BDCD-5719DEB3E248}" name="Column9128"/>
    <tableColumn id="9137" xr3:uid="{74577FD3-8131-294E-96CF-0F743ABBF8B8}" name="Column9129"/>
    <tableColumn id="9138" xr3:uid="{63204C41-F8E7-3D4C-8E0B-EF3D5E0145C5}" name="Column9130"/>
    <tableColumn id="9139" xr3:uid="{C07B8D58-7826-D441-9D43-07E688EED11D}" name="Column9131"/>
    <tableColumn id="9140" xr3:uid="{6A18D43D-EC51-6341-A215-64A012A065B9}" name="Column9132"/>
    <tableColumn id="9141" xr3:uid="{F54C44B3-B442-1E46-B864-9512AA1826D1}" name="Column9133"/>
    <tableColumn id="9142" xr3:uid="{AB05B17E-DA85-584F-A9D6-5021C3BF5B03}" name="Column9134"/>
    <tableColumn id="9143" xr3:uid="{0531CFDD-AA7E-9642-A5D5-EC7BC80D86E2}" name="Column9135"/>
    <tableColumn id="9144" xr3:uid="{DACB2B6D-F795-C746-8D07-D0E2F7F7B815}" name="Column9136"/>
    <tableColumn id="9145" xr3:uid="{6F0D557F-E67D-3E46-B85E-F5C1AEE93AD5}" name="Column9137"/>
    <tableColumn id="9146" xr3:uid="{A4A88E10-B358-9C48-81C9-7122FC7D4AD3}" name="Column9138"/>
    <tableColumn id="9147" xr3:uid="{0E877E42-3361-F449-A243-BB2167220A61}" name="Column9139"/>
    <tableColumn id="9148" xr3:uid="{A75E9411-DB22-044A-B720-840E1881D7B4}" name="Column9140"/>
    <tableColumn id="9149" xr3:uid="{CFE01412-344B-9F4C-B504-06EB021B2F43}" name="Column9141"/>
    <tableColumn id="9150" xr3:uid="{7B9BB8B2-CFBE-C54E-871E-BFD7C2AD5AE4}" name="Column9142"/>
    <tableColumn id="9151" xr3:uid="{49914D19-63ED-D54B-B84A-0B057971D3B7}" name="Column9143"/>
    <tableColumn id="9152" xr3:uid="{4D825DFC-24DB-6140-B500-67644F60CA51}" name="Column9144"/>
    <tableColumn id="9153" xr3:uid="{BF36494E-42AE-9F43-9513-D33B7FAF667F}" name="Column9145"/>
    <tableColumn id="9154" xr3:uid="{ACE01982-5293-1148-A734-E41B0D04FDEB}" name="Column9146"/>
    <tableColumn id="9155" xr3:uid="{BFC65BE3-C7AA-C042-A408-4E75B26A99AA}" name="Column9147"/>
    <tableColumn id="9156" xr3:uid="{CCF72E1D-CCBF-2349-B222-BA5BF44EFD5B}" name="Column9148"/>
    <tableColumn id="9157" xr3:uid="{160163BB-F2AE-E743-8AD4-6BB91CF1DF4C}" name="Column9149"/>
    <tableColumn id="9158" xr3:uid="{433A5FB9-C2B3-F646-B095-F93818198DF6}" name="Column9150"/>
    <tableColumn id="9159" xr3:uid="{2172B28D-0CFB-EF47-976D-AFE827BC8BAC}" name="Column9151"/>
    <tableColumn id="9160" xr3:uid="{7502AFA5-C986-6549-BB8C-C87A65702422}" name="Column9152"/>
    <tableColumn id="9161" xr3:uid="{999C8E0D-D33C-C540-B39D-A42DC521D738}" name="Column9153"/>
    <tableColumn id="9162" xr3:uid="{3032B113-CDDE-9242-B02D-68F00739B9E4}" name="Column9154"/>
    <tableColumn id="9163" xr3:uid="{9BC9E84C-F1B6-DA4D-87D7-8C6CFCCDF588}" name="Column9155"/>
    <tableColumn id="9164" xr3:uid="{259DBFF0-D2C9-3942-B397-EE77DCBB226B}" name="Column9156"/>
    <tableColumn id="9165" xr3:uid="{7D62E7D4-8C73-F249-BCA4-E28934B68613}" name="Column9157"/>
    <tableColumn id="9166" xr3:uid="{FFC49F64-9743-CD4E-81EA-E7A629F22135}" name="Column9158"/>
    <tableColumn id="9167" xr3:uid="{895895BB-7163-7048-8F17-61D6700A0462}" name="Column9159"/>
    <tableColumn id="9168" xr3:uid="{7535D39B-160E-354A-B66B-2C1B52911526}" name="Column9160"/>
    <tableColumn id="9169" xr3:uid="{27672DA4-5EC9-C345-BE89-B6CAAAB4400E}" name="Column9161"/>
    <tableColumn id="9170" xr3:uid="{DBB4AA14-8054-824C-B5B3-BC3DCDF556B5}" name="Column9162"/>
    <tableColumn id="9171" xr3:uid="{5F182B22-3E60-1F49-9283-1D2C68D83238}" name="Column9163"/>
    <tableColumn id="9172" xr3:uid="{B4687819-F7FC-EA40-B4B7-778501785CBD}" name="Column9164"/>
    <tableColumn id="9173" xr3:uid="{81E43649-CECF-F74A-8C7A-3AD34403FB25}" name="Column9165"/>
    <tableColumn id="9174" xr3:uid="{320EBDEA-3ADD-1A4A-AE64-3078366117BC}" name="Column9166"/>
    <tableColumn id="9175" xr3:uid="{90CD2473-6168-FB4E-BB82-511B3A116CBB}" name="Column9167"/>
    <tableColumn id="9176" xr3:uid="{06FCE525-9263-8047-863B-83785E117190}" name="Column9168"/>
    <tableColumn id="9177" xr3:uid="{767A8247-8487-5841-91D1-252F40BDF338}" name="Column9169"/>
    <tableColumn id="9178" xr3:uid="{B29F6A41-E0A6-0340-8349-92A80D420700}" name="Column9170"/>
    <tableColumn id="9179" xr3:uid="{ECA6BF16-5CFE-7B47-9E3C-7900CC760CE1}" name="Column9171"/>
    <tableColumn id="9180" xr3:uid="{090F5AD7-FB9D-9444-8E73-3F56A4BFAEA1}" name="Column9172"/>
    <tableColumn id="9181" xr3:uid="{4CF8225C-7C88-9C49-972B-66DEC0F9B40C}" name="Column9173"/>
    <tableColumn id="9182" xr3:uid="{913B68DE-E47B-454D-95B5-AC0B0D4650EB}" name="Column9174"/>
    <tableColumn id="9183" xr3:uid="{29436827-E4C3-1349-AE9C-74DE66F59F79}" name="Column9175"/>
    <tableColumn id="9184" xr3:uid="{6084A065-DEE3-EC4C-B251-F88428169FDE}" name="Column9176"/>
    <tableColumn id="9185" xr3:uid="{50EF8E8D-010E-C644-991D-8787FC80D2C9}" name="Column9177"/>
    <tableColumn id="9186" xr3:uid="{F15153AA-B6B8-6A4C-AA7B-B2DCBCFE61D5}" name="Column9178"/>
    <tableColumn id="9187" xr3:uid="{8FA64EE1-FF46-6A4E-9923-3C09C8B2C795}" name="Column9179"/>
    <tableColumn id="9188" xr3:uid="{244E2EC8-6441-164F-AFF0-365D77CA5DAD}" name="Column9180"/>
    <tableColumn id="9189" xr3:uid="{D1518A31-763B-2B44-9ECF-C6F13B28A4F8}" name="Column9181"/>
    <tableColumn id="9190" xr3:uid="{D058AC89-5B91-3148-9E47-CA90A5D36F4D}" name="Column9182"/>
    <tableColumn id="9191" xr3:uid="{945BFC70-72C7-9942-96B5-A5229894D585}" name="Column9183"/>
    <tableColumn id="9192" xr3:uid="{5159882B-A788-454D-B9CD-17DE8F955CAF}" name="Column9184"/>
    <tableColumn id="9193" xr3:uid="{9002AEE7-CFD7-C448-82C1-F56755AA17C8}" name="Column9185"/>
    <tableColumn id="9194" xr3:uid="{2956B2C4-F745-7443-A2BB-5A1FEA98F2B2}" name="Column9186"/>
    <tableColumn id="9195" xr3:uid="{CB813432-3D89-CD48-8330-A22DBC1148DD}" name="Column9187"/>
    <tableColumn id="9196" xr3:uid="{0A1381FD-3F3E-894E-8F7A-DBC0EB692378}" name="Column9188"/>
    <tableColumn id="9197" xr3:uid="{E5A458D1-D715-7046-9382-ABECAE7CE187}" name="Column9189"/>
    <tableColumn id="9198" xr3:uid="{EB2BBA47-204C-774E-ACF2-66E345888936}" name="Column9190"/>
    <tableColumn id="9199" xr3:uid="{22911547-4F57-9E42-A263-C56DD4BCD6F6}" name="Column9191"/>
    <tableColumn id="9200" xr3:uid="{3D888950-750C-1C4E-BDE2-A064B10D1F56}" name="Column9192"/>
    <tableColumn id="9201" xr3:uid="{19C51A5C-3560-B045-8510-8C105242A367}" name="Column9193"/>
    <tableColumn id="9202" xr3:uid="{3A1EF2C2-7118-2D46-B968-D25260F0D2E6}" name="Column9194"/>
    <tableColumn id="9203" xr3:uid="{4F5A304C-8DB1-0147-8613-F0D931351FA6}" name="Column9195"/>
    <tableColumn id="9204" xr3:uid="{77AC1E6A-7CF1-1A4C-8704-DF4D51116D44}" name="Column9196"/>
    <tableColumn id="9205" xr3:uid="{D5F662BA-BF92-B74D-8DBE-8DFFDCAEE251}" name="Column9197"/>
    <tableColumn id="9206" xr3:uid="{8E3A51FF-3584-064B-9693-F702788D752F}" name="Column9198"/>
    <tableColumn id="9207" xr3:uid="{AD155C3F-FD2E-2D4F-AC02-D56B9FF475DA}" name="Column9199"/>
    <tableColumn id="9208" xr3:uid="{D95B5F1C-2DBB-DC4F-A435-EDDA626C82B1}" name="Column9200"/>
    <tableColumn id="9209" xr3:uid="{7B658121-3719-1A4C-85C7-AC250909C184}" name="Column9201"/>
    <tableColumn id="9210" xr3:uid="{577D9BA2-F768-C540-B977-5FA728030887}" name="Column9202"/>
    <tableColumn id="9211" xr3:uid="{35968386-A824-D14B-A8FC-7EEF2A732FC4}" name="Column9203"/>
    <tableColumn id="9212" xr3:uid="{98BE0A7F-1F30-764F-8C22-ECC3A05696BF}" name="Column9204"/>
    <tableColumn id="9213" xr3:uid="{66AB4316-3720-BB40-80B3-17B80FBD4081}" name="Column9205"/>
    <tableColumn id="9214" xr3:uid="{DF0F9FD8-35FF-BC43-91D0-7A57CABF733E}" name="Column9206"/>
    <tableColumn id="9215" xr3:uid="{988652F3-6DD1-3A43-A495-796E1C5F54CE}" name="Column9207"/>
    <tableColumn id="9216" xr3:uid="{11717429-4577-AC4F-A87A-720CC451BBC1}" name="Column9208"/>
    <tableColumn id="9217" xr3:uid="{DFA65A06-6113-A147-92E4-5708389719EE}" name="Column9209"/>
    <tableColumn id="9218" xr3:uid="{FEE753B6-A76C-2844-A06E-7DB2C1EFA476}" name="Column9210"/>
    <tableColumn id="9219" xr3:uid="{86D0BC34-5B8C-924E-8DAD-0DA3E42EE3F6}" name="Column9211"/>
    <tableColumn id="9220" xr3:uid="{3034ACA9-AFD2-6040-B2E6-DED309679358}" name="Column9212"/>
    <tableColumn id="9221" xr3:uid="{1926FE0E-96B3-9E45-8604-7CD9E1EC5FA9}" name="Column9213"/>
    <tableColumn id="9222" xr3:uid="{497D21C9-135B-4F4A-8269-39331ECFBA55}" name="Column9214"/>
    <tableColumn id="9223" xr3:uid="{EBFD68C5-09A4-5646-87D6-36D641C3B782}" name="Column9215"/>
    <tableColumn id="9224" xr3:uid="{8315CB5E-50E1-CE44-9771-E3F078A2802A}" name="Column9216"/>
    <tableColumn id="9225" xr3:uid="{76D5661E-27A3-8344-8DC0-468BA22B195A}" name="Column9217"/>
    <tableColumn id="9226" xr3:uid="{1AE07748-574B-074E-BC8C-F8955FE64859}" name="Column9218"/>
    <tableColumn id="9227" xr3:uid="{0248213F-5754-5E49-B6C7-094F5880D65C}" name="Column9219"/>
    <tableColumn id="9228" xr3:uid="{B084E2ED-1FE2-2D4E-8CE5-A40E6F774037}" name="Column9220"/>
    <tableColumn id="9229" xr3:uid="{AA798C69-F0D7-9941-B48F-914DA70B44B8}" name="Column9221"/>
    <tableColumn id="9230" xr3:uid="{2BD4B860-1B53-094C-980E-6E22F84B6DCA}" name="Column9222"/>
    <tableColumn id="9231" xr3:uid="{6F82802F-A226-0546-A8E1-673212734763}" name="Column9223"/>
    <tableColumn id="9232" xr3:uid="{1B9BEEE2-AD99-8D4B-9D3E-811AC090739C}" name="Column9224"/>
    <tableColumn id="9233" xr3:uid="{133E48E9-BDAE-744B-956C-8B38CD284567}" name="Column9225"/>
    <tableColumn id="9234" xr3:uid="{0AADE7C3-6114-1348-AC52-0454A01C14A5}" name="Column9226"/>
    <tableColumn id="9235" xr3:uid="{A812AA23-F8E2-5643-B531-79A3AF0A3A1B}" name="Column9227"/>
    <tableColumn id="9236" xr3:uid="{FDF7740C-9C7C-DE4D-AB0F-F2B1D03DE36E}" name="Column9228"/>
    <tableColumn id="9237" xr3:uid="{A0ECFE8D-ADFE-224C-9F24-A7593A77C0EE}" name="Column9229"/>
    <tableColumn id="9238" xr3:uid="{019D7592-4C22-2045-918C-2BF7CC19EAA9}" name="Column9230"/>
    <tableColumn id="9239" xr3:uid="{0D318AD0-B195-F048-B449-EC018E2622E3}" name="Column9231"/>
    <tableColumn id="9240" xr3:uid="{E404C697-541C-C747-B825-90CAF0D29381}" name="Column9232"/>
    <tableColumn id="9241" xr3:uid="{E37D9DFA-C07D-294E-8C32-8E23283738E9}" name="Column9233"/>
    <tableColumn id="9242" xr3:uid="{145AFD9A-91A7-6B40-B960-E000B32B2B87}" name="Column9234"/>
    <tableColumn id="9243" xr3:uid="{BA3A350B-A657-5147-9FEC-C39D2FD6B7AB}" name="Column9235"/>
    <tableColumn id="9244" xr3:uid="{AD0AAC79-F7AA-0747-BC0E-828C0B956FAD}" name="Column9236"/>
    <tableColumn id="9245" xr3:uid="{DE2C1892-9530-504E-8F38-90DBEDB4369D}" name="Column9237"/>
    <tableColumn id="9246" xr3:uid="{56A3D907-20EE-B647-A701-DC2D2F47B9A4}" name="Column9238"/>
    <tableColumn id="9247" xr3:uid="{C1C648E4-A7A8-584E-9F6E-C36E59359BB6}" name="Column9239"/>
    <tableColumn id="9248" xr3:uid="{3F245655-8693-9E4F-9679-59DC56C02817}" name="Column9240"/>
    <tableColumn id="9249" xr3:uid="{A1860985-B5EC-644B-85F3-1394381FF87C}" name="Column9241"/>
    <tableColumn id="9250" xr3:uid="{AB3CCDCF-3F12-1D46-89E7-5C7CC39B2E9D}" name="Column9242"/>
    <tableColumn id="9251" xr3:uid="{6FA24A4A-17C8-634D-82D9-D58D9B58954E}" name="Column9243"/>
    <tableColumn id="9252" xr3:uid="{20A3128C-638D-144F-BDF3-4B527C883BEF}" name="Column9244"/>
    <tableColumn id="9253" xr3:uid="{00C14201-D559-0B40-A492-86597720C0DA}" name="Column9245"/>
    <tableColumn id="9254" xr3:uid="{CA733C82-E93C-A64B-9080-2FF497FCFAF6}" name="Column9246"/>
    <tableColumn id="9255" xr3:uid="{918E74C8-93FD-444A-B5E2-F6BBDDE0679C}" name="Column9247"/>
    <tableColumn id="9256" xr3:uid="{BC9844FB-64AF-B54E-8D82-8404873C6859}" name="Column9248"/>
    <tableColumn id="9257" xr3:uid="{061E059E-A0C9-4C40-A45A-054E51308521}" name="Column9249"/>
    <tableColumn id="9258" xr3:uid="{95895836-7EC0-4746-9CBB-BAF3246D4106}" name="Column9250"/>
    <tableColumn id="9259" xr3:uid="{39D2B880-130A-F544-80F5-6ACCBFE11995}" name="Column9251"/>
    <tableColumn id="9260" xr3:uid="{247D46FE-2EA9-7740-BC1D-F7F9A16958BD}" name="Column9252"/>
    <tableColumn id="9261" xr3:uid="{A215022B-1201-124D-83C2-912C78641852}" name="Column9253"/>
    <tableColumn id="9262" xr3:uid="{367E811F-0362-9D44-A96F-9EC136E0EF5C}" name="Column9254"/>
    <tableColumn id="9263" xr3:uid="{016E8E54-38CC-3545-A86B-BD8A0EC806F6}" name="Column9255"/>
    <tableColumn id="9264" xr3:uid="{57E77E61-80D5-F94B-B6D2-2433A97D6525}" name="Column9256"/>
    <tableColumn id="9265" xr3:uid="{6C0F4E76-F2B0-D54E-9B74-CF25AA0F7CE7}" name="Column9257"/>
    <tableColumn id="9266" xr3:uid="{D34E3B99-AAE9-B840-8590-04C65C27B618}" name="Column9258"/>
    <tableColumn id="9267" xr3:uid="{D57BF197-B42E-E74D-8677-05C1D8E3068F}" name="Column9259"/>
    <tableColumn id="9268" xr3:uid="{2A3D8D3C-EE7C-D248-A4E9-F1A6F30BC9B4}" name="Column9260"/>
    <tableColumn id="9269" xr3:uid="{B20A08AF-DA33-EB46-80B5-29E0027C63C2}" name="Column9261"/>
    <tableColumn id="9270" xr3:uid="{9D6280F2-75AB-7047-89BF-76170CE95C85}" name="Column9262"/>
    <tableColumn id="9271" xr3:uid="{E400DFE6-2FE6-AF41-B557-A54E7B1E6503}" name="Column9263"/>
    <tableColumn id="9272" xr3:uid="{A3829D07-71DE-7C48-9DC4-FE6B3204E31E}" name="Column9264"/>
    <tableColumn id="9273" xr3:uid="{643E622C-834D-9A4B-88C6-DAB62CF7E0B3}" name="Column9265"/>
    <tableColumn id="9274" xr3:uid="{751CAFA7-F1C7-6F40-886E-2E00D0427E07}" name="Column9266"/>
    <tableColumn id="9275" xr3:uid="{77FBB534-1DA2-8342-8C47-E9060681118E}" name="Column9267"/>
    <tableColumn id="9276" xr3:uid="{EBDAF12D-AA73-8843-B8CD-D11474AC31BA}" name="Column9268"/>
    <tableColumn id="9277" xr3:uid="{24E2CB83-F4EC-F646-A6DD-24AA047CE01D}" name="Column9269"/>
    <tableColumn id="9278" xr3:uid="{F8B7AA53-EF90-3348-817F-C6669B9D860A}" name="Column9270"/>
    <tableColumn id="9279" xr3:uid="{93806039-1057-9F42-98DC-BA4F6DC2AFD8}" name="Column9271"/>
    <tableColumn id="9280" xr3:uid="{B68B08F0-E444-C549-B083-BA4D7496D7B3}" name="Column9272"/>
    <tableColumn id="9281" xr3:uid="{DF5EA7D9-3348-2B40-8570-236535F582BF}" name="Column9273"/>
    <tableColumn id="9282" xr3:uid="{F7236A8C-6B21-E54D-9FE1-D69934E00F6E}" name="Column9274"/>
    <tableColumn id="9283" xr3:uid="{55895679-F977-2E4C-B148-CE7C8B70E8A3}" name="Column9275"/>
    <tableColumn id="9284" xr3:uid="{22E7BF92-FB02-644D-9D55-1FE481142FE2}" name="Column9276"/>
    <tableColumn id="9285" xr3:uid="{EB84EAF5-7370-064E-A3A6-276A3F614AA7}" name="Column9277"/>
    <tableColumn id="9286" xr3:uid="{93D72827-4038-CB4F-92DE-82722EBAA287}" name="Column9278"/>
    <tableColumn id="9287" xr3:uid="{EA6D1874-9E68-7F41-83F5-9014C617439D}" name="Column9279"/>
    <tableColumn id="9288" xr3:uid="{4F7B160F-1A6A-9749-AD0E-80B40B443FF7}" name="Column9280"/>
    <tableColumn id="9289" xr3:uid="{0B538241-2317-BC49-9AF7-FC6A44A36AD7}" name="Column9281"/>
    <tableColumn id="9290" xr3:uid="{15691697-E8E6-3D44-BD53-62A8741B7987}" name="Column9282"/>
    <tableColumn id="9291" xr3:uid="{2C9048F3-4542-0D48-8E4F-147DF0C9EEF1}" name="Column9283"/>
    <tableColumn id="9292" xr3:uid="{B50A4679-E433-7647-9961-7AF1A02F4FD9}" name="Column9284"/>
    <tableColumn id="9293" xr3:uid="{29C50544-EF02-C048-BAFF-A572E99F6F3C}" name="Column9285"/>
    <tableColumn id="9294" xr3:uid="{0B4142BB-3923-7043-8718-F02A170F0807}" name="Column9286"/>
    <tableColumn id="9295" xr3:uid="{892D7598-7A83-8C46-8505-1939DB3F5D8F}" name="Column9287"/>
    <tableColumn id="9296" xr3:uid="{B6058EF4-58A3-E440-98E2-DECB4F691271}" name="Column9288"/>
    <tableColumn id="9297" xr3:uid="{25E6B7FC-2A1D-5742-A27F-63ED57C70B97}" name="Column9289"/>
    <tableColumn id="9298" xr3:uid="{CBF09342-92F6-8546-9B3B-3BCB7B34A391}" name="Column9290"/>
    <tableColumn id="9299" xr3:uid="{01C9755C-F790-5645-AB19-61407A7981B0}" name="Column9291"/>
    <tableColumn id="9300" xr3:uid="{3FAD54D1-648A-A840-A776-BF650F1A5AAD}" name="Column9292"/>
    <tableColumn id="9301" xr3:uid="{B8E4D4F3-8B0A-6546-B833-CBFDEC4162EB}" name="Column9293"/>
    <tableColumn id="9302" xr3:uid="{FE270CA1-105E-194A-A02B-F50FA3054091}" name="Column9294"/>
    <tableColumn id="9303" xr3:uid="{1FD173F3-227E-F641-A517-EF09D89EC1A6}" name="Column9295"/>
    <tableColumn id="9304" xr3:uid="{9571140F-EFC7-7341-890C-3098ADAA8339}" name="Column9296"/>
    <tableColumn id="9305" xr3:uid="{90CF4C95-6698-EA4C-B9A9-B0FA33D320D8}" name="Column9297"/>
    <tableColumn id="9306" xr3:uid="{7D327CD8-2E52-9840-9817-54373A997B36}" name="Column9298"/>
    <tableColumn id="9307" xr3:uid="{27FD05AA-66D7-A043-8152-8060F29C9798}" name="Column9299"/>
    <tableColumn id="9308" xr3:uid="{405B23A3-13F0-B64C-8DA3-11ACA6780C9A}" name="Column9300"/>
    <tableColumn id="9309" xr3:uid="{62C80380-18A8-B74C-9009-722F685C05E5}" name="Column9301"/>
    <tableColumn id="9310" xr3:uid="{39D7613F-7193-B147-A853-21E45C00623B}" name="Column9302"/>
    <tableColumn id="9311" xr3:uid="{268E7E6A-7AAD-7544-BB9F-7B36DEE57E0F}" name="Column9303"/>
    <tableColumn id="9312" xr3:uid="{CFF9171F-BA91-2042-BCB4-F6AC082FC030}" name="Column9304"/>
    <tableColumn id="9313" xr3:uid="{89EB6E41-655C-6241-BA85-44C735E54A3C}" name="Column9305"/>
    <tableColumn id="9314" xr3:uid="{6C950D5D-AEA1-7B4B-95FE-25F658821894}" name="Column9306"/>
    <tableColumn id="9315" xr3:uid="{BA1BB701-70A9-254A-A764-BFCC914D6AF4}" name="Column9307"/>
    <tableColumn id="9316" xr3:uid="{377C5C95-253A-F347-8605-A21B7C2F7035}" name="Column9308"/>
    <tableColumn id="9317" xr3:uid="{5BCF7C1C-543F-D04B-8851-DC954E036ED7}" name="Column9309"/>
    <tableColumn id="9318" xr3:uid="{538F7AE2-914A-5A46-ABBB-77961F002B59}" name="Column9310"/>
    <tableColumn id="9319" xr3:uid="{BB75F7A6-64BD-1D41-98E3-0BACC5AA7A96}" name="Column9311"/>
    <tableColumn id="9320" xr3:uid="{5CAFFC9F-DDB9-864A-AF7E-6C518C785B71}" name="Column9312"/>
    <tableColumn id="9321" xr3:uid="{8273AE50-2A8A-304A-8B24-D26C7A18A00E}" name="Column9313"/>
    <tableColumn id="9322" xr3:uid="{8B244AC9-6E0C-4A40-9E7F-7412EEDEA6E8}" name="Column9314"/>
    <tableColumn id="9323" xr3:uid="{8C833196-FE2C-1E49-BBA7-F14295AD05BE}" name="Column9315"/>
    <tableColumn id="9324" xr3:uid="{4015CF42-AEA3-D14F-9CEE-7CA2A0B049D9}" name="Column9316"/>
    <tableColumn id="9325" xr3:uid="{D25F3975-B0EF-8446-A518-A9DD1D5527C2}" name="Column9317"/>
    <tableColumn id="9326" xr3:uid="{D5A4FF0D-C4FC-9544-919D-260147A81BDC}" name="Column9318"/>
    <tableColumn id="9327" xr3:uid="{0624DD6C-4F7E-9845-A475-3280DAB73B70}" name="Column9319"/>
    <tableColumn id="9328" xr3:uid="{4D951B2C-C039-6C49-BEA3-EC02ABF3E801}" name="Column9320"/>
    <tableColumn id="9329" xr3:uid="{C0BCC43F-6B5E-854F-95CE-DA8C123856B9}" name="Column9321"/>
    <tableColumn id="9330" xr3:uid="{F2BC4F83-864A-354D-B991-9A2F0F90CF4E}" name="Column9322"/>
    <tableColumn id="9331" xr3:uid="{D0F562A8-58F4-FB44-BD68-526C73C737F3}" name="Column9323"/>
    <tableColumn id="9332" xr3:uid="{F02AB7A6-61D4-DB4B-8385-2B7673B23742}" name="Column9324"/>
    <tableColumn id="9333" xr3:uid="{A3C9259F-B20C-AF4F-8683-0AAB9C80D98F}" name="Column9325"/>
    <tableColumn id="9334" xr3:uid="{4C5041B7-6405-A745-B0D9-81BD21A2A97F}" name="Column9326"/>
    <tableColumn id="9335" xr3:uid="{50C2FD25-6E80-3047-BE81-6A75549AAB0E}" name="Column9327"/>
    <tableColumn id="9336" xr3:uid="{774F496E-36D0-C240-97ED-D5DC66E43B59}" name="Column9328"/>
    <tableColumn id="9337" xr3:uid="{B183A2CA-2FDC-6941-9013-E5B22AB9DD84}" name="Column9329"/>
    <tableColumn id="9338" xr3:uid="{F37850FD-D77F-1141-9B95-6E3C8941E032}" name="Column9330"/>
    <tableColumn id="9339" xr3:uid="{247410FF-8181-AB41-AF67-EE9B838EFAD5}" name="Column9331"/>
    <tableColumn id="9340" xr3:uid="{982AF6BF-CF94-A04B-A39A-9D0C9680228D}" name="Column9332"/>
    <tableColumn id="9341" xr3:uid="{286BAE0D-04CF-354B-9DC5-4706BBD4699A}" name="Column9333"/>
    <tableColumn id="9342" xr3:uid="{9C422350-9E59-8243-8F56-58E033A7D283}" name="Column9334"/>
    <tableColumn id="9343" xr3:uid="{4CC1233F-3D0F-474F-90AB-5B8185B7FBA3}" name="Column9335"/>
    <tableColumn id="9344" xr3:uid="{7A46CFD4-B209-5549-A653-2FD1B8D750FE}" name="Column9336"/>
    <tableColumn id="9345" xr3:uid="{7D89A20E-7757-274F-8E95-50B6C4F1E853}" name="Column9337"/>
    <tableColumn id="9346" xr3:uid="{4ACBDD87-DA95-A942-9CCE-298BAFB26517}" name="Column9338"/>
    <tableColumn id="9347" xr3:uid="{9A42E07C-B9E2-C146-B9F4-396BB5454A05}" name="Column9339"/>
    <tableColumn id="9348" xr3:uid="{3A9A8A8D-D6DE-F040-BB54-9C7150C61087}" name="Column9340"/>
    <tableColumn id="9349" xr3:uid="{5D4D2758-87F7-454C-AF9B-38F8BF31F394}" name="Column9341"/>
    <tableColumn id="9350" xr3:uid="{1EA98FBC-785F-B040-8C03-57DE30FFEA1C}" name="Column9342"/>
    <tableColumn id="9351" xr3:uid="{CBFD267B-A28E-5940-A1C0-3C2801A0E34F}" name="Column9343"/>
    <tableColumn id="9352" xr3:uid="{A013C21C-4139-0C43-9DA5-808BFB6BFAA3}" name="Column9344"/>
    <tableColumn id="9353" xr3:uid="{4EBFD914-F963-5140-A8FC-5878DDE111BE}" name="Column9345"/>
    <tableColumn id="9354" xr3:uid="{6FEDBD1C-42C0-8F4A-BD63-6CA6FAC271D6}" name="Column9346"/>
    <tableColumn id="9355" xr3:uid="{D9B9CE0A-451B-6046-AF5F-F18B4F02C84E}" name="Column9347"/>
    <tableColumn id="9356" xr3:uid="{E6274D2F-190C-474A-8ECE-87A88227B24C}" name="Column9348"/>
    <tableColumn id="9357" xr3:uid="{9C052F86-19FE-4E4C-9174-42CDBB412F94}" name="Column9349"/>
    <tableColumn id="9358" xr3:uid="{1915A005-AC5F-D641-8CDA-6F1D4F7F3440}" name="Column9350"/>
    <tableColumn id="9359" xr3:uid="{72D0F700-AA85-7848-B729-46E3A77D1FD6}" name="Column9351"/>
    <tableColumn id="9360" xr3:uid="{0F9B871C-A75D-3B4A-98E9-30388DD4A71C}" name="Column9352"/>
    <tableColumn id="9361" xr3:uid="{FA53F063-D21B-AD4E-90DC-24BD5CEB88B4}" name="Column9353"/>
    <tableColumn id="9362" xr3:uid="{EBA1D27B-462A-1E4D-9FB1-D8A4C2EFA628}" name="Column9354"/>
    <tableColumn id="9363" xr3:uid="{E6348968-A27B-C640-8806-9F0909C7833E}" name="Column9355"/>
    <tableColumn id="9364" xr3:uid="{F1FB783C-490F-9F4D-BBD1-98C9724D1E7A}" name="Column9356"/>
    <tableColumn id="9365" xr3:uid="{B4D3BE1B-0A7C-8E41-AB69-9F0B30C5B12D}" name="Column9357"/>
    <tableColumn id="9366" xr3:uid="{6DC45BB9-9140-7341-BB1A-B77B782765A8}" name="Column9358"/>
    <tableColumn id="9367" xr3:uid="{1E786F98-E2C5-2049-894C-3576089FE8BD}" name="Column9359"/>
    <tableColumn id="9368" xr3:uid="{03F3F3FD-093D-6444-9F29-39A30589A958}" name="Column9360"/>
    <tableColumn id="9369" xr3:uid="{C9AABFCF-159E-5B40-8AFA-6B20839E2CBB}" name="Column9361"/>
    <tableColumn id="9370" xr3:uid="{4900F314-AF47-4D41-AE03-7961A1F3521B}" name="Column9362"/>
    <tableColumn id="9371" xr3:uid="{C55F18A0-7B09-B248-AFAE-EB2F92A62A5F}" name="Column9363"/>
    <tableColumn id="9372" xr3:uid="{395DA4A7-988A-F846-A91C-E526E1B272D3}" name="Column9364"/>
    <tableColumn id="9373" xr3:uid="{D05BCEAD-A418-5B41-A369-D906B38369B6}" name="Column9365"/>
    <tableColumn id="9374" xr3:uid="{DA13B0D3-4CBB-F248-84E9-0974846FBF26}" name="Column9366"/>
    <tableColumn id="9375" xr3:uid="{80E63F07-FE03-BB4D-BCB2-8C563DB07AFB}" name="Column9367"/>
    <tableColumn id="9376" xr3:uid="{C084859C-2558-A947-A060-E6C9686A72A9}" name="Column9368"/>
    <tableColumn id="9377" xr3:uid="{7144689F-D8F1-C545-B994-C744C0E9FFC3}" name="Column9369"/>
    <tableColumn id="9378" xr3:uid="{27F5520C-D2A6-DF40-9138-822C25A44B30}" name="Column9370"/>
    <tableColumn id="9379" xr3:uid="{56F1E0AB-1E1E-C840-AF04-7FE20E390068}" name="Column9371"/>
    <tableColumn id="9380" xr3:uid="{1B6FDF1E-FCA9-6B4A-B18C-651A3F10551F}" name="Column9372"/>
    <tableColumn id="9381" xr3:uid="{594CF62F-9840-E047-B260-0BA6CC2F0CFA}" name="Column9373"/>
    <tableColumn id="9382" xr3:uid="{6A81E043-F89D-0840-9983-7F6E29789405}" name="Column9374"/>
    <tableColumn id="9383" xr3:uid="{ABB0D53B-2104-1043-AF6C-4934F0EB5F29}" name="Column9375"/>
    <tableColumn id="9384" xr3:uid="{AFA734C7-0AB6-B544-A216-4F5AF499538C}" name="Column9376"/>
    <tableColumn id="9385" xr3:uid="{88E41C86-7E7F-5047-836E-F1411C768497}" name="Column9377"/>
    <tableColumn id="9386" xr3:uid="{7D55452E-A312-E340-B797-8380F434A259}" name="Column9378"/>
    <tableColumn id="9387" xr3:uid="{E462B772-6C6F-334D-ACC0-C756598ADD47}" name="Column9379"/>
    <tableColumn id="9388" xr3:uid="{AF36B957-1030-4543-840C-1FDC3F9533D0}" name="Column9380"/>
    <tableColumn id="9389" xr3:uid="{3BA4B127-0BDE-AA44-9A67-E983A8B2D558}" name="Column9381"/>
    <tableColumn id="9390" xr3:uid="{14B976AA-428A-3646-8669-E005129C8584}" name="Column9382"/>
    <tableColumn id="9391" xr3:uid="{5575BC63-AC9C-3A48-B5C7-F2F9072C1D53}" name="Column9383"/>
    <tableColumn id="9392" xr3:uid="{53341E96-F271-8943-824B-779D70A68BD5}" name="Column9384"/>
    <tableColumn id="9393" xr3:uid="{CAAFDB65-0D6C-D545-9E25-8823E07D7EA8}" name="Column9385"/>
    <tableColumn id="9394" xr3:uid="{F8928B44-5B20-9D44-AF83-D2B1E15394B3}" name="Column9386"/>
    <tableColumn id="9395" xr3:uid="{54B01C95-45F2-F248-9554-56C2F7A8B7CA}" name="Column9387"/>
    <tableColumn id="9396" xr3:uid="{A6509D33-937E-7949-8E93-B28BDF47F7AC}" name="Column9388"/>
    <tableColumn id="9397" xr3:uid="{A15100FD-D377-DD4F-BE7A-81245ACDFD1D}" name="Column9389"/>
    <tableColumn id="9398" xr3:uid="{25BB595D-D3C2-494B-BDBD-C8F7A9B69067}" name="Column9390"/>
    <tableColumn id="9399" xr3:uid="{2974E925-B30D-B44D-82C4-FDAA9719B1FC}" name="Column9391"/>
    <tableColumn id="9400" xr3:uid="{3821793B-5A61-5B4D-A713-473DD034DBE0}" name="Column9392"/>
    <tableColumn id="9401" xr3:uid="{A260119F-02C9-6249-A5C3-F9439609616C}" name="Column9393"/>
    <tableColumn id="9402" xr3:uid="{E05A4C19-702A-AE4D-A674-219540613696}" name="Column9394"/>
    <tableColumn id="9403" xr3:uid="{0D32D0EF-08DD-A243-8790-FAD584EF2E64}" name="Column9395"/>
    <tableColumn id="9404" xr3:uid="{CD1B0A40-90F8-C84B-8DF2-992664A48911}" name="Column9396"/>
    <tableColumn id="9405" xr3:uid="{AA050CD2-5290-E447-B030-C64BF9013D4E}" name="Column9397"/>
    <tableColumn id="9406" xr3:uid="{949AD41B-6AAC-C243-9D1D-7F102CC48539}" name="Column9398"/>
    <tableColumn id="9407" xr3:uid="{52F07E81-668B-764E-8B08-CA9BC0406446}" name="Column9399"/>
    <tableColumn id="9408" xr3:uid="{8EFF1AF6-50F1-DA46-BD68-78EEDAFFF4B7}" name="Column9400"/>
    <tableColumn id="9409" xr3:uid="{84D6FA23-7624-724F-B1D6-CAC18F2D04C3}" name="Column9401"/>
    <tableColumn id="9410" xr3:uid="{AC835967-B652-B048-AEC2-62C4E7585249}" name="Column9402"/>
    <tableColumn id="9411" xr3:uid="{899A7EC0-97F5-2B4A-A378-0AD1F7F0381F}" name="Column9403"/>
    <tableColumn id="9412" xr3:uid="{5D6AA576-F493-0D44-AFCA-E3A55CD57899}" name="Column9404"/>
    <tableColumn id="9413" xr3:uid="{9008C509-2F78-924E-BF13-44F4BE7A91D5}" name="Column9405"/>
    <tableColumn id="9414" xr3:uid="{30610E44-8E2A-AD4A-8BCC-E466E9C74BFD}" name="Column9406"/>
    <tableColumn id="9415" xr3:uid="{DC5E6FB6-5090-6C4A-BD29-1FB9F32A1D95}" name="Column9407"/>
    <tableColumn id="9416" xr3:uid="{4DA5B7DC-6E2D-E646-B86C-AD24B290FCCC}" name="Column9408"/>
    <tableColumn id="9417" xr3:uid="{F2B69FEB-816D-5F4B-903D-005038121037}" name="Column9409"/>
    <tableColumn id="9418" xr3:uid="{19E18EB7-348F-DF44-8AE2-B0A076E38E4E}" name="Column9410"/>
    <tableColumn id="9419" xr3:uid="{774D07AA-5F8B-A84B-BF0E-C962B41A3C90}" name="Column9411"/>
    <tableColumn id="9420" xr3:uid="{F9F04573-F866-C14A-AC34-E54A55427BD1}" name="Column9412"/>
    <tableColumn id="9421" xr3:uid="{8A78BE53-67BE-EC4D-9B59-22FA3C1F12F9}" name="Column9413"/>
    <tableColumn id="9422" xr3:uid="{B273F35E-EA2E-7E47-8EC1-7D80A9C95616}" name="Column9414"/>
    <tableColumn id="9423" xr3:uid="{B24AADB5-B76D-B446-AE14-70EDCD29ED98}" name="Column9415"/>
    <tableColumn id="9424" xr3:uid="{A157C952-79A3-534E-901F-602823612CC1}" name="Column9416"/>
    <tableColumn id="9425" xr3:uid="{F24EA897-943E-A641-85B2-305559019A5E}" name="Column9417"/>
    <tableColumn id="9426" xr3:uid="{72AF7DE8-EC8F-A24A-95E2-27FB78134937}" name="Column9418"/>
    <tableColumn id="9427" xr3:uid="{56D1E154-5975-5449-A6ED-53CCAF191523}" name="Column9419"/>
    <tableColumn id="9428" xr3:uid="{1FD4415D-8374-CB4F-8F58-F1566FD5398D}" name="Column9420"/>
    <tableColumn id="9429" xr3:uid="{578E4255-7537-8A46-9486-9EFA87BFC973}" name="Column9421"/>
    <tableColumn id="9430" xr3:uid="{5EC365F1-002A-D141-91DD-52F3E39AD2C1}" name="Column9422"/>
    <tableColumn id="9431" xr3:uid="{6E971557-0FE2-C643-BBB4-FDC79B96455D}" name="Column9423"/>
    <tableColumn id="9432" xr3:uid="{99530480-E39C-9640-A4AE-9359CB50C63F}" name="Column9424"/>
    <tableColumn id="9433" xr3:uid="{A92C53BE-332D-9A47-8F64-C69B42CC4FE2}" name="Column9425"/>
    <tableColumn id="9434" xr3:uid="{31172C2E-F4D2-6344-92FA-EEFC49F6F9C9}" name="Column9426"/>
    <tableColumn id="9435" xr3:uid="{4514D60B-8D35-E844-A8CC-DD2C884AB348}" name="Column9427"/>
    <tableColumn id="9436" xr3:uid="{F6AAB5D1-74BF-F04E-910F-D50544F59163}" name="Column9428"/>
    <tableColumn id="9437" xr3:uid="{9640F19E-A22B-2842-9A94-571E2EF3BB7A}" name="Column9429"/>
    <tableColumn id="9438" xr3:uid="{5FAAEC0E-0677-684A-804E-E1F29BAE4E23}" name="Column9430"/>
    <tableColumn id="9439" xr3:uid="{E039722E-A03B-E243-9912-1C3C308F6C03}" name="Column9431"/>
    <tableColumn id="9440" xr3:uid="{2E3A8683-21FA-8F49-BFFD-4FAEB8C7DD81}" name="Column9432"/>
    <tableColumn id="9441" xr3:uid="{7BB21A6C-7DB1-254C-B5EF-DF6CCAEF4828}" name="Column9433"/>
    <tableColumn id="9442" xr3:uid="{6E299462-D44B-3745-BE7F-413B4E36D354}" name="Column9434"/>
    <tableColumn id="9443" xr3:uid="{AB2A812A-DB46-054F-AB30-4DA1AEF06EA2}" name="Column9435"/>
    <tableColumn id="9444" xr3:uid="{E26CC297-4E85-F94E-A0A0-E73DB4EF136E}" name="Column9436"/>
    <tableColumn id="9445" xr3:uid="{1042ECE7-D758-4440-B44A-615133891542}" name="Column9437"/>
    <tableColumn id="9446" xr3:uid="{CA399CAC-E676-284E-9969-FA9F09800B79}" name="Column9438"/>
    <tableColumn id="9447" xr3:uid="{72045709-B0BC-3541-9AEF-5CEEBF0CE0E7}" name="Column9439"/>
    <tableColumn id="9448" xr3:uid="{8AC2F064-DDA1-E848-8E67-A7F8B4E3FE7E}" name="Column9440"/>
    <tableColumn id="9449" xr3:uid="{E5D3F27F-82E8-CF44-87D1-6F2F3BB55B60}" name="Column9441"/>
    <tableColumn id="9450" xr3:uid="{AFC165D0-7F79-454B-B675-FF8146E5E7DE}" name="Column9442"/>
    <tableColumn id="9451" xr3:uid="{5D2C580E-BE62-A44D-A0F0-7CCA400D9D54}" name="Column9443"/>
    <tableColumn id="9452" xr3:uid="{FB367B9F-576B-E044-8802-9737CB7C12A9}" name="Column9444"/>
    <tableColumn id="9453" xr3:uid="{CEBC3E48-7250-3C44-BC72-743D4FE13754}" name="Column9445"/>
    <tableColumn id="9454" xr3:uid="{BBEEC2C5-841B-BD4A-9506-A8D4F5E8344A}" name="Column9446"/>
    <tableColumn id="9455" xr3:uid="{A7206188-AC6B-9144-B8F4-2380DE209CD9}" name="Column9447"/>
    <tableColumn id="9456" xr3:uid="{FB4BCEE9-54F0-A741-8E95-8B0DE02505F5}" name="Column9448"/>
    <tableColumn id="9457" xr3:uid="{42FE592A-12AC-954D-BC55-2680CA129C40}" name="Column9449"/>
    <tableColumn id="9458" xr3:uid="{93C042FB-C369-B04B-9F3A-6F10A879BF31}" name="Column9450"/>
    <tableColumn id="9459" xr3:uid="{E907EB16-DCC1-B14A-BA1C-3E2C4F258539}" name="Column9451"/>
    <tableColumn id="9460" xr3:uid="{C7FBE88A-6F8E-854A-8D2C-A54CA3F57EEC}" name="Column9452"/>
    <tableColumn id="9461" xr3:uid="{DA8043AD-75B9-D248-9F97-213FBF9D4B19}" name="Column9453"/>
    <tableColumn id="9462" xr3:uid="{B7E529D1-28F5-4447-A31B-5DE349BCBB9F}" name="Column9454"/>
    <tableColumn id="9463" xr3:uid="{D2A9EA25-2E38-3849-A98F-7A5571611F88}" name="Column9455"/>
    <tableColumn id="9464" xr3:uid="{9E060690-68D2-C14C-9A7F-B10F11A2253D}" name="Column9456"/>
    <tableColumn id="9465" xr3:uid="{5498CB83-25BB-0245-BFD6-1322800D830A}" name="Column9457"/>
    <tableColumn id="9466" xr3:uid="{4CCBAAF7-D48D-C645-836B-7A03D1C72A82}" name="Column9458"/>
    <tableColumn id="9467" xr3:uid="{E01AF13F-6370-084E-B6D3-42DAB7BB39A9}" name="Column9459"/>
    <tableColumn id="9468" xr3:uid="{61923204-1A9D-DA49-8E9A-F8D94955ED8D}" name="Column9460"/>
    <tableColumn id="9469" xr3:uid="{770320B7-E056-B749-B4B0-DFFD2610E819}" name="Column9461"/>
    <tableColumn id="9470" xr3:uid="{0B02490D-43C4-6D42-8559-FA8A5B0E6FB3}" name="Column9462"/>
    <tableColumn id="9471" xr3:uid="{34233749-A964-014F-B40F-6019B9E2C9A2}" name="Column9463"/>
    <tableColumn id="9472" xr3:uid="{01BA5F81-0B38-CA4B-84EB-C70CF64596E4}" name="Column9464"/>
    <tableColumn id="9473" xr3:uid="{4C1F61D5-5B2D-8541-B52E-0087B477910B}" name="Column9465"/>
    <tableColumn id="9474" xr3:uid="{4E1393B0-3AB3-BA43-BDB3-7DB3BC5ADF67}" name="Column9466"/>
    <tableColumn id="9475" xr3:uid="{33233AE2-F366-E045-99ED-7B990ADBD9C5}" name="Column9467"/>
    <tableColumn id="9476" xr3:uid="{7911986B-083B-4D42-A5CA-9C0B8560E889}" name="Column9468"/>
    <tableColumn id="9477" xr3:uid="{1BA0219F-01C4-C14F-8925-80E571D2B9AB}" name="Column9469"/>
    <tableColumn id="9478" xr3:uid="{B53B4FF9-0B21-1440-A8ED-CFA78D092402}" name="Column9470"/>
    <tableColumn id="9479" xr3:uid="{3E5F861D-2DA0-0142-B932-C5D4B774D5B9}" name="Column9471"/>
    <tableColumn id="9480" xr3:uid="{10E1C0AC-8687-0049-9E8B-345E5AE59CD6}" name="Column9472"/>
    <tableColumn id="9481" xr3:uid="{3444B37D-9115-2140-A66F-A61426C0EB44}" name="Column9473"/>
    <tableColumn id="9482" xr3:uid="{AD6CED8C-A1AC-C14A-9DE0-1C93CFB2C0A8}" name="Column9474"/>
    <tableColumn id="9483" xr3:uid="{FDA3ECBA-14C6-3E4C-9168-08E0F495FCF5}" name="Column9475"/>
    <tableColumn id="9484" xr3:uid="{2768DFF4-B52D-3047-A93E-63DE078DC15F}" name="Column9476"/>
    <tableColumn id="9485" xr3:uid="{90B1D28A-300A-8B47-8069-1A8D4BAB3556}" name="Column9477"/>
    <tableColumn id="9486" xr3:uid="{82CE1F8D-D902-9F47-9394-62D4732419D6}" name="Column9478"/>
    <tableColumn id="9487" xr3:uid="{6F172229-5646-034E-B9F2-7A8F348D9668}" name="Column9479"/>
    <tableColumn id="9488" xr3:uid="{E7DEA71E-DB1B-F440-BB57-DFC7EC935755}" name="Column9480"/>
    <tableColumn id="9489" xr3:uid="{F56CBD65-EBAD-014D-B22C-EFE1C68773F0}" name="Column9481"/>
    <tableColumn id="9490" xr3:uid="{D8DE34F4-4936-5045-8422-9C95FE794A4B}" name="Column9482"/>
    <tableColumn id="9491" xr3:uid="{9AB6C696-9206-4F44-9EF7-A277F6185201}" name="Column9483"/>
    <tableColumn id="9492" xr3:uid="{BF1069E6-9B29-A14C-93B2-9D63AAAFD2E9}" name="Column9484"/>
    <tableColumn id="9493" xr3:uid="{393A46DE-6FD5-4744-ADAC-68EE1D476F2E}" name="Column9485"/>
    <tableColumn id="9494" xr3:uid="{6AF3D77D-6DCA-F04D-BF14-3D4B342325C2}" name="Column9486"/>
    <tableColumn id="9495" xr3:uid="{858A89F4-E840-0E46-A991-CDAE801F33B1}" name="Column9487"/>
    <tableColumn id="9496" xr3:uid="{ACB44AA2-8E08-7349-8FFE-0BF70036E4AF}" name="Column9488"/>
    <tableColumn id="9497" xr3:uid="{76EFF3DA-741E-094A-8B18-CEC7904E487A}" name="Column9489"/>
    <tableColumn id="9498" xr3:uid="{CB00AA99-C6A6-8C42-B957-4D8AF62D5470}" name="Column9490"/>
    <tableColumn id="9499" xr3:uid="{AC7A3C16-45EB-4F43-B29C-7D5D96A87DD8}" name="Column9491"/>
    <tableColumn id="9500" xr3:uid="{17EC0788-08DA-AF47-BAB7-ACC6F124D615}" name="Column9492"/>
    <tableColumn id="9501" xr3:uid="{CE30A86D-C74C-FC4D-B019-EF465D27DB97}" name="Column9493"/>
    <tableColumn id="9502" xr3:uid="{395AFCA4-A923-7147-8D58-26C0C7A8FE3B}" name="Column9494"/>
    <tableColumn id="9503" xr3:uid="{92385E71-A207-ED4C-9EC0-B09FBD02AAC3}" name="Column9495"/>
    <tableColumn id="9504" xr3:uid="{B7572209-0F1E-C248-A0E3-61AB2619E883}" name="Column9496"/>
    <tableColumn id="9505" xr3:uid="{45735441-4E2C-5F43-8AA9-D263CBB3515D}" name="Column9497"/>
    <tableColumn id="9506" xr3:uid="{72949ECC-234A-A840-ACE9-F72BDE1CE389}" name="Column9498"/>
    <tableColumn id="9507" xr3:uid="{C73BE4F3-E631-704D-88D1-88D2ED79F4D9}" name="Column9499"/>
    <tableColumn id="9508" xr3:uid="{FA473626-5D4D-9B46-B7FF-04A20EF54CFA}" name="Column9500"/>
    <tableColumn id="9509" xr3:uid="{FF230AEC-8804-264C-847F-0F7326E8B975}" name="Column9501"/>
    <tableColumn id="9510" xr3:uid="{951A059C-952B-6F4F-BDE2-D8ECF223AB4E}" name="Column9502"/>
    <tableColumn id="9511" xr3:uid="{E3748005-73B1-3449-B371-E0CC5F59A725}" name="Column9503"/>
    <tableColumn id="9512" xr3:uid="{C50F345C-BAA2-2F4F-A037-3CBF6151BF6A}" name="Column9504"/>
    <tableColumn id="9513" xr3:uid="{031704FE-7D74-5F40-A7FA-0897CF1DFA6B}" name="Column9505"/>
    <tableColumn id="9514" xr3:uid="{98EA40DC-4EFE-1043-8AD1-B6A5F4250E8E}" name="Column9506"/>
    <tableColumn id="9515" xr3:uid="{DA6F218C-8C72-DC47-A043-5AF0B04A5F89}" name="Column9507"/>
    <tableColumn id="9516" xr3:uid="{1F4130A6-D823-B247-93F9-6052D19B7788}" name="Column9508"/>
    <tableColumn id="9517" xr3:uid="{2D549A72-2397-B440-A172-B67B4712ACE1}" name="Column9509"/>
    <tableColumn id="9518" xr3:uid="{3B518AD2-451F-9949-B838-75C18A72FEB1}" name="Column9510"/>
    <tableColumn id="9519" xr3:uid="{C19EF11B-BD82-F94B-A025-1F2D18AA40CF}" name="Column9511"/>
    <tableColumn id="9520" xr3:uid="{DEFD0D27-7503-B24B-97B8-4BB3ACE266C7}" name="Column9512"/>
    <tableColumn id="9521" xr3:uid="{0741529A-7AAB-4D4E-B007-F9AEA4A587E5}" name="Column9513"/>
    <tableColumn id="9522" xr3:uid="{0947F40C-BA0D-B747-8896-96E069D9E208}" name="Column9514"/>
    <tableColumn id="9523" xr3:uid="{989837AC-4D3C-B04A-8F03-2D74FC677205}" name="Column9515"/>
    <tableColumn id="9524" xr3:uid="{86685966-C8A4-694D-BD31-BEF369168704}" name="Column9516"/>
    <tableColumn id="9525" xr3:uid="{C17378F1-6E79-5D4F-B2B1-B6A023D446A7}" name="Column9517"/>
    <tableColumn id="9526" xr3:uid="{1F04EB34-8967-804F-9F63-E42F3041AEB7}" name="Column9518"/>
    <tableColumn id="9527" xr3:uid="{5B5EFD9C-C45D-F647-AB82-5EB476910627}" name="Column9519"/>
    <tableColumn id="9528" xr3:uid="{B11339DF-94C1-A34E-92C8-A7CE91D8F7DA}" name="Column9520"/>
    <tableColumn id="9529" xr3:uid="{B5460C51-B5B9-6443-959E-8666B059502B}" name="Column9521"/>
    <tableColumn id="9530" xr3:uid="{04A5D284-5120-2A47-B2E6-985F145309DD}" name="Column9522"/>
    <tableColumn id="9531" xr3:uid="{A4636608-F4C3-374A-A204-2C535C4360A0}" name="Column9523"/>
    <tableColumn id="9532" xr3:uid="{EA292089-71CA-694C-9EFA-342FB37FC525}" name="Column9524"/>
    <tableColumn id="9533" xr3:uid="{4A5F837A-32FD-9C47-BB61-B1AB38AE8573}" name="Column9525"/>
    <tableColumn id="9534" xr3:uid="{50E3866D-CB84-0144-A4F7-74C9FD1DB09C}" name="Column9526"/>
    <tableColumn id="9535" xr3:uid="{478EBF98-7975-504C-AB2F-4B86D8E2ED91}" name="Column9527"/>
    <tableColumn id="9536" xr3:uid="{86585423-EB01-7E4F-8327-54BB418C3A5C}" name="Column9528"/>
    <tableColumn id="9537" xr3:uid="{ABC4C571-51DA-454A-9CA1-8F9349DE8E40}" name="Column9529"/>
    <tableColumn id="9538" xr3:uid="{37176F95-9620-9E4F-83B2-AA17336ADBAC}" name="Column9530"/>
    <tableColumn id="9539" xr3:uid="{0E420059-7385-0C40-8553-A91A867AE3E5}" name="Column9531"/>
    <tableColumn id="9540" xr3:uid="{D1E0EC89-8029-8B47-BFC5-00B2DDC93FFC}" name="Column9532"/>
    <tableColumn id="9541" xr3:uid="{222E4CD6-4B23-4C44-9808-B23341B0F23B}" name="Column9533"/>
    <tableColumn id="9542" xr3:uid="{5A2B6A58-B0B3-BF4E-816C-133E014B20C2}" name="Column9534"/>
    <tableColumn id="9543" xr3:uid="{7203E743-339A-954E-9254-43889088498F}" name="Column9535"/>
    <tableColumn id="9544" xr3:uid="{34511659-D838-8C48-B0FB-2C98C249AA39}" name="Column9536"/>
    <tableColumn id="9545" xr3:uid="{2C96CCC7-B6A1-5C41-9945-4B47F84284E3}" name="Column9537"/>
    <tableColumn id="9546" xr3:uid="{7978C981-CFEB-3C4E-A514-EED40DD6D0A4}" name="Column9538"/>
    <tableColumn id="9547" xr3:uid="{E75AFECF-ABFA-F145-9E53-62D869949B79}" name="Column9539"/>
    <tableColumn id="9548" xr3:uid="{16E3F44C-6E19-794B-9913-DB826606B268}" name="Column9540"/>
    <tableColumn id="9549" xr3:uid="{A75E1E3C-3E78-C44F-B99B-78E080A9853B}" name="Column9541"/>
    <tableColumn id="9550" xr3:uid="{F9053DAE-F76C-A647-ABAB-1D85074C2682}" name="Column9542"/>
    <tableColumn id="9551" xr3:uid="{491C3E5F-B9F1-CE41-BE56-EDF3AE3C7943}" name="Column9543"/>
    <tableColumn id="9552" xr3:uid="{A4A46C94-C536-2A4D-BE9F-BDE191D75108}" name="Column9544"/>
    <tableColumn id="9553" xr3:uid="{D9C92A76-EDCE-6A44-89B3-26A00A0A9649}" name="Column9545"/>
    <tableColumn id="9554" xr3:uid="{9E6F6CD1-A2C7-2B49-9AD6-5AA68960C864}" name="Column9546"/>
    <tableColumn id="9555" xr3:uid="{EDCA7EA1-52FC-524B-A2FF-D515335E99FA}" name="Column9547"/>
    <tableColumn id="9556" xr3:uid="{200A45C7-C4E2-764E-8A16-3D782E36AEF1}" name="Column9548"/>
    <tableColumn id="9557" xr3:uid="{2D7F99BF-56F2-154E-AFD2-0B837E818C05}" name="Column9549"/>
    <tableColumn id="9558" xr3:uid="{B7030F29-5E2D-A149-83EB-E27011A3D0CB}" name="Column9550"/>
    <tableColumn id="9559" xr3:uid="{678F68EE-4ECE-B84D-A60A-95CE76CA87D0}" name="Column9551"/>
    <tableColumn id="9560" xr3:uid="{05C91C10-F5A2-C043-A21B-5027749BE828}" name="Column9552"/>
    <tableColumn id="9561" xr3:uid="{FE3EEE33-18FF-9349-B445-E52064EC65E3}" name="Column9553"/>
    <tableColumn id="9562" xr3:uid="{8B8AF17F-E6C0-D048-988C-23F460929849}" name="Column9554"/>
    <tableColumn id="9563" xr3:uid="{90BE2BA8-EB28-0E4C-BB20-4156277F2798}" name="Column9555"/>
    <tableColumn id="9564" xr3:uid="{A7A38562-F2CC-E14C-8C09-00125518A67F}" name="Column9556"/>
    <tableColumn id="9565" xr3:uid="{EA54BD3C-D0EC-6647-AE3E-BEC4C707E150}" name="Column9557"/>
    <tableColumn id="9566" xr3:uid="{FE9BCC6D-F67E-2A47-9640-8DE73AA68001}" name="Column9558"/>
    <tableColumn id="9567" xr3:uid="{98C7CD99-A743-BC4B-911B-0D1833943861}" name="Column9559"/>
    <tableColumn id="9568" xr3:uid="{E9C9300C-4566-3243-96A0-6A8F8FC6DD41}" name="Column9560"/>
    <tableColumn id="9569" xr3:uid="{D7F31B78-308C-B34E-8E05-B6884322D6D8}" name="Column9561"/>
    <tableColumn id="9570" xr3:uid="{B8F736E1-EA7C-E048-A3C0-503AD01EECE5}" name="Column9562"/>
    <tableColumn id="9571" xr3:uid="{92618D55-205B-A84D-8C5A-870BDFA0CD48}" name="Column9563"/>
    <tableColumn id="9572" xr3:uid="{D36179A9-142E-3243-9CD7-24FEC24DA53F}" name="Column9564"/>
    <tableColumn id="9573" xr3:uid="{D08711DA-158C-294A-8F1F-BE1D4F5B8C9A}" name="Column9565"/>
    <tableColumn id="9574" xr3:uid="{51A4ADE0-9C08-4C46-BF45-EC8EB5D2BA09}" name="Column9566"/>
    <tableColumn id="9575" xr3:uid="{177516EF-658E-D84D-9918-39E553CEA959}" name="Column9567"/>
    <tableColumn id="9576" xr3:uid="{DE92604B-1406-BB4C-8F2D-F33E8DFFC576}" name="Column9568"/>
    <tableColumn id="9577" xr3:uid="{BFE94846-0D63-2043-A4F2-F9169703DD7C}" name="Column9569"/>
    <tableColumn id="9578" xr3:uid="{3731851B-CCFF-E74F-AB90-8F7DA7F2E99E}" name="Column9570"/>
    <tableColumn id="9579" xr3:uid="{DEF6F9DE-FE6B-4848-8CEA-C75F9906A494}" name="Column9571"/>
    <tableColumn id="9580" xr3:uid="{C0269C91-3558-E947-AA67-8910269C2C22}" name="Column9572"/>
    <tableColumn id="9581" xr3:uid="{232091C7-EE32-2A47-97EE-C10A42859A46}" name="Column9573"/>
    <tableColumn id="9582" xr3:uid="{DF9C803C-9840-BF4E-BE31-A2A194AE08A6}" name="Column9574"/>
    <tableColumn id="9583" xr3:uid="{524CAFCC-C2F2-3448-A15D-0797283BC7C4}" name="Column9575"/>
    <tableColumn id="9584" xr3:uid="{E257CCEF-08F8-584B-B908-B37C77710FF9}" name="Column9576"/>
    <tableColumn id="9585" xr3:uid="{FDDC83E6-1B5D-224B-BB35-0AB2EE8BA107}" name="Column9577"/>
    <tableColumn id="9586" xr3:uid="{AE364C99-0C7F-E043-A118-1CEEA7D4467D}" name="Column9578"/>
    <tableColumn id="9587" xr3:uid="{299803FD-1E73-6247-B9C8-D4778E8CA266}" name="Column9579"/>
    <tableColumn id="9588" xr3:uid="{46EB425F-7DC0-C442-83D9-5D93EC613FDC}" name="Column9580"/>
    <tableColumn id="9589" xr3:uid="{152D6BDB-57F6-0246-87A9-7DDE25B6DFFF}" name="Column9581"/>
    <tableColumn id="9590" xr3:uid="{8A26187F-07F8-8C46-8A92-BDAC649605D7}" name="Column9582"/>
    <tableColumn id="9591" xr3:uid="{3549F51F-9685-8E46-99A0-D0AEDCA81E48}" name="Column9583"/>
    <tableColumn id="9592" xr3:uid="{E01FE9B9-B47C-354F-8A74-28137A041195}" name="Column9584"/>
    <tableColumn id="9593" xr3:uid="{F31EE2BE-F8ED-9646-AAC5-25C7435A7019}" name="Column9585"/>
    <tableColumn id="9594" xr3:uid="{3B1C6A6B-6924-1E46-AB4B-081D699A3297}" name="Column9586"/>
    <tableColumn id="9595" xr3:uid="{51F287C9-1DE1-7A48-B0D7-25F87B9FE2D7}" name="Column9587"/>
    <tableColumn id="9596" xr3:uid="{0DC8CECD-29B1-0B4B-815C-4A4F944FCD5F}" name="Column9588"/>
    <tableColumn id="9597" xr3:uid="{31EC6759-9A14-5043-8E6D-1552DB7D524B}" name="Column9589"/>
    <tableColumn id="9598" xr3:uid="{803525EB-F32B-CE48-9000-4308AEE70CD8}" name="Column9590"/>
    <tableColumn id="9599" xr3:uid="{9C936FF3-1C82-F94E-B544-16C5EAFEDD70}" name="Column9591"/>
    <tableColumn id="9600" xr3:uid="{868A31EB-4864-3C46-8781-682459C6DCFA}" name="Column9592"/>
    <tableColumn id="9601" xr3:uid="{D5F9A4FA-B34C-6548-9210-757CDADEB757}" name="Column9593"/>
    <tableColumn id="9602" xr3:uid="{CDD5DE2F-954E-CA4B-91A4-B2BF50E5F1C6}" name="Column9594"/>
    <tableColumn id="9603" xr3:uid="{052D171F-88F8-7742-8498-3CFCFD55D3C4}" name="Column9595"/>
    <tableColumn id="9604" xr3:uid="{692FE601-4B50-D243-8567-D95D540BF228}" name="Column9596"/>
    <tableColumn id="9605" xr3:uid="{2BFF65C0-3333-D24D-9EAA-3593D529C125}" name="Column9597"/>
    <tableColumn id="9606" xr3:uid="{107A493B-D695-F34A-A16A-A75EA458E635}" name="Column9598"/>
    <tableColumn id="9607" xr3:uid="{CCCEADAB-9D86-9543-AE15-60B69C52273F}" name="Column9599"/>
    <tableColumn id="9608" xr3:uid="{63E37930-81A3-BC46-900A-AEEC5EDAD071}" name="Column9600"/>
    <tableColumn id="9609" xr3:uid="{31DA1899-5D3B-1449-B188-F5B30F733493}" name="Column9601"/>
    <tableColumn id="9610" xr3:uid="{89AD53D8-6A9C-7049-A433-57060E38C7F4}" name="Column9602"/>
    <tableColumn id="9611" xr3:uid="{A562F550-2FFA-6449-98CB-3CA46B49E836}" name="Column9603"/>
    <tableColumn id="9612" xr3:uid="{6DE88FC3-1AF0-654B-A329-48ED41A7C8DC}" name="Column9604"/>
    <tableColumn id="9613" xr3:uid="{C66F79B8-0371-4D43-A070-7E457470A3D9}" name="Column9605"/>
    <tableColumn id="9614" xr3:uid="{A2B31614-82D9-7B4C-B64D-EBD4727D5FF1}" name="Column9606"/>
    <tableColumn id="9615" xr3:uid="{83AD5460-19C7-B44F-8CB1-B42F9C4CA607}" name="Column9607"/>
    <tableColumn id="9616" xr3:uid="{A6BAA96C-F2A1-0B48-B429-26D6086789FC}" name="Column9608"/>
    <tableColumn id="9617" xr3:uid="{98E93C52-5219-DF4E-A96D-01CA7DA88D1F}" name="Column9609"/>
    <tableColumn id="9618" xr3:uid="{0834E6BB-165E-9547-BFCE-5E22112E459C}" name="Column9610"/>
    <tableColumn id="9619" xr3:uid="{E0CB3CEE-C14C-A347-B925-0A8D7B82ACEA}" name="Column9611"/>
    <tableColumn id="9620" xr3:uid="{9B2DDBC9-2FF7-1445-ACAB-95182BEED953}" name="Column9612"/>
    <tableColumn id="9621" xr3:uid="{DDAE04DF-FF04-804C-B951-F4C39CAAFC84}" name="Column9613"/>
    <tableColumn id="9622" xr3:uid="{66730CFF-905C-DD4C-B23F-AF4C5D75EBFD}" name="Column9614"/>
    <tableColumn id="9623" xr3:uid="{BFEEEBAB-909F-144B-A70E-7B43527D6E24}" name="Column9615"/>
    <tableColumn id="9624" xr3:uid="{7C0A580F-450E-2849-B90B-6D17A7903D9E}" name="Column9616"/>
    <tableColumn id="9625" xr3:uid="{E2D88D34-A67F-974F-A6C7-367A97B401B0}" name="Column9617"/>
    <tableColumn id="9626" xr3:uid="{C95394CC-F38C-7640-8EA8-FDB7E382549E}" name="Column9618"/>
    <tableColumn id="9627" xr3:uid="{813C23FD-F108-2B48-80CE-535B6D6769F3}" name="Column9619"/>
    <tableColumn id="9628" xr3:uid="{3F775559-3D05-3141-9F02-F725AD09CF00}" name="Column9620"/>
    <tableColumn id="9629" xr3:uid="{3FE64F04-91ED-2843-B789-561376AFB182}" name="Column9621"/>
    <tableColumn id="9630" xr3:uid="{1BE5C300-0C9D-964F-A221-FD4FD2D05CD5}" name="Column9622"/>
    <tableColumn id="9631" xr3:uid="{0F5033FD-0DD8-1F44-8EC8-6502631DA800}" name="Column9623"/>
    <tableColumn id="9632" xr3:uid="{5A3E4935-C465-2D49-97C8-E3D21267F175}" name="Column9624"/>
    <tableColumn id="9633" xr3:uid="{5834637A-D351-C14E-A465-A54CD1DF8046}" name="Column9625"/>
    <tableColumn id="9634" xr3:uid="{9189D312-0DBB-F440-AFD1-C6082B0BDB0E}" name="Column9626"/>
    <tableColumn id="9635" xr3:uid="{0FBBE955-DCEA-0C49-8444-2909C7970880}" name="Column9627"/>
    <tableColumn id="9636" xr3:uid="{0E2920BF-5674-A74D-994E-A627F82C4C22}" name="Column9628"/>
    <tableColumn id="9637" xr3:uid="{B0426C4E-DD0A-B746-8803-E1D1BFF8B3BE}" name="Column9629"/>
    <tableColumn id="9638" xr3:uid="{4A0ECF75-7E8F-B14E-B071-28EC439CC77A}" name="Column9630"/>
    <tableColumn id="9639" xr3:uid="{471C6CD2-A875-CB4F-B498-DD0E67BE09A4}" name="Column9631"/>
    <tableColumn id="9640" xr3:uid="{F5F515EA-F4DC-2840-B3A5-C8B2C4EA6248}" name="Column9632"/>
    <tableColumn id="9641" xr3:uid="{7A2C0343-4141-2E4D-A567-14041426B5BD}" name="Column9633"/>
    <tableColumn id="9642" xr3:uid="{5D5D215E-AB4A-9944-89A0-02278E31261F}" name="Column9634"/>
    <tableColumn id="9643" xr3:uid="{04077120-F8C5-FC4B-BEE9-BF8386371F2B}" name="Column9635"/>
    <tableColumn id="9644" xr3:uid="{8D3D584C-8BD1-F942-BB38-753A9A41DDF9}" name="Column9636"/>
    <tableColumn id="9645" xr3:uid="{AF66CF82-746B-874C-B607-C32AB5621B40}" name="Column9637"/>
    <tableColumn id="9646" xr3:uid="{F9853EEB-5690-9743-A12B-2E8FF4BBE397}" name="Column9638"/>
    <tableColumn id="9647" xr3:uid="{8E8DB09B-04AC-2A47-87CA-580BB1F697AD}" name="Column9639"/>
    <tableColumn id="9648" xr3:uid="{CEF3C949-F325-F248-995A-FE59335E47BB}" name="Column9640"/>
    <tableColumn id="9649" xr3:uid="{4712DCF4-62AF-404C-87C0-52DDD21656DC}" name="Column9641"/>
    <tableColumn id="9650" xr3:uid="{78211B2A-F00C-8943-A18F-D3F0EB278918}" name="Column9642"/>
    <tableColumn id="9651" xr3:uid="{25042E3B-8D88-8341-B70D-22D3D77EE0B0}" name="Column9643"/>
    <tableColumn id="9652" xr3:uid="{74EE6377-0578-7246-B5C1-43B2919BB748}" name="Column9644"/>
    <tableColumn id="9653" xr3:uid="{908BF798-661E-1445-BDCC-A5B5907DE7D6}" name="Column9645"/>
    <tableColumn id="9654" xr3:uid="{FDC8AB9A-CE89-944A-8AC3-7E17DC78F111}" name="Column9646"/>
    <tableColumn id="9655" xr3:uid="{203E75FB-C051-3E44-AA50-99FD944A7223}" name="Column9647"/>
    <tableColumn id="9656" xr3:uid="{F77D42E2-00A4-6643-BC3C-B22C1092C21D}" name="Column9648"/>
    <tableColumn id="9657" xr3:uid="{1BF0579A-4AF2-4448-AC6F-E6E723021930}" name="Column9649"/>
    <tableColumn id="9658" xr3:uid="{FE1E2D82-0076-A54A-B754-08489BD0DAFA}" name="Column9650"/>
    <tableColumn id="9659" xr3:uid="{961A1225-2810-6342-A9E7-987C978523B9}" name="Column9651"/>
    <tableColumn id="9660" xr3:uid="{9E06A2E5-0DFC-544B-8CA5-5F3EE1076F83}" name="Column9652"/>
    <tableColumn id="9661" xr3:uid="{5B4CA1B2-5D31-9542-B1CE-385557D7B382}" name="Column9653"/>
    <tableColumn id="9662" xr3:uid="{8055FAEA-A3EA-E548-9744-79D6D79FADE8}" name="Column9654"/>
    <tableColumn id="9663" xr3:uid="{5F400387-048F-024C-B9D3-B2ED170D0E85}" name="Column9655"/>
    <tableColumn id="9664" xr3:uid="{CFC4C3FD-F0F1-8A4A-ABEF-2EEE0C878515}" name="Column9656"/>
    <tableColumn id="9665" xr3:uid="{D2AA2E58-F477-5A4E-981B-68DB27026FB6}" name="Column9657"/>
    <tableColumn id="9666" xr3:uid="{09B68EAF-54CF-4E40-A5A0-A10B7D5D5F1B}" name="Column9658"/>
    <tableColumn id="9667" xr3:uid="{A7A142CA-E9BA-FE4E-97BF-EC2C24F16647}" name="Column9659"/>
    <tableColumn id="9668" xr3:uid="{125F0C43-F0A1-E848-AE8A-41B3013496F2}" name="Column9660"/>
    <tableColumn id="9669" xr3:uid="{A212E234-32F0-034E-BE51-A214BAA65190}" name="Column9661"/>
    <tableColumn id="9670" xr3:uid="{B5B6ABB1-B0CC-1D4D-9B13-EEA3D21F1C15}" name="Column9662"/>
    <tableColumn id="9671" xr3:uid="{ED2BC9D3-13D1-AA4E-A675-C474CD7EDED3}" name="Column9663"/>
    <tableColumn id="9672" xr3:uid="{128D0836-1F74-A64C-A940-6C2CC267F9FD}" name="Column9664"/>
    <tableColumn id="9673" xr3:uid="{A7BE2C4E-3A00-DF4F-884C-4414C5BDD665}" name="Column9665"/>
    <tableColumn id="9674" xr3:uid="{C2DFAC3F-6AE1-6A45-AC73-03AB50AAAD48}" name="Column9666"/>
    <tableColumn id="9675" xr3:uid="{C4D5B970-5D20-2948-9193-C1FD5BEEE8D5}" name="Column9667"/>
    <tableColumn id="9676" xr3:uid="{D0A784D2-7AED-6D44-B57D-805169AD7C9E}" name="Column9668"/>
    <tableColumn id="9677" xr3:uid="{C46B14F9-49AD-A241-8733-7E131078681A}" name="Column9669"/>
    <tableColumn id="9678" xr3:uid="{6160598E-AA46-9A48-B9ED-93D0D34E0B72}" name="Column9670"/>
    <tableColumn id="9679" xr3:uid="{D6C46458-EBB9-9245-926B-0D88E50AE472}" name="Column9671"/>
    <tableColumn id="9680" xr3:uid="{86D5B48F-4AD1-9148-A48F-2FDBEBF0B603}" name="Column9672"/>
    <tableColumn id="9681" xr3:uid="{BE30ED50-436A-B946-8E48-4F3CCB4F2B1D}" name="Column9673"/>
    <tableColumn id="9682" xr3:uid="{16FA90B5-C4F4-EF46-8B78-7DCCE3F1E601}" name="Column9674"/>
    <tableColumn id="9683" xr3:uid="{01E50C7D-797B-8E4F-BEFD-25E3C4843D91}" name="Column9675"/>
    <tableColumn id="9684" xr3:uid="{5F251967-4B04-EA4C-890D-924060D0910B}" name="Column9676"/>
    <tableColumn id="9685" xr3:uid="{28EE8CB5-B46B-B848-B5F1-3B8B9A5317DD}" name="Column9677"/>
    <tableColumn id="9686" xr3:uid="{F49DA51B-675A-1D46-BFC2-2F4410FC4EDB}" name="Column9678"/>
    <tableColumn id="9687" xr3:uid="{1A7A4883-5404-394D-81F2-DA9A52CC4775}" name="Column9679"/>
    <tableColumn id="9688" xr3:uid="{C95178A7-31E3-404C-92EE-E85D01111B81}" name="Column9680"/>
    <tableColumn id="9689" xr3:uid="{5C19D92E-FF43-1E41-A130-0B87A1C114EF}" name="Column9681"/>
    <tableColumn id="9690" xr3:uid="{B6E25DA5-376C-5649-913A-10B8059335BA}" name="Column9682"/>
    <tableColumn id="9691" xr3:uid="{350E089F-B0A9-5245-9D18-A3BAF8543D37}" name="Column9683"/>
    <tableColumn id="9692" xr3:uid="{92B5AD5A-3D47-2E41-A2C4-7E0B20C08485}" name="Column9684"/>
    <tableColumn id="9693" xr3:uid="{F2C2B0F8-433D-1B4B-936B-E07621454CB8}" name="Column9685"/>
    <tableColumn id="9694" xr3:uid="{A8AC97B4-2EA1-9847-8E64-4631517D3D20}" name="Column9686"/>
    <tableColumn id="9695" xr3:uid="{82DF4872-838B-6D48-AE46-34CA8557EAA7}" name="Column9687"/>
    <tableColumn id="9696" xr3:uid="{1DFE3037-5E76-6945-9F47-EEB83E8C8BF5}" name="Column9688"/>
    <tableColumn id="9697" xr3:uid="{3E30BEA4-E1D5-F640-8B3D-0814B86E7E06}" name="Column9689"/>
    <tableColumn id="9698" xr3:uid="{F5DD2FC3-AE83-904B-95CE-8FD74F92C4AB}" name="Column9690"/>
    <tableColumn id="9699" xr3:uid="{6DF0D863-F0B2-6348-A67B-683C37B44B8A}" name="Column9691"/>
    <tableColumn id="9700" xr3:uid="{D31D9A90-884E-FC42-BAA8-1CDDDC09EE54}" name="Column9692"/>
    <tableColumn id="9701" xr3:uid="{BA30F345-EAE8-AE49-8901-A1A2F9E0553D}" name="Column9693"/>
    <tableColumn id="9702" xr3:uid="{36EE55E0-0F68-7342-8E71-718BDF625DE2}" name="Column9694"/>
    <tableColumn id="9703" xr3:uid="{0BA28A6A-FA58-3845-BE15-8A5D04A444BF}" name="Column9695"/>
    <tableColumn id="9704" xr3:uid="{4043FE08-0E72-AE45-B61E-107656E30FD9}" name="Column9696"/>
    <tableColumn id="9705" xr3:uid="{6FB07B4A-A26A-0A4A-971F-B5F18FD7157E}" name="Column9697"/>
    <tableColumn id="9706" xr3:uid="{E6EA0C4B-889D-2B40-8C24-24E3F6778580}" name="Column9698"/>
    <tableColumn id="9707" xr3:uid="{A048CF40-B531-3D41-91ED-5BB3874D955A}" name="Column9699"/>
    <tableColumn id="9708" xr3:uid="{9D370E24-A239-0244-85B6-60A295808CAA}" name="Column9700"/>
    <tableColumn id="9709" xr3:uid="{A48C1EFE-FBB1-4A4C-B514-954AA6376C51}" name="Column9701"/>
    <tableColumn id="9710" xr3:uid="{6B011606-3886-B44A-BD82-195BA75F4BFD}" name="Column9702"/>
    <tableColumn id="9711" xr3:uid="{5A1397A0-54DB-4A49-8A04-2C351D0717B7}" name="Column9703"/>
    <tableColumn id="9712" xr3:uid="{954ABC86-B09C-AF4B-A565-0A72146953B6}" name="Column9704"/>
    <tableColumn id="9713" xr3:uid="{4124181B-3467-444B-ACA5-1683E25D2C2D}" name="Column9705"/>
    <tableColumn id="9714" xr3:uid="{B437D4F1-187F-5B43-ACAD-7177A3F7F402}" name="Column9706"/>
    <tableColumn id="9715" xr3:uid="{B6B7AA6C-B7F6-8543-952D-67D78AF9685C}" name="Column9707"/>
    <tableColumn id="9716" xr3:uid="{1AF900F9-7A82-354C-B5F6-1D5BD57E2FBD}" name="Column9708"/>
    <tableColumn id="9717" xr3:uid="{99E172AF-CE29-0B40-AC42-8F652959AC98}" name="Column9709"/>
    <tableColumn id="9718" xr3:uid="{0DDA2F07-4612-B04D-B2B9-D03F4887FB0E}" name="Column9710"/>
    <tableColumn id="9719" xr3:uid="{114A5887-9FF0-664D-9F13-D74100C7A89D}" name="Column9711"/>
    <tableColumn id="9720" xr3:uid="{C9136984-31F2-A148-BCDF-0585C3E3987E}" name="Column9712"/>
    <tableColumn id="9721" xr3:uid="{48B24B27-EB03-E541-9D1B-0F0DE24982D3}" name="Column9713"/>
    <tableColumn id="9722" xr3:uid="{9829E213-038D-8846-9539-26798E56FA78}" name="Column9714"/>
    <tableColumn id="9723" xr3:uid="{9471FB60-C684-4846-A380-46D072BE4AC7}" name="Column9715"/>
    <tableColumn id="9724" xr3:uid="{60A20DF1-EF95-564C-83C1-544B5749CC50}" name="Column9716"/>
    <tableColumn id="9725" xr3:uid="{33ED7010-F3DD-6348-866A-696EEC862EBF}" name="Column9717"/>
    <tableColumn id="9726" xr3:uid="{7E2DC9C6-B3EA-334A-9F5C-A37599FD2909}" name="Column9718"/>
    <tableColumn id="9727" xr3:uid="{9C96E92C-A9A1-1C4C-9EC4-BA6409525A7F}" name="Column9719"/>
    <tableColumn id="9728" xr3:uid="{43C28672-5762-FE48-9291-A4A816D43F3F}" name="Column9720"/>
    <tableColumn id="9729" xr3:uid="{AF4AFA61-AB9E-CB40-B45D-63ADE70B1077}" name="Column9721"/>
    <tableColumn id="9730" xr3:uid="{86C9F302-33B7-EF41-9532-560B46903DBB}" name="Column9722"/>
    <tableColumn id="9731" xr3:uid="{509E374B-C9B4-A54E-9593-DA805A01BB0D}" name="Column9723"/>
    <tableColumn id="9732" xr3:uid="{0B501B86-1965-314B-AC01-26E4CDB5FAEF}" name="Column9724"/>
    <tableColumn id="9733" xr3:uid="{DFFBA37F-0ED4-8B41-BB46-BEC791E3B80F}" name="Column9725"/>
    <tableColumn id="9734" xr3:uid="{454F6629-82C5-684B-968C-20DED5449913}" name="Column9726"/>
    <tableColumn id="9735" xr3:uid="{583BB65E-F6E7-B44F-AC74-4BFDDD3ADE4E}" name="Column9727"/>
    <tableColumn id="9736" xr3:uid="{075C54DF-9A01-2F4C-B3BE-34952E3D2D4C}" name="Column9728"/>
    <tableColumn id="9737" xr3:uid="{7397D7A7-D08D-C741-A9E8-4ABB67C98A3B}" name="Column9729"/>
    <tableColumn id="9738" xr3:uid="{FC90C915-1FA7-D141-93FD-35B5332D21DF}" name="Column9730"/>
    <tableColumn id="9739" xr3:uid="{33EE8767-C8E0-7943-ADA7-382077917ED5}" name="Column9731"/>
    <tableColumn id="9740" xr3:uid="{D15EE103-A4A0-8746-B242-10F63DD24F1D}" name="Column9732"/>
    <tableColumn id="9741" xr3:uid="{F787BF09-2B16-3F43-A076-31371D0E6CCF}" name="Column9733"/>
    <tableColumn id="9742" xr3:uid="{C8F3FE77-9B72-C24A-B91A-0D717CD2C4FC}" name="Column9734"/>
    <tableColumn id="9743" xr3:uid="{6E364821-378B-3949-9AAA-4D113EAC437A}" name="Column9735"/>
    <tableColumn id="9744" xr3:uid="{A9EDDC2C-CF4E-E94D-9E11-88902BBCF374}" name="Column9736"/>
    <tableColumn id="9745" xr3:uid="{2D42DE5C-2301-1244-BE96-834747C27CCE}" name="Column9737"/>
    <tableColumn id="9746" xr3:uid="{6A78B2F6-B88C-0347-A4C3-E11DB5672B36}" name="Column9738"/>
    <tableColumn id="9747" xr3:uid="{CD88DB52-6C93-7F4C-96E6-DC557118BD75}" name="Column9739"/>
    <tableColumn id="9748" xr3:uid="{12E4F5F3-DD57-C941-B0C8-29DB9A7610C5}" name="Column9740"/>
    <tableColumn id="9749" xr3:uid="{AF240E25-6456-7C4E-8787-73A3CD6C005E}" name="Column9741"/>
    <tableColumn id="9750" xr3:uid="{3EE9F960-7F6F-1E48-864E-2DCC309D464F}" name="Column9742"/>
    <tableColumn id="9751" xr3:uid="{D6FCCA2F-FF03-A441-A819-E72F08D558CA}" name="Column9743"/>
    <tableColumn id="9752" xr3:uid="{64F8A181-E076-964F-9CA5-0580A0C821AF}" name="Column9744"/>
    <tableColumn id="9753" xr3:uid="{A0F28096-D145-8646-BBB8-85C6AFDDB7C3}" name="Column9745"/>
    <tableColumn id="9754" xr3:uid="{038B8331-F0DB-CD41-B6F1-D655228FA08C}" name="Column9746"/>
    <tableColumn id="9755" xr3:uid="{15B2A8E5-0A3A-A444-B080-E4A1B9E95876}" name="Column9747"/>
    <tableColumn id="9756" xr3:uid="{DE272647-C674-0843-A2C0-D5E2A6CF8B5B}" name="Column9748"/>
    <tableColumn id="9757" xr3:uid="{06DBE757-30C3-F24A-95E2-8B164D3D6109}" name="Column9749"/>
    <tableColumn id="9758" xr3:uid="{A382CD38-D48C-8144-9083-D0ECFABE9CB6}" name="Column9750"/>
    <tableColumn id="9759" xr3:uid="{CE97110C-939A-FB49-96C5-D52EADA84C11}" name="Column9751"/>
    <tableColumn id="9760" xr3:uid="{25FFAA0B-95EB-8F4B-AB6C-44206E19D917}" name="Column9752"/>
    <tableColumn id="9761" xr3:uid="{D23B1A42-567E-D044-8B79-CF9D0A35A4B9}" name="Column9753"/>
    <tableColumn id="9762" xr3:uid="{F00EEFA5-F92C-2E4B-86C9-30172DBF088F}" name="Column9754"/>
    <tableColumn id="9763" xr3:uid="{907527E0-114A-3D4A-AD2A-D81DA6E0EA00}" name="Column9755"/>
    <tableColumn id="9764" xr3:uid="{5586A820-A244-8544-A7C6-29DE96177309}" name="Column9756"/>
    <tableColumn id="9765" xr3:uid="{D6D54EDB-F008-1246-9AAF-CC693CCBC28E}" name="Column9757"/>
    <tableColumn id="9766" xr3:uid="{2FB53692-78C0-C74B-85DF-EFBDB6B6BA7E}" name="Column9758"/>
    <tableColumn id="9767" xr3:uid="{AA8FEB27-1FAA-6843-8CA3-3D41E7AA06FE}" name="Column9759"/>
    <tableColumn id="9768" xr3:uid="{1CEF8861-0E76-5945-B957-A1A875E3B2B8}" name="Column9760"/>
    <tableColumn id="9769" xr3:uid="{782F8D40-7F1B-104C-9165-BE2245C8EF87}" name="Column9761"/>
    <tableColumn id="9770" xr3:uid="{DE6B8CD2-E78F-AE40-8AFE-ED0CA2C8A42A}" name="Column9762"/>
    <tableColumn id="9771" xr3:uid="{81098BBF-2749-B045-A7C8-102387830B5C}" name="Column9763"/>
    <tableColumn id="9772" xr3:uid="{5FB0CA96-9332-A343-B5DD-4AC30D78AAE3}" name="Column9764"/>
    <tableColumn id="9773" xr3:uid="{C171109B-6063-E74A-9B10-D272DA444CF4}" name="Column9765"/>
    <tableColumn id="9774" xr3:uid="{E7BEADE4-9108-C749-BAA2-7CD9551E8885}" name="Column9766"/>
    <tableColumn id="9775" xr3:uid="{FE1D8D35-3BFC-F44F-BEF6-5FFE69BF89B6}" name="Column9767"/>
    <tableColumn id="9776" xr3:uid="{1802A501-6A51-674E-AA5C-639CDB633774}" name="Column9768"/>
    <tableColumn id="9777" xr3:uid="{B9E154B8-62D2-B54E-B429-EA66BB1E9AA6}" name="Column9769"/>
    <tableColumn id="9778" xr3:uid="{4B711A5D-7DA6-104F-B186-775247559426}" name="Column9770"/>
    <tableColumn id="9779" xr3:uid="{D8D44CF2-C7D9-A645-B7A1-7CFB125A41B7}" name="Column9771"/>
    <tableColumn id="9780" xr3:uid="{19D9C209-AA2A-CD4D-A517-D8DD7541B70A}" name="Column9772"/>
    <tableColumn id="9781" xr3:uid="{145C3358-800E-7B4B-9F8D-76350BD58447}" name="Column9773"/>
    <tableColumn id="9782" xr3:uid="{CA95D594-0BA5-F946-B2D2-A21AFEC919C7}" name="Column9774"/>
    <tableColumn id="9783" xr3:uid="{B86CF29E-A98F-4343-B261-392F1C977E5F}" name="Column9775"/>
    <tableColumn id="9784" xr3:uid="{75CD9023-BFB5-8149-9CF4-493296970CC6}" name="Column9776"/>
    <tableColumn id="9785" xr3:uid="{35279D7A-262F-B642-9645-A7248FD0BC24}" name="Column9777"/>
    <tableColumn id="9786" xr3:uid="{35F6FE22-C567-9E41-81E3-A407B2E44A8D}" name="Column9778"/>
    <tableColumn id="9787" xr3:uid="{F1191E5E-ACA2-F94F-818C-535BF1A5206E}" name="Column9779"/>
    <tableColumn id="9788" xr3:uid="{19E579A0-A491-8F4E-8562-CBBB2B65544E}" name="Column9780"/>
    <tableColumn id="9789" xr3:uid="{0F4EBBAD-BFC5-ED46-8CB7-0D59331886D2}" name="Column9781"/>
    <tableColumn id="9790" xr3:uid="{F8C8234C-654F-C74E-8636-75632F5389A8}" name="Column9782"/>
    <tableColumn id="9791" xr3:uid="{114B5D0F-BFCC-5949-8EC4-65F874E4BC47}" name="Column9783"/>
    <tableColumn id="9792" xr3:uid="{2E515F0C-21B3-CD4A-9527-8AC42A210EFD}" name="Column9784"/>
    <tableColumn id="9793" xr3:uid="{F33E67B2-A907-4743-8877-F61091B28548}" name="Column9785"/>
    <tableColumn id="9794" xr3:uid="{FF685DD7-8627-804D-A66A-7AE6C3EB79A6}" name="Column9786"/>
    <tableColumn id="9795" xr3:uid="{50F435E6-737A-A849-B6CC-EE13DFDC5021}" name="Column9787"/>
    <tableColumn id="9796" xr3:uid="{4D80664D-C419-5C44-9257-3E2C25916BDB}" name="Column9788"/>
    <tableColumn id="9797" xr3:uid="{B88FACAC-502D-E543-BEC1-FB2E35597DDF}" name="Column9789"/>
    <tableColumn id="9798" xr3:uid="{8D89AFAD-A0DA-7D49-A2B9-0C177D26BF1F}" name="Column9790"/>
    <tableColumn id="9799" xr3:uid="{6A7A23D8-47E6-CE41-BFAD-1F3E23D8F751}" name="Column9791"/>
    <tableColumn id="9800" xr3:uid="{259C10A1-BAD1-ED4D-871B-3752CA6E579B}" name="Column9792"/>
    <tableColumn id="9801" xr3:uid="{9F2F5E3E-4ED1-8D47-8623-C65CC359866E}" name="Column9793"/>
    <tableColumn id="9802" xr3:uid="{B1575919-FD06-4745-B5D7-8F6ED79E57A8}" name="Column9794"/>
    <tableColumn id="9803" xr3:uid="{3DE8F62C-0DAC-A54B-A8C6-6ACE1EEEB397}" name="Column9795"/>
    <tableColumn id="9804" xr3:uid="{A6537D42-DB0D-384C-A0DD-B8CD73826266}" name="Column9796"/>
    <tableColumn id="9805" xr3:uid="{DBF12419-D4BB-264F-97EE-E8A7A28630EA}" name="Column9797"/>
    <tableColumn id="9806" xr3:uid="{B6393F0A-1A9E-AD46-BCAE-05C9E7597AE0}" name="Column9798"/>
    <tableColumn id="9807" xr3:uid="{AED365B4-B78E-544B-A509-F00606957294}" name="Column9799"/>
    <tableColumn id="9808" xr3:uid="{80983E09-34BC-6946-A91D-21E7D5EC6A6D}" name="Column9800"/>
    <tableColumn id="9809" xr3:uid="{4F30A041-FB5E-1746-938E-A63CAA0862B3}" name="Column9801"/>
    <tableColumn id="9810" xr3:uid="{0EF00AA8-513D-A34C-9DFE-23E2109E3A65}" name="Column9802"/>
    <tableColumn id="9811" xr3:uid="{AF2E99FB-852B-0545-91F6-C82D182959D3}" name="Column9803"/>
    <tableColumn id="9812" xr3:uid="{64E19724-5710-264D-9837-E713F1E3851F}" name="Column9804"/>
    <tableColumn id="9813" xr3:uid="{BA3CFE8C-171E-C542-A51E-2C46E7EB57CF}" name="Column9805"/>
    <tableColumn id="9814" xr3:uid="{E98B628D-A0F4-6B4E-AAE0-6055847FB667}" name="Column9806"/>
    <tableColumn id="9815" xr3:uid="{686C0F4A-E742-DA40-8211-1ECADD2BCAF3}" name="Column9807"/>
    <tableColumn id="9816" xr3:uid="{28741B18-41DC-A74D-B0F8-30E44F7E9212}" name="Column9808"/>
    <tableColumn id="9817" xr3:uid="{D9A1FFA8-C84F-9645-AC17-F7BB8A02ADD5}" name="Column9809"/>
    <tableColumn id="9818" xr3:uid="{4B40BEEF-49EC-9348-B82E-924B2844219F}" name="Column9810"/>
    <tableColumn id="9819" xr3:uid="{4C70D180-C8C4-D94F-8C73-48F4191D6C18}" name="Column9811"/>
    <tableColumn id="9820" xr3:uid="{37E54DAD-1C91-5F45-A88A-61F7575FCC9C}" name="Column9812"/>
    <tableColumn id="9821" xr3:uid="{618F944A-02ED-1646-922F-4DD410BBBF72}" name="Column9813"/>
    <tableColumn id="9822" xr3:uid="{1AD3D790-CC95-884C-B7FD-B6E2290E7443}" name="Column9814"/>
    <tableColumn id="9823" xr3:uid="{1E19CF8C-BDFE-5644-B89B-415DF5FAA4E8}" name="Column9815"/>
    <tableColumn id="9824" xr3:uid="{6FABE93B-B10F-F743-A600-3ECFC5FFE62A}" name="Column9816"/>
    <tableColumn id="9825" xr3:uid="{907A67ED-A5E1-074F-8277-762A0C6B67DE}" name="Column9817"/>
    <tableColumn id="9826" xr3:uid="{FC9AB527-82CA-5E42-985D-0BEAFBA49DA2}" name="Column9818"/>
    <tableColumn id="9827" xr3:uid="{92A67415-3F94-C84F-B50E-704B4CE8215C}" name="Column9819"/>
    <tableColumn id="9828" xr3:uid="{6AA23214-8AF1-4543-97F4-B6789E4F5EB0}" name="Column9820"/>
    <tableColumn id="9829" xr3:uid="{76EE2D89-582A-6B49-8115-3583FAC01213}" name="Column9821"/>
    <tableColumn id="9830" xr3:uid="{197D0998-49B8-4148-B408-C18EC49C7DD0}" name="Column9822"/>
    <tableColumn id="9831" xr3:uid="{37DA6011-EE96-9345-BEB5-01DDBD24C5C7}" name="Column9823"/>
    <tableColumn id="9832" xr3:uid="{27936EDC-281A-584B-B7E1-E6539756798B}" name="Column9824"/>
    <tableColumn id="9833" xr3:uid="{E32585DF-1442-954B-A713-6956178AA14C}" name="Column9825"/>
    <tableColumn id="9834" xr3:uid="{5F5BF03D-CFF2-F340-BEFD-77DFEE218CFC}" name="Column9826"/>
    <tableColumn id="9835" xr3:uid="{25CF5A25-EDCB-624E-AF40-970E4B52E90E}" name="Column9827"/>
    <tableColumn id="9836" xr3:uid="{B27C21AC-70C9-314E-9FE8-7C27BDE6183D}" name="Column9828"/>
    <tableColumn id="9837" xr3:uid="{20660755-A0CD-0449-B59F-0E4BC00D01DC}" name="Column9829"/>
    <tableColumn id="9838" xr3:uid="{46C2421E-F2C2-D74E-A447-1DB9A35D6949}" name="Column9830"/>
    <tableColumn id="9839" xr3:uid="{F16FE7DA-D31B-A740-8502-5F5667678725}" name="Column9831"/>
    <tableColumn id="9840" xr3:uid="{5EBF63FF-D500-104A-BF74-020FC6724F98}" name="Column9832"/>
    <tableColumn id="9841" xr3:uid="{3F15F8C0-AA9A-B444-AC03-CB1DB3328F4E}" name="Column9833"/>
    <tableColumn id="9842" xr3:uid="{EEE3692F-316E-B946-A664-75338D328B9F}" name="Column9834"/>
    <tableColumn id="9843" xr3:uid="{EB8D123C-E47A-C14C-AA8C-FA193E10F0F6}" name="Column9835"/>
    <tableColumn id="9844" xr3:uid="{ABA7CCB0-48A9-D44E-9995-B0863E67FB6A}" name="Column9836"/>
    <tableColumn id="9845" xr3:uid="{A3D35278-D3E2-184B-A75C-35A80631B541}" name="Column9837"/>
    <tableColumn id="9846" xr3:uid="{9E734FD3-6929-FA49-8A5D-2AAB1FBEFF36}" name="Column9838"/>
    <tableColumn id="9847" xr3:uid="{BB44AD58-B157-E948-9C6C-C68B91820591}" name="Column9839"/>
    <tableColumn id="9848" xr3:uid="{86EA5C88-ECC0-5C42-BF72-19E40F0A5877}" name="Column9840"/>
    <tableColumn id="9849" xr3:uid="{EDE30FCC-04F2-AD49-91C0-3451EF2E4C1D}" name="Column9841"/>
    <tableColumn id="9850" xr3:uid="{18226A6D-CF1B-954C-A6F3-00630EAFEDBD}" name="Column9842"/>
    <tableColumn id="9851" xr3:uid="{66627722-869A-7443-AC0B-6991FD2AB05F}" name="Column9843"/>
    <tableColumn id="9852" xr3:uid="{FD247848-F21F-8547-84FB-597167A126AA}" name="Column9844"/>
    <tableColumn id="9853" xr3:uid="{9F7EAD62-439A-334A-A6C7-93D77B2B8677}" name="Column9845"/>
    <tableColumn id="9854" xr3:uid="{A9393926-4AA3-3C4F-B042-0D7EAA17A6AA}" name="Column9846"/>
    <tableColumn id="9855" xr3:uid="{43077A09-7C6D-694F-A2B2-9B91F6BDFBDA}" name="Column9847"/>
    <tableColumn id="9856" xr3:uid="{F8D2DF94-578E-FF47-9A47-7D05DE38DAAB}" name="Column9848"/>
    <tableColumn id="9857" xr3:uid="{2B5CAB5D-A317-B24F-9DC1-54287DB60EFC}" name="Column9849"/>
    <tableColumn id="9858" xr3:uid="{E38568F4-7AE4-2B47-A178-03892BD3CFC2}" name="Column9850"/>
    <tableColumn id="9859" xr3:uid="{372E18E4-B022-4D45-B86D-877AA3498158}" name="Column9851"/>
    <tableColumn id="9860" xr3:uid="{2353BB20-2C19-894C-88E3-803048AFB8D1}" name="Column9852"/>
    <tableColumn id="9861" xr3:uid="{E537988A-CA8E-9143-A1C4-35ADB96576F1}" name="Column9853"/>
    <tableColumn id="9862" xr3:uid="{016B4942-4F80-5A4D-8BA9-ADB173008E8C}" name="Column9854"/>
    <tableColumn id="9863" xr3:uid="{CEF4BC0B-1A55-6347-8941-20445C889CF6}" name="Column9855"/>
    <tableColumn id="9864" xr3:uid="{446B1161-B3ED-114E-AA0E-5CE5BCEF2BEA}" name="Column9856"/>
    <tableColumn id="9865" xr3:uid="{E3697607-6687-9A4D-8686-C90B374198D9}" name="Column9857"/>
    <tableColumn id="9866" xr3:uid="{F1299AA4-2290-8F43-9935-119A4F076DA7}" name="Column9858"/>
    <tableColumn id="9867" xr3:uid="{12CA1BC7-65B4-1B41-AD11-DCCBFDA8CC8B}" name="Column9859"/>
    <tableColumn id="9868" xr3:uid="{B6381A85-8D95-2342-AEE8-BCF1EF061B18}" name="Column9860"/>
    <tableColumn id="9869" xr3:uid="{4F1900EC-66A1-BA42-AAB3-64510EC9BDAD}" name="Column9861"/>
    <tableColumn id="9870" xr3:uid="{9F65D166-8337-A046-8A76-DE49EE258E6B}" name="Column9862"/>
    <tableColumn id="9871" xr3:uid="{BD9B98BD-64F4-E647-AA02-482E6F9D272A}" name="Column9863"/>
    <tableColumn id="9872" xr3:uid="{72BFA905-926C-C340-9915-6078C06406DC}" name="Column9864"/>
    <tableColumn id="9873" xr3:uid="{A061696C-CC7F-BF44-B581-59A8FCBC372A}" name="Column9865"/>
    <tableColumn id="9874" xr3:uid="{2392BCC0-601A-464B-96D8-45A3951F03E0}" name="Column9866"/>
    <tableColumn id="9875" xr3:uid="{6BB1249B-76ED-E34F-B6D2-278AE66BEE1A}" name="Column9867"/>
    <tableColumn id="9876" xr3:uid="{B37B36B3-C9FE-AC4E-AD7F-B274DFEB5DC6}" name="Column9868"/>
    <tableColumn id="9877" xr3:uid="{D509565C-FBA5-5048-8B4A-7DDC74305E5D}" name="Column9869"/>
    <tableColumn id="9878" xr3:uid="{296FCEF2-C5E4-7943-92B8-9963C8450971}" name="Column9870"/>
    <tableColumn id="9879" xr3:uid="{EA617051-EF8F-A941-9AEE-04894639CB81}" name="Column9871"/>
    <tableColumn id="9880" xr3:uid="{3DFA718D-F7A2-7E4F-99C0-496244ED83D3}" name="Column9872"/>
    <tableColumn id="9881" xr3:uid="{666F4682-FEBF-8943-925E-8BB93E080A71}" name="Column9873"/>
    <tableColumn id="9882" xr3:uid="{F0C2A573-70B8-FC49-B15B-0FABFD6DA93F}" name="Column9874"/>
    <tableColumn id="9883" xr3:uid="{94256841-42D1-F045-B64D-55E2F73FA6D1}" name="Column9875"/>
    <tableColumn id="9884" xr3:uid="{1B96CD3E-2C18-F44D-9107-72D804F36132}" name="Column9876"/>
    <tableColumn id="9885" xr3:uid="{15F34D15-5D1D-D943-B9FF-F57B96917E4C}" name="Column9877"/>
    <tableColumn id="9886" xr3:uid="{5D8F1844-BDA5-7D4C-9D05-916978D3B6F6}" name="Column9878"/>
    <tableColumn id="9887" xr3:uid="{81719011-45ED-5E4F-B637-5CB1CBC3A91B}" name="Column9879"/>
    <tableColumn id="9888" xr3:uid="{A26D7ABF-11AF-D54E-98CB-9A1C5C4C8D3C}" name="Column9880"/>
    <tableColumn id="9889" xr3:uid="{16D05578-A79D-F743-9EF0-677F19873514}" name="Column9881"/>
    <tableColumn id="9890" xr3:uid="{2AACF97B-92E0-954E-9439-DE79C7B528CE}" name="Column9882"/>
    <tableColumn id="9891" xr3:uid="{08D96388-5A06-A44F-A5D3-3BE699345427}" name="Column9883"/>
    <tableColumn id="9892" xr3:uid="{9BCD9653-9629-A146-B1B2-553AD8ECACC1}" name="Column9884"/>
    <tableColumn id="9893" xr3:uid="{1F86A359-A254-C740-AE90-D6645651C610}" name="Column9885"/>
    <tableColumn id="9894" xr3:uid="{CDFC6D0C-E682-DD46-9F3C-46BC626E8473}" name="Column9886"/>
    <tableColumn id="9895" xr3:uid="{ED1BEBCE-4EA1-9D4D-AE3A-A2C43BAA573B}" name="Column9887"/>
    <tableColumn id="9896" xr3:uid="{A83528FD-A793-6D4F-B0C8-F8FF2B70CF3A}" name="Column9888"/>
    <tableColumn id="9897" xr3:uid="{066210B1-5C5E-C54B-8621-02667D0F6D28}" name="Column9889"/>
    <tableColumn id="9898" xr3:uid="{7990B7FD-5057-C244-9A7E-9A926A9B4ED7}" name="Column9890"/>
    <tableColumn id="9899" xr3:uid="{97681197-D10F-FC46-A803-F3CFEFA8D1F0}" name="Column9891"/>
    <tableColumn id="9900" xr3:uid="{542913E9-330D-2847-83CE-2A7D8EFD109A}" name="Column9892"/>
    <tableColumn id="9901" xr3:uid="{E04F3CE7-6AD2-FC41-B21B-12BF01DD930F}" name="Column9893"/>
    <tableColumn id="9902" xr3:uid="{D81073E5-F2AF-8D43-8F99-DA87A64B5202}" name="Column9894"/>
    <tableColumn id="9903" xr3:uid="{F9DDBA8F-4C4F-5A46-B324-E64CDEE62942}" name="Column9895"/>
    <tableColumn id="9904" xr3:uid="{38B93484-57EB-FD4F-BDFB-E3B094915F48}" name="Column9896"/>
    <tableColumn id="9905" xr3:uid="{1956EC48-1420-824A-9F9B-7AFFCD8943EF}" name="Column9897"/>
    <tableColumn id="9906" xr3:uid="{76232BE7-9FBC-9C41-A0AF-DE50A4B2FF82}" name="Column9898"/>
    <tableColumn id="9907" xr3:uid="{E0675F06-A7A7-A04B-AC1F-F587750E195B}" name="Column9899"/>
    <tableColumn id="9908" xr3:uid="{1C9A5AA1-475D-0542-A2F3-BC07EB78C2BD}" name="Column9900"/>
    <tableColumn id="9909" xr3:uid="{FC04C8E4-F1C1-A545-931A-4B0543B8DE38}" name="Column9901"/>
    <tableColumn id="9910" xr3:uid="{C5D11B20-C3C2-4C46-BA92-A7D15C5678B0}" name="Column9902"/>
    <tableColumn id="9911" xr3:uid="{221B40D3-67D0-3443-A146-8B38D2C7A753}" name="Column9903"/>
    <tableColumn id="9912" xr3:uid="{F7FD0DB0-FA68-C74E-A744-B04C9F4E30B8}" name="Column9904"/>
    <tableColumn id="9913" xr3:uid="{D80CE027-56B6-9140-BBEE-C62B4BC5C030}" name="Column9905"/>
    <tableColumn id="9914" xr3:uid="{AA59154F-6C61-1444-90A3-1DDE5CA51BE6}" name="Column9906"/>
    <tableColumn id="9915" xr3:uid="{D3E32473-CB0F-BD4F-8096-A7CFD657AED3}" name="Column9907"/>
    <tableColumn id="9916" xr3:uid="{5D3F8E1F-E78C-DC43-BF80-810496D8DA4B}" name="Column9908"/>
    <tableColumn id="9917" xr3:uid="{23A67956-7BA8-5147-967C-BBCA18ED9981}" name="Column9909"/>
    <tableColumn id="9918" xr3:uid="{3C7B3CBE-54E4-8849-BBB3-38C83B4262C4}" name="Column9910"/>
    <tableColumn id="9919" xr3:uid="{1CA731A1-53E5-A14E-AC5D-06B32373D740}" name="Column9911"/>
    <tableColumn id="9920" xr3:uid="{B9992599-2558-3E41-9C91-CE1B62E65095}" name="Column9912"/>
    <tableColumn id="9921" xr3:uid="{0E149FC3-0C53-8D40-A35B-BA5283E6FA0F}" name="Column9913"/>
    <tableColumn id="9922" xr3:uid="{91F5A624-E4A7-7344-90A2-B62061C9597F}" name="Column9914"/>
    <tableColumn id="9923" xr3:uid="{88C09993-8FFF-754D-925A-E030408A8D73}" name="Column9915"/>
    <tableColumn id="9924" xr3:uid="{FD7846A1-7588-3E4E-9044-2E46297B0894}" name="Column9916"/>
    <tableColumn id="9925" xr3:uid="{6C4E873A-33B7-A141-95B2-7424EBDA4444}" name="Column9917"/>
    <tableColumn id="9926" xr3:uid="{BD3066E3-EB59-EC4D-AA91-62903D846E9D}" name="Column9918"/>
    <tableColumn id="9927" xr3:uid="{7482A3B4-96A3-FE48-B9D3-61953981C003}" name="Column9919"/>
    <tableColumn id="9928" xr3:uid="{775CD867-8258-DC40-AA5F-43C019C07A85}" name="Column9920"/>
    <tableColumn id="9929" xr3:uid="{4482BECC-71A7-3A42-9214-644DB35CEB6B}" name="Column9921"/>
    <tableColumn id="9930" xr3:uid="{12297B94-15D6-DC4C-897F-A4300030BDA4}" name="Column9922"/>
    <tableColumn id="9931" xr3:uid="{9C411857-428D-764B-9BF8-65D0005D2C04}" name="Column9923"/>
    <tableColumn id="9932" xr3:uid="{568E9F17-E7FE-134A-9375-5490CC86855F}" name="Column9924"/>
    <tableColumn id="9933" xr3:uid="{311252FB-1591-504F-854B-F8C7150CC68E}" name="Column9925"/>
    <tableColumn id="9934" xr3:uid="{67E42229-73EC-A14D-A8AE-DBD4878094C5}" name="Column9926"/>
    <tableColumn id="9935" xr3:uid="{0B87087B-F142-1D47-9CEA-1A4D8EB9AFAB}" name="Column9927"/>
    <tableColumn id="9936" xr3:uid="{32077CC9-D6C1-E44A-A338-72F367D18C45}" name="Column9928"/>
    <tableColumn id="9937" xr3:uid="{261421DE-1473-F842-9FA8-617F42547DD7}" name="Column9929"/>
    <tableColumn id="9938" xr3:uid="{249B9AFF-347C-DD4F-967E-0929D29B749A}" name="Column9930"/>
    <tableColumn id="9939" xr3:uid="{E5D6ECE4-E614-554C-A429-87EA04762924}" name="Column9931"/>
    <tableColumn id="9940" xr3:uid="{40D7731C-C467-F84D-BEBF-C656B1AF22D8}" name="Column9932"/>
    <tableColumn id="9941" xr3:uid="{76C1A652-7BCA-3B49-8933-7E13572CE2A6}" name="Column9933"/>
    <tableColumn id="9942" xr3:uid="{A1327C2B-BF7E-9D47-9F97-8CF3B18EF34F}" name="Column9934"/>
    <tableColumn id="9943" xr3:uid="{22E68A6A-F7ED-1E4B-99B8-E113F8EE6EE1}" name="Column9935"/>
    <tableColumn id="9944" xr3:uid="{E5C07C61-AE7C-9445-9E39-815117AF8CC8}" name="Column9936"/>
    <tableColumn id="9945" xr3:uid="{BD9B99AC-569A-624C-8311-61725A89A35B}" name="Column9937"/>
    <tableColumn id="9946" xr3:uid="{DD1FDAB9-F529-FD47-9DEE-2D02BAA7B24F}" name="Column9938"/>
    <tableColumn id="9947" xr3:uid="{3EBBB189-C64D-1D4F-9B97-92D6C525CB4A}" name="Column9939"/>
    <tableColumn id="9948" xr3:uid="{0D5D255A-34F5-CB44-A320-C00027E07C82}" name="Column9940"/>
    <tableColumn id="9949" xr3:uid="{1F2B26C1-4558-BA40-98F9-BABD9816C44E}" name="Column9941"/>
    <tableColumn id="9950" xr3:uid="{FD905EED-205E-0347-BA58-7DB267399BE1}" name="Column9942"/>
    <tableColumn id="9951" xr3:uid="{8B8BFF38-9FAE-1B47-BF2C-AF6B054586A3}" name="Column9943"/>
    <tableColumn id="9952" xr3:uid="{B5BAE054-1D0C-8144-81EC-89376394DEB5}" name="Column9944"/>
    <tableColumn id="9953" xr3:uid="{1E80FE2D-49C3-4342-BC11-323847A68F8B}" name="Column9945"/>
    <tableColumn id="9954" xr3:uid="{19896ED3-C4A1-3445-80F2-B8AB0AA56D42}" name="Column9946"/>
    <tableColumn id="9955" xr3:uid="{E57A5E4A-C0DC-AC4B-AAB1-CDCB84CACEAB}" name="Column9947"/>
    <tableColumn id="9956" xr3:uid="{D9474DE6-0233-D54A-9878-D1DD7E91D70F}" name="Column9948"/>
    <tableColumn id="9957" xr3:uid="{2D58D574-4BB2-F24A-9949-0DB97F062FD1}" name="Column9949"/>
    <tableColumn id="9958" xr3:uid="{CE68313E-D231-054A-8157-239F75B2F646}" name="Column9950"/>
    <tableColumn id="9959" xr3:uid="{7F05EF80-664E-E142-B516-8E2922D8C45A}" name="Column9951"/>
    <tableColumn id="9960" xr3:uid="{985F6130-8CBE-DF47-A00A-BF78399CA89D}" name="Column9952"/>
    <tableColumn id="9961" xr3:uid="{390E68A6-1D92-384D-B817-D609F1FE34D9}" name="Column9953"/>
    <tableColumn id="9962" xr3:uid="{B0F20E4B-157D-634E-8879-C5EB0175DCE4}" name="Column9954"/>
    <tableColumn id="9963" xr3:uid="{C4157F2F-40AF-2542-9A6A-07865BE4FD72}" name="Column9955"/>
    <tableColumn id="9964" xr3:uid="{8E5AD81F-B8A5-4140-A977-6E66AE907710}" name="Column9956"/>
    <tableColumn id="9965" xr3:uid="{1FBB7095-185B-A647-87AD-66EEECE227B4}" name="Column9957"/>
    <tableColumn id="9966" xr3:uid="{B3E7E311-47B4-FF4F-ABCA-F948784B5A7D}" name="Column9958"/>
    <tableColumn id="9967" xr3:uid="{0A4A6C49-0EAC-7645-93D9-52C4FC77761E}" name="Column9959"/>
    <tableColumn id="9968" xr3:uid="{DD4E6B66-6164-E245-B9BD-D48029A8EFAC}" name="Column9960"/>
    <tableColumn id="9969" xr3:uid="{2A8F6854-C103-E643-BDA8-26E2BEE53BC6}" name="Column9961"/>
    <tableColumn id="9970" xr3:uid="{4464AA9E-255B-AE49-B32B-C7C9DAA84248}" name="Column9962"/>
    <tableColumn id="9971" xr3:uid="{29DB960A-EFE6-874A-8D5B-016284D4D961}" name="Column9963"/>
    <tableColumn id="9972" xr3:uid="{EB830E70-2452-464D-8853-795800D35D56}" name="Column9964"/>
    <tableColumn id="9973" xr3:uid="{52384037-7057-3A44-BB5B-8FBEE6747019}" name="Column9965"/>
    <tableColumn id="9974" xr3:uid="{B2B55FC6-E53F-284A-8B66-3F40C135B885}" name="Column9966"/>
    <tableColumn id="9975" xr3:uid="{E6C9DBA5-9D9C-6E4F-9D09-F9121AA4FB74}" name="Column9967"/>
    <tableColumn id="9976" xr3:uid="{1DC98454-EE96-B548-96C8-65A752E5364C}" name="Column9968"/>
    <tableColumn id="9977" xr3:uid="{AC6AD060-1D14-D643-A6E3-E41571E4CD6E}" name="Column9969"/>
    <tableColumn id="9978" xr3:uid="{F50B87C4-98AE-574B-BD68-0BE4ACE8C560}" name="Column9970"/>
    <tableColumn id="9979" xr3:uid="{FC214CD3-20AA-ED47-B9F6-4B9E37813A6F}" name="Column9971"/>
    <tableColumn id="9980" xr3:uid="{D8532D42-CAC1-F748-888F-03247E77FBDD}" name="Column9972"/>
    <tableColumn id="9981" xr3:uid="{C5757BD0-4D18-3142-8917-7CC6E11460B7}" name="Column9973"/>
    <tableColumn id="9982" xr3:uid="{89241781-CF43-A742-B470-4ABB411102B2}" name="Column9974"/>
    <tableColumn id="9983" xr3:uid="{0C7F96CA-89CC-8A4C-8BED-7B01E20B605A}" name="Column9975"/>
    <tableColumn id="9984" xr3:uid="{5BC325BB-F14E-7241-AF57-A78C18FE205E}" name="Column9976"/>
    <tableColumn id="9985" xr3:uid="{0E24F0D2-11A7-7D4C-9A5C-9668FA393D8C}" name="Column9977"/>
    <tableColumn id="9986" xr3:uid="{648F9F6D-D580-824B-845E-061A5722553B}" name="Column9978"/>
    <tableColumn id="9987" xr3:uid="{EA0468BF-A31A-7642-8A7C-2B380B9AF823}" name="Column9979"/>
    <tableColumn id="9988" xr3:uid="{C39184B5-5406-C543-AE76-1B46EC307180}" name="Column9980"/>
    <tableColumn id="9989" xr3:uid="{F37F780C-7949-184E-8010-B923B6D7235D}" name="Column9981"/>
    <tableColumn id="9990" xr3:uid="{B7D1E897-36CA-C140-9D4C-828140A4F108}" name="Column9982"/>
    <tableColumn id="9991" xr3:uid="{2A6A2213-BC88-C742-B677-912CC8AD0460}" name="Column9983"/>
    <tableColumn id="9992" xr3:uid="{5DBA48E7-FD7A-764E-8D33-9B0B079FEB96}" name="Column9984"/>
    <tableColumn id="9993" xr3:uid="{323CD0EB-90D7-984A-9962-21F3DC284AB4}" name="Column9985"/>
    <tableColumn id="9994" xr3:uid="{A0DE3559-31CD-2B41-8B28-BAE9AA6DEE95}" name="Column9986"/>
    <tableColumn id="9995" xr3:uid="{963214EE-3598-0E47-A2B6-E0DEC3810F6B}" name="Column9987"/>
    <tableColumn id="9996" xr3:uid="{66842BC1-EC06-8D46-A6AC-1CD6B3C31684}" name="Column9988"/>
    <tableColumn id="9997" xr3:uid="{E0D7EE37-A6BF-2C4D-9E4F-97EECAE63EC4}" name="Column9989"/>
    <tableColumn id="9998" xr3:uid="{866DC8CE-DF0B-414D-8DC8-86F0C1560747}" name="Column9990"/>
    <tableColumn id="9999" xr3:uid="{6A14A25A-AF59-2C45-9DF2-F01529092A13}" name="Column9991"/>
    <tableColumn id="10000" xr3:uid="{62F82476-8E73-564C-9117-D5D86039F510}" name="Column9992"/>
    <tableColumn id="10001" xr3:uid="{0BF954AD-94A6-D24F-8C22-BC17288A36E4}" name="Column9993"/>
    <tableColumn id="10002" xr3:uid="{37DCCE1E-9E5D-8E4C-8D8A-1FDA3CF42CD1}" name="Column9994"/>
    <tableColumn id="10003" xr3:uid="{7F5369ED-A6EF-DB4C-BD29-6434DFE82494}" name="Column9995"/>
    <tableColumn id="10004" xr3:uid="{84DA1BCD-6537-DA40-A5DE-9321BA272C34}" name="Column9996"/>
    <tableColumn id="10005" xr3:uid="{14C4D4A7-BB55-7049-9087-2CE4954DA336}" name="Column9997"/>
    <tableColumn id="10006" xr3:uid="{5523C4E7-FC77-2F43-A4F2-F79704BA2B04}" name="Column9998"/>
    <tableColumn id="10007" xr3:uid="{F920C1C9-58D7-FE45-BD83-66D9B4945A1E}" name="Column9999"/>
    <tableColumn id="10008" xr3:uid="{03FC4810-0656-0F41-9879-999CFCAF4A5F}" name="Column10000"/>
    <tableColumn id="10009" xr3:uid="{87134A04-B7F8-C846-AC8A-3946297EC9F5}" name="Column10001"/>
    <tableColumn id="10010" xr3:uid="{D45A2C15-224A-7D45-8379-3F60C555E406}" name="Column10002"/>
    <tableColumn id="10011" xr3:uid="{AB05D2EF-3889-354A-A17E-268E14C5E563}" name="Column10003"/>
    <tableColumn id="10012" xr3:uid="{35BAFF8A-5953-E74B-8343-87867492C39D}" name="Column10004"/>
    <tableColumn id="10013" xr3:uid="{84209D8C-1ACB-9346-95A2-323933A35972}" name="Column10005"/>
    <tableColumn id="10014" xr3:uid="{62199971-C4A6-034B-B18A-E7ADC89516B2}" name="Column10006"/>
    <tableColumn id="10015" xr3:uid="{A0324BF4-8E79-764B-83F4-B5E9A8B1250A}" name="Column10007"/>
    <tableColumn id="10016" xr3:uid="{B4326D4A-AC62-0543-A3A0-27768D132A6F}" name="Column10008"/>
    <tableColumn id="10017" xr3:uid="{292E56EE-12A1-5F48-8447-2EDA20F285C2}" name="Column10009"/>
    <tableColumn id="10018" xr3:uid="{EF6A8BB4-529D-2741-819A-3064C9CE0781}" name="Column10010"/>
    <tableColumn id="10019" xr3:uid="{E4CB44E1-8977-B746-A130-16477AD7B733}" name="Column10011"/>
    <tableColumn id="10020" xr3:uid="{2710D55A-5091-CF4B-9EB9-4F0E53ED25DB}" name="Column10012"/>
    <tableColumn id="10021" xr3:uid="{F026426C-066D-9F40-902E-15E47EB9648E}" name="Column10013"/>
    <tableColumn id="10022" xr3:uid="{BCBC7606-3434-4E47-91C1-5ED0FC2E5AC2}" name="Column10014"/>
    <tableColumn id="10023" xr3:uid="{D5BD3816-52DF-CE43-82C7-CE89F775E8AB}" name="Column10015"/>
    <tableColumn id="10024" xr3:uid="{97A68C79-F6DC-C042-9FDE-4060F1F33F85}" name="Column10016"/>
    <tableColumn id="10025" xr3:uid="{148D7059-277F-1A42-B2F9-D7D5FEB6D167}" name="Column10017"/>
    <tableColumn id="10026" xr3:uid="{5B1747BF-8ED4-054C-AAD6-862D45275DCC}" name="Column10018"/>
    <tableColumn id="10027" xr3:uid="{A24C48C1-6E87-604E-8777-82D6C7132BFE}" name="Column10019"/>
    <tableColumn id="10028" xr3:uid="{8FD7437A-2E1E-1744-BD6A-6ABB60CC012D}" name="Column10020"/>
    <tableColumn id="10029" xr3:uid="{528793B4-A78B-0347-966D-02C9F06228E5}" name="Column10021"/>
    <tableColumn id="10030" xr3:uid="{DFD1EBA3-40A6-1147-8C7A-CCD1D7B81E1B}" name="Column10022"/>
    <tableColumn id="10031" xr3:uid="{647A006F-01DF-D045-AAF4-040EF97A39C5}" name="Column10023"/>
    <tableColumn id="10032" xr3:uid="{74E5191D-035B-FF40-A2DD-1996528E0DC9}" name="Column10024"/>
    <tableColumn id="10033" xr3:uid="{DAE20C6D-239D-0740-8409-FFAECA5DE9C0}" name="Column10025"/>
    <tableColumn id="10034" xr3:uid="{31C7C5DE-57C6-3A41-B8DD-478FFF94B2B5}" name="Column10026"/>
    <tableColumn id="10035" xr3:uid="{5E0FE30B-53B8-F649-AE4D-0C6078334D04}" name="Column10027"/>
    <tableColumn id="10036" xr3:uid="{74827115-33C0-7948-B689-089A5DDB7978}" name="Column10028"/>
    <tableColumn id="10037" xr3:uid="{C9F073E7-6799-7C40-A2E7-7C1053586F08}" name="Column10029"/>
    <tableColumn id="10038" xr3:uid="{41BAB2CE-A68B-0641-BAB5-F4EF47E11A72}" name="Column10030"/>
    <tableColumn id="10039" xr3:uid="{C5B58AC8-C929-F54D-9959-F46899265317}" name="Column10031"/>
    <tableColumn id="10040" xr3:uid="{E102EB2B-F34C-F642-9702-B10927EF466D}" name="Column10032"/>
    <tableColumn id="10041" xr3:uid="{2726D0E4-C95C-5E4D-9FE8-3C9B00FCC7C5}" name="Column10033"/>
    <tableColumn id="10042" xr3:uid="{85AF4D2F-7A9D-0F4C-A20A-58328CBA0CEA}" name="Column10034"/>
    <tableColumn id="10043" xr3:uid="{ACF88D5C-B867-E140-ABBE-1CBA665C76F0}" name="Column10035"/>
    <tableColumn id="10044" xr3:uid="{5A9B53AF-0781-684C-8FA2-411328C8502F}" name="Column10036"/>
    <tableColumn id="10045" xr3:uid="{79CEFA40-30C7-AD45-9F13-EFCF6A0AF249}" name="Column10037"/>
    <tableColumn id="10046" xr3:uid="{97660CB0-95C0-7A4A-87C8-E3C209587990}" name="Column10038"/>
    <tableColumn id="10047" xr3:uid="{36D96CCD-1340-B948-88C0-A02696309DA1}" name="Column10039"/>
    <tableColumn id="10048" xr3:uid="{A5593721-3B4E-F247-ADEA-0EE3F00EF32B}" name="Column10040"/>
    <tableColumn id="10049" xr3:uid="{D7C43980-1337-7645-BE9E-A11036318D4A}" name="Column10041"/>
    <tableColumn id="10050" xr3:uid="{79834680-A300-5543-9223-61B602113341}" name="Column10042"/>
    <tableColumn id="10051" xr3:uid="{EA0E2B95-0C71-5F46-B75C-8844A88B98F3}" name="Column10043"/>
    <tableColumn id="10052" xr3:uid="{60D904CC-1E21-E447-8054-233404A080E7}" name="Column10044"/>
    <tableColumn id="10053" xr3:uid="{742FC08D-C6AD-5940-9820-B7F3E234CBE8}" name="Column10045"/>
    <tableColumn id="10054" xr3:uid="{5FFA7969-4486-7F43-8744-CD9CE733455D}" name="Column10046"/>
    <tableColumn id="10055" xr3:uid="{883C4F2D-6B17-F348-8C37-326941EE9F8D}" name="Column10047"/>
    <tableColumn id="10056" xr3:uid="{25356337-53DD-9C47-9DB0-DEABAADF1DA2}" name="Column10048"/>
    <tableColumn id="10057" xr3:uid="{F2348561-F79D-9F43-A5D8-C26C918BA344}" name="Column10049"/>
    <tableColumn id="10058" xr3:uid="{E9F4C388-74A7-044D-880D-49C4E0502DA6}" name="Column10050"/>
    <tableColumn id="10059" xr3:uid="{825562DC-9657-534C-9D9F-09B20C4BE870}" name="Column10051"/>
    <tableColumn id="10060" xr3:uid="{D235271A-D90A-F146-9613-BEDCBD559B15}" name="Column10052"/>
    <tableColumn id="10061" xr3:uid="{6E68FF95-9DF4-1542-A90C-5A8E60DA83F4}" name="Column10053"/>
    <tableColumn id="10062" xr3:uid="{6A42F1FF-5FE3-1944-8B2C-73E3F005BEA4}" name="Column10054"/>
    <tableColumn id="10063" xr3:uid="{E5A51D67-72FC-8A46-AA4A-0B77B2EA02C6}" name="Column10055"/>
    <tableColumn id="10064" xr3:uid="{58466761-DBA7-4440-B9C2-0B354E57D824}" name="Column10056"/>
    <tableColumn id="10065" xr3:uid="{9E67C66A-BB28-3745-88A0-51D57EEEE6B7}" name="Column10057"/>
    <tableColumn id="10066" xr3:uid="{9E9959EE-4B73-ED44-AE94-E2AD2919838E}" name="Column10058"/>
    <tableColumn id="10067" xr3:uid="{686273D0-9018-1F42-8865-B22518F97BBF}" name="Column10059"/>
    <tableColumn id="10068" xr3:uid="{4A318F3B-43ED-FA4E-9322-B7CA20F8919F}" name="Column10060"/>
    <tableColumn id="10069" xr3:uid="{BAA15430-EB01-B34B-A8D9-03EC2EE420ED}" name="Column10061"/>
    <tableColumn id="10070" xr3:uid="{57884612-DBCE-9E4A-95CF-F23CA83ABB54}" name="Column10062"/>
    <tableColumn id="10071" xr3:uid="{03CCFEBF-6609-7749-B062-DB7E8562CC45}" name="Column10063"/>
    <tableColumn id="10072" xr3:uid="{5D61B29F-3ABD-A446-831F-DFA4EE88F4DF}" name="Column10064"/>
    <tableColumn id="10073" xr3:uid="{7D9D1D04-94F7-5647-8524-7F9DDF4A216A}" name="Column10065"/>
    <tableColumn id="10074" xr3:uid="{6F4F2F77-1D8C-0446-BC2A-F2C5A1D02EC8}" name="Column10066"/>
    <tableColumn id="10075" xr3:uid="{7C0E5CCC-83BB-4D49-85AC-162C1120DA37}" name="Column10067"/>
    <tableColumn id="10076" xr3:uid="{833B0249-9883-8741-A6CA-DF1210B45474}" name="Column10068"/>
    <tableColumn id="10077" xr3:uid="{307A8DF8-73D0-3947-8863-9379DEAA5192}" name="Column10069"/>
    <tableColumn id="10078" xr3:uid="{1A627282-0ADD-2A4C-85CA-1F46EE3AD008}" name="Column10070"/>
    <tableColumn id="10079" xr3:uid="{F033980A-1DCE-734B-8D03-EA963E9C887F}" name="Column10071"/>
    <tableColumn id="10080" xr3:uid="{2A9CD13F-0C38-AF4B-9B52-710ECD7265A2}" name="Column10072"/>
    <tableColumn id="10081" xr3:uid="{3BB0882A-AF72-F14D-8CD8-8F62EBA857E8}" name="Column10073"/>
    <tableColumn id="10082" xr3:uid="{B35DC342-BA50-734B-A15A-0FB96A0821D6}" name="Column10074"/>
    <tableColumn id="10083" xr3:uid="{EA23E3E3-D253-8542-BC21-FC5A48591BA2}" name="Column10075"/>
    <tableColumn id="10084" xr3:uid="{38515735-4B41-1F42-A964-B6FF3092DA4B}" name="Column10076"/>
    <tableColumn id="10085" xr3:uid="{62066ACB-B1D6-564A-9C96-8D0E3FC001DA}" name="Column10077"/>
    <tableColumn id="10086" xr3:uid="{904A9161-CEE7-1746-9C1C-B00998C58F41}" name="Column10078"/>
    <tableColumn id="10087" xr3:uid="{67641F17-7FDF-DF48-AFAC-1E0315963883}" name="Column10079"/>
    <tableColumn id="10088" xr3:uid="{CF7F2C39-D86E-8C45-ABC3-F656364FB6D9}" name="Column10080"/>
    <tableColumn id="10089" xr3:uid="{F28C7062-987F-1E45-9F7D-D17D32718CD3}" name="Column10081"/>
    <tableColumn id="10090" xr3:uid="{84D24754-0EEF-CC41-8116-AA7644A78E10}" name="Column10082"/>
    <tableColumn id="10091" xr3:uid="{0C4CED7C-06C3-CC4B-9323-7887704B898E}" name="Column10083"/>
    <tableColumn id="10092" xr3:uid="{8B49470E-AC07-324A-A4C3-92CA1F671C6F}" name="Column10084"/>
    <tableColumn id="10093" xr3:uid="{BD327869-D0BF-AF4C-A7ED-B9A01C01FBD3}" name="Column10085"/>
    <tableColumn id="10094" xr3:uid="{6528A0D3-F770-F748-997D-A08BC06C5901}" name="Column10086"/>
    <tableColumn id="10095" xr3:uid="{55FFE62E-24AA-6A44-8711-6F886927C529}" name="Column10087"/>
    <tableColumn id="10096" xr3:uid="{AF4BCC7B-CD30-2F44-8893-B088FC24B739}" name="Column10088"/>
    <tableColumn id="10097" xr3:uid="{66F5816B-6109-A649-9727-0519C5D2508D}" name="Column10089"/>
    <tableColumn id="10098" xr3:uid="{F29D0723-653E-F84A-ACD6-39DBE9557B0D}" name="Column10090"/>
    <tableColumn id="10099" xr3:uid="{0687CC67-31C7-1440-8A99-66EA18218B4A}" name="Column10091"/>
    <tableColumn id="10100" xr3:uid="{16631CD9-9FB3-7D48-B81C-C6A4EF53CEEB}" name="Column10092"/>
    <tableColumn id="10101" xr3:uid="{F0D1DAFD-3356-A249-A7BB-B4A0725909E1}" name="Column10093"/>
    <tableColumn id="10102" xr3:uid="{70C4B84E-1562-B542-B506-CDCFA35D0896}" name="Column10094"/>
    <tableColumn id="10103" xr3:uid="{D09019DF-CD30-F548-A137-85BD00480370}" name="Column10095"/>
    <tableColumn id="10104" xr3:uid="{D4DD137E-1B1F-4546-804C-4828F208171F}" name="Column10096"/>
    <tableColumn id="10105" xr3:uid="{A2FA96FC-3A32-6A4E-828C-AFFD173DCFC2}" name="Column10097"/>
    <tableColumn id="10106" xr3:uid="{DE857F12-5BB3-FA49-ABA5-FAA9E3CE4605}" name="Column10098"/>
    <tableColumn id="10107" xr3:uid="{18DE0D2F-0068-604F-8163-9F870FB1EED3}" name="Column10099"/>
    <tableColumn id="10108" xr3:uid="{C080DC86-2C56-4D4A-A4E3-F207DE869372}" name="Column10100"/>
    <tableColumn id="10109" xr3:uid="{582B267E-3700-D74F-8D83-A9E438BC7D18}" name="Column10101"/>
    <tableColumn id="10110" xr3:uid="{60C1C3E3-01AE-3F42-B78E-F51176675674}" name="Column10102"/>
    <tableColumn id="10111" xr3:uid="{9D15A334-BBFF-D24F-B3AC-520D89EF75A0}" name="Column10103"/>
    <tableColumn id="10112" xr3:uid="{48491359-7C88-7C42-94C4-49674602FD91}" name="Column10104"/>
    <tableColumn id="10113" xr3:uid="{A4229D18-B0A4-784E-A5D1-684CF51FBF6F}" name="Column10105"/>
    <tableColumn id="10114" xr3:uid="{26869D72-4E02-DC4E-8E2C-60B8A6D21B7F}" name="Column10106"/>
    <tableColumn id="10115" xr3:uid="{52242C0F-215A-8942-80D9-82B54742BCA6}" name="Column10107"/>
    <tableColumn id="10116" xr3:uid="{2B826611-D63D-574E-9BE2-56489324A400}" name="Column10108"/>
    <tableColumn id="10117" xr3:uid="{9414AE61-F5EE-8344-B878-07744F4418F7}" name="Column10109"/>
    <tableColumn id="10118" xr3:uid="{BEAAA2CB-67F1-5045-B6F2-BE7B5D786FDE}" name="Column10110"/>
    <tableColumn id="10119" xr3:uid="{ADF17C5E-35C8-BE4B-99FB-8DCD3B12F6F4}" name="Column10111"/>
    <tableColumn id="10120" xr3:uid="{DA7AEA32-86AE-6F4F-A101-3128942E537D}" name="Column10112"/>
    <tableColumn id="10121" xr3:uid="{A83666BD-F2C7-844B-A329-805411943F72}" name="Column10113"/>
    <tableColumn id="10122" xr3:uid="{A59DABF4-265B-DA4F-A345-5AA3D2CFABF0}" name="Column10114"/>
    <tableColumn id="10123" xr3:uid="{B68CFF6B-753E-6049-97DF-0AA274A90C71}" name="Column10115"/>
    <tableColumn id="10124" xr3:uid="{36C83AC7-4981-E144-8F83-B4A3422A19A8}" name="Column10116"/>
    <tableColumn id="10125" xr3:uid="{75183F57-6CA8-9C4E-AA52-36D19FA4A00D}" name="Column10117"/>
    <tableColumn id="10126" xr3:uid="{ADB38E3C-E12C-D64C-A8F5-1D53DDF444FF}" name="Column10118"/>
    <tableColumn id="10127" xr3:uid="{23E0F65C-E6BC-1345-8BF6-D380A5C1947D}" name="Column10119"/>
    <tableColumn id="10128" xr3:uid="{9B387A81-A372-934C-A01C-F5023FEC1DB2}" name="Column10120"/>
    <tableColumn id="10129" xr3:uid="{A52B7722-5627-B140-86B5-BB5C9FFEB2A5}" name="Column10121"/>
    <tableColumn id="10130" xr3:uid="{12A22224-EF49-2742-8A01-42AF18F4027D}" name="Column10122"/>
    <tableColumn id="10131" xr3:uid="{AE44F0E1-AFAC-7149-81F1-20172E973BE7}" name="Column10123"/>
    <tableColumn id="10132" xr3:uid="{06AFA68E-AC05-DB49-B1F7-ED4E7E866108}" name="Column10124"/>
    <tableColumn id="10133" xr3:uid="{E0FFB0B7-3F53-AA42-8A9D-9730AA2FD139}" name="Column10125"/>
    <tableColumn id="10134" xr3:uid="{CC79B43B-659D-4442-8E09-FF16D4B23B95}" name="Column10126"/>
    <tableColumn id="10135" xr3:uid="{EECC673D-ACD8-7D46-9133-5B97E5740B46}" name="Column10127"/>
    <tableColumn id="10136" xr3:uid="{F1A1AEB4-5A30-A747-8EE1-87E2785ABB80}" name="Column10128"/>
    <tableColumn id="10137" xr3:uid="{FBA12D17-072F-3F4D-95DA-A2C5AEA06F02}" name="Column10129"/>
    <tableColumn id="10138" xr3:uid="{EA52B6CE-4C58-1D45-91D0-BB1DC3EFEC35}" name="Column10130"/>
    <tableColumn id="10139" xr3:uid="{2FD0D311-4B7B-D447-BE59-F6F736C11999}" name="Column10131"/>
    <tableColumn id="10140" xr3:uid="{3A9FB70D-A48C-E740-BCB0-23ED45A37606}" name="Column10132"/>
    <tableColumn id="10141" xr3:uid="{039CFBB6-0E06-9342-AF52-943216A53492}" name="Column10133"/>
    <tableColumn id="10142" xr3:uid="{45360C1E-2CED-2B44-9F73-F9E79B587CB5}" name="Column10134"/>
    <tableColumn id="10143" xr3:uid="{228C9A69-74CE-6243-BA00-6081FF7EB164}" name="Column10135"/>
    <tableColumn id="10144" xr3:uid="{172DB71D-B998-8045-AA20-1D1F613DE401}" name="Column10136"/>
    <tableColumn id="10145" xr3:uid="{6133CEC4-D503-A445-BA24-C1656D10E925}" name="Column10137"/>
    <tableColumn id="10146" xr3:uid="{D6716002-2569-5041-8A9C-CD5AF5FFA0B6}" name="Column10138"/>
    <tableColumn id="10147" xr3:uid="{987759F6-BB8A-7D47-9244-9CBACE744529}" name="Column10139"/>
    <tableColumn id="10148" xr3:uid="{4E4932DA-9D31-A041-9C27-E97B573B0C55}" name="Column10140"/>
    <tableColumn id="10149" xr3:uid="{1B642C0C-070C-6248-B417-E7D1932A95B1}" name="Column10141"/>
    <tableColumn id="10150" xr3:uid="{B1818009-2DF4-C249-B0AD-F9D8656EA423}" name="Column10142"/>
    <tableColumn id="10151" xr3:uid="{0DA3E67F-2C95-154E-BBAC-25A73096220E}" name="Column10143"/>
    <tableColumn id="10152" xr3:uid="{1AC54E8D-D734-A743-84A4-A0A6F03C31FF}" name="Column10144"/>
    <tableColumn id="10153" xr3:uid="{29BA5F80-6862-4244-8658-D8BD94B53E5B}" name="Column10145"/>
    <tableColumn id="10154" xr3:uid="{166DE38C-FDC9-5B4B-A2A7-D8447C282BDB}" name="Column10146"/>
    <tableColumn id="10155" xr3:uid="{64C425F9-C850-374A-9D31-FA8A0D63B1E5}" name="Column10147"/>
    <tableColumn id="10156" xr3:uid="{2FF80A86-5FD2-FD4C-BCB7-D83DDA5C32C8}" name="Column10148"/>
    <tableColumn id="10157" xr3:uid="{9CA6A335-0FA8-FE48-ADB5-0A7D0BFF1B9A}" name="Column10149"/>
    <tableColumn id="10158" xr3:uid="{6948EA50-4C97-2E4C-A2ED-B51D3E90182B}" name="Column10150"/>
    <tableColumn id="10159" xr3:uid="{535AF941-6F88-864D-A994-666F7AF81920}" name="Column10151"/>
    <tableColumn id="10160" xr3:uid="{FD552B0D-C82D-6947-A626-1F4BE3350DBF}" name="Column10152"/>
    <tableColumn id="10161" xr3:uid="{302D8E1E-5CDB-3442-8FEB-A61AB8EB0D9E}" name="Column10153"/>
    <tableColumn id="10162" xr3:uid="{C5766CBF-B893-954C-89EC-1310275D7DE7}" name="Column10154"/>
    <tableColumn id="10163" xr3:uid="{612D6270-BCE3-3A4D-9681-F2F3F05809EF}" name="Column10155"/>
    <tableColumn id="10164" xr3:uid="{1A4E5C3D-C6BB-4342-8C60-BAF62C516369}" name="Column10156"/>
    <tableColumn id="10165" xr3:uid="{5DE6B6DD-212C-8646-9324-4D186EDAFA88}" name="Column10157"/>
    <tableColumn id="10166" xr3:uid="{89B293C4-C881-5B45-8123-FBBE5854CBF5}" name="Column10158"/>
    <tableColumn id="10167" xr3:uid="{817C248A-5A1A-7247-86CE-A1E72F0A27E3}" name="Column10159"/>
    <tableColumn id="10168" xr3:uid="{D01B4CAD-37D2-3340-906F-C79FB63FEF31}" name="Column10160"/>
    <tableColumn id="10169" xr3:uid="{0DC9CDA6-0BB5-E348-B68C-B36EE005EF73}" name="Column10161"/>
    <tableColumn id="10170" xr3:uid="{014CEDFB-4752-6D45-94AA-DE2F339FED67}" name="Column10162"/>
    <tableColumn id="10171" xr3:uid="{C6F99FD7-085C-A449-9122-83038BB91F13}" name="Column10163"/>
    <tableColumn id="10172" xr3:uid="{86471DCB-8C12-AF41-BC5A-AF7D1E2DF0B0}" name="Column10164"/>
    <tableColumn id="10173" xr3:uid="{68DCB063-95A0-494A-8A25-1ED0587AF747}" name="Column10165"/>
    <tableColumn id="10174" xr3:uid="{D07CCC08-CCC5-2648-9F88-5EDA5F9A2716}" name="Column10166"/>
    <tableColumn id="10175" xr3:uid="{4A23CE74-8A3A-DE48-986F-AB00C0938EEF}" name="Column10167"/>
    <tableColumn id="10176" xr3:uid="{A8FF718D-8722-8E40-96A0-9B7CBA4A8062}" name="Column10168"/>
    <tableColumn id="10177" xr3:uid="{65615B7B-D0F7-224A-A2B4-242878F177F0}" name="Column10169"/>
    <tableColumn id="10178" xr3:uid="{94AA86A6-8BDB-0646-9C8B-1481003FC1FF}" name="Column10170"/>
    <tableColumn id="10179" xr3:uid="{5B9B9807-18F0-974C-8F8B-A5806124097C}" name="Column10171"/>
    <tableColumn id="10180" xr3:uid="{E3465526-487E-A642-80C8-B486244A63F8}" name="Column10172"/>
    <tableColumn id="10181" xr3:uid="{12786BDC-8322-1644-9E22-186CD169A0AA}" name="Column10173"/>
    <tableColumn id="10182" xr3:uid="{2831D8BE-1634-B64A-84FF-569A09F9BB42}" name="Column10174"/>
    <tableColumn id="10183" xr3:uid="{636C3675-E924-9F43-A66C-50573F61CE2E}" name="Column10175"/>
    <tableColumn id="10184" xr3:uid="{B1A56E4F-6847-A640-9A9F-4CFCA1AA5745}" name="Column10176"/>
    <tableColumn id="10185" xr3:uid="{27F63FEA-5524-9944-8C69-54B5C9D08EF6}" name="Column10177"/>
    <tableColumn id="10186" xr3:uid="{7F631136-8557-EE47-B9B9-E589582979CC}" name="Column10178"/>
    <tableColumn id="10187" xr3:uid="{D25705E1-C478-E84B-9FA7-0D73C68A9B9C}" name="Column10179"/>
    <tableColumn id="10188" xr3:uid="{62546D4B-75A4-1749-8C0F-4DC1B3879D33}" name="Column10180"/>
    <tableColumn id="10189" xr3:uid="{56E6149C-992B-0E4D-9722-FF4951C14E20}" name="Column10181"/>
    <tableColumn id="10190" xr3:uid="{7B1F9F06-37FA-A540-8F00-2C4A765EE240}" name="Column10182"/>
    <tableColumn id="10191" xr3:uid="{429C3D11-02FC-D84D-9403-085A01957A89}" name="Column10183"/>
    <tableColumn id="10192" xr3:uid="{B1A859FF-5873-D840-AC39-0989104E3A57}" name="Column10184"/>
    <tableColumn id="10193" xr3:uid="{2BD48F87-37D8-414C-BB25-26D23CA7B839}" name="Column10185"/>
    <tableColumn id="10194" xr3:uid="{95DC8370-7F1B-0A46-94C4-516AFE97D394}" name="Column10186"/>
    <tableColumn id="10195" xr3:uid="{F621C221-BD1A-0B49-9193-562F0760AAE0}" name="Column10187"/>
    <tableColumn id="10196" xr3:uid="{193A1FDD-7609-2C48-88B2-CAB766075D57}" name="Column10188"/>
    <tableColumn id="10197" xr3:uid="{31D3B30B-7F2B-D148-BCD4-568E9C0762EE}" name="Column10189"/>
    <tableColumn id="10198" xr3:uid="{DBD3F997-1D28-F049-B7AB-10DA721AECD5}" name="Column10190"/>
    <tableColumn id="10199" xr3:uid="{F4EC746E-12AC-F94C-843A-DD3599A6CCB9}" name="Column10191"/>
    <tableColumn id="10200" xr3:uid="{5957B3B4-998B-CD46-8B5A-280AEF008F1C}" name="Column10192"/>
    <tableColumn id="10201" xr3:uid="{0458190E-79A1-8E4F-B42A-7697595229E0}" name="Column10193"/>
    <tableColumn id="10202" xr3:uid="{FD7B63BF-922E-C346-928B-2967F6D76AF9}" name="Column10194"/>
    <tableColumn id="10203" xr3:uid="{3FEED289-0959-AE48-90B5-9ED0B8F4B7FB}" name="Column10195"/>
    <tableColumn id="10204" xr3:uid="{1083A817-3454-D840-B7D6-D2948F1E5B67}" name="Column10196"/>
    <tableColumn id="10205" xr3:uid="{65EED2AB-D52A-1D4F-9C13-5E51AEDAE0DD}" name="Column10197"/>
    <tableColumn id="10206" xr3:uid="{787123CC-9707-634A-BD0E-BD25981D2F0B}" name="Column10198"/>
    <tableColumn id="10207" xr3:uid="{1DE1E6B9-94F6-DC41-90A6-F042FCF088ED}" name="Column10199"/>
    <tableColumn id="10208" xr3:uid="{25273115-77C6-524A-9A61-571742600A0A}" name="Column10200"/>
    <tableColumn id="10209" xr3:uid="{CEF1566F-4891-E742-A8A7-C6522C1557A9}" name="Column10201"/>
    <tableColumn id="10210" xr3:uid="{DF097DF3-7B8E-9949-AE4C-883B17C8CCD3}" name="Column10202"/>
    <tableColumn id="10211" xr3:uid="{95371AED-160F-E943-BC75-CEB1CC9276FF}" name="Column10203"/>
    <tableColumn id="10212" xr3:uid="{D248FC35-FB1B-434C-91F0-BAC9ABD05FA4}" name="Column10204"/>
    <tableColumn id="10213" xr3:uid="{7E2C1594-E14A-BD42-ADFB-D9FC5FBA2DB7}" name="Column10205"/>
    <tableColumn id="10214" xr3:uid="{9AEB9CCC-122A-DC45-8553-60D572BF7450}" name="Column10206"/>
    <tableColumn id="10215" xr3:uid="{1AE7D8FE-FE53-1943-9EF0-4BCF7BED53D1}" name="Column10207"/>
    <tableColumn id="10216" xr3:uid="{421CDDD6-5B3A-7047-AA34-8C2C3A388A98}" name="Column10208"/>
    <tableColumn id="10217" xr3:uid="{81279865-1608-904E-810D-B3C621EE10D2}" name="Column10209"/>
    <tableColumn id="10218" xr3:uid="{F7BFDF1E-E0E7-D641-B7DC-9E94CBAB32E3}" name="Column10210"/>
    <tableColumn id="10219" xr3:uid="{4305B567-3C5C-E148-84F1-167143EE9CAB}" name="Column10211"/>
    <tableColumn id="10220" xr3:uid="{ACBA539D-F079-3C43-A8A0-9F86682F7CD8}" name="Column10212"/>
    <tableColumn id="10221" xr3:uid="{5DEB68FD-1172-D740-8478-14567CA8BC54}" name="Column10213"/>
    <tableColumn id="10222" xr3:uid="{8A34E0CF-436D-5B48-B126-0DB5DB12E441}" name="Column10214"/>
    <tableColumn id="10223" xr3:uid="{CF868409-9B2A-7340-AA15-225F098C835B}" name="Column10215"/>
    <tableColumn id="10224" xr3:uid="{69E3EB27-FD03-3A4B-846E-D9A21F48366F}" name="Column10216"/>
    <tableColumn id="10225" xr3:uid="{31EDCCAA-F9B0-F941-864A-7DEE2886B407}" name="Column10217"/>
    <tableColumn id="10226" xr3:uid="{E71964E3-FA7B-5342-AEF9-215D5FD037D6}" name="Column10218"/>
    <tableColumn id="10227" xr3:uid="{73F78DFA-2D0A-DE40-9606-1356DF37C89D}" name="Column10219"/>
    <tableColumn id="10228" xr3:uid="{B72E1BFF-68A9-9044-A582-3AE0B50E3A77}" name="Column10220"/>
    <tableColumn id="10229" xr3:uid="{EBDB790F-18DD-E743-B12B-AFAD650E7274}" name="Column10221"/>
    <tableColumn id="10230" xr3:uid="{C68C36C9-C1E2-3E4A-9480-0D8BCD71FF67}" name="Column10222"/>
    <tableColumn id="10231" xr3:uid="{EB731435-1F29-704B-A448-097FA1BEFCD7}" name="Column10223"/>
    <tableColumn id="10232" xr3:uid="{7595CA8E-DA60-8345-990C-E10AF275CDE4}" name="Column10224"/>
    <tableColumn id="10233" xr3:uid="{592E4530-3D48-8D4D-B228-BEF3BB7270FD}" name="Column10225"/>
    <tableColumn id="10234" xr3:uid="{95D6CE0E-A3FD-D041-BADC-0446183818E5}" name="Column10226"/>
    <tableColumn id="10235" xr3:uid="{1C6BD801-40C7-C649-A6BA-F0D470E49900}" name="Column10227"/>
    <tableColumn id="10236" xr3:uid="{1DB89EE1-2913-B94B-8602-ACBF9FE2AF08}" name="Column10228"/>
    <tableColumn id="10237" xr3:uid="{4CE1F9B8-BFC9-9748-A1B4-DDF3B7074B34}" name="Column10229"/>
    <tableColumn id="10238" xr3:uid="{D5FD7AC3-A7EE-F442-B53A-521F95274EC4}" name="Column10230"/>
    <tableColumn id="10239" xr3:uid="{65C849E6-629B-6642-B068-D467E7310BE3}" name="Column10231"/>
    <tableColumn id="10240" xr3:uid="{A1FA6CD5-B257-F847-9F75-7E6CE6CDDBDD}" name="Column10232"/>
    <tableColumn id="10241" xr3:uid="{023356CF-6F67-834E-AEBC-851FB85EEF1B}" name="Column10233"/>
    <tableColumn id="10242" xr3:uid="{91CD92E5-DA79-4441-9F93-7A680863FD9A}" name="Column10234"/>
    <tableColumn id="10243" xr3:uid="{7A70153B-EA24-1048-A37D-144AC1CEC695}" name="Column10235"/>
    <tableColumn id="10244" xr3:uid="{288F3F95-A284-B54A-BA84-0A9F3D093A94}" name="Column10236"/>
    <tableColumn id="10245" xr3:uid="{B738EC60-7356-B74D-8032-07F0FF33993F}" name="Column10237"/>
    <tableColumn id="10246" xr3:uid="{F05B067A-2F57-2D45-BF6F-C8BA883BC1C4}" name="Column10238"/>
    <tableColumn id="10247" xr3:uid="{9381BEAA-E842-3F4D-9378-73B281D9A013}" name="Column10239"/>
    <tableColumn id="10248" xr3:uid="{8B7CAE58-CCD0-0440-8CF0-7CC703207B59}" name="Column10240"/>
    <tableColumn id="10249" xr3:uid="{A636D410-4824-5C4C-AA8A-A2CF9F3ACB1B}" name="Column10241"/>
    <tableColumn id="10250" xr3:uid="{60E87EC1-981B-A74D-841A-833CA02EDDB6}" name="Column10242"/>
    <tableColumn id="10251" xr3:uid="{97430E92-1663-D340-A428-01F82AEF1B28}" name="Column10243"/>
    <tableColumn id="10252" xr3:uid="{2FC04F4C-FEB4-C747-8CB1-CD8AD2F9313D}" name="Column10244"/>
    <tableColumn id="10253" xr3:uid="{6B67C1AB-8FCB-C441-8318-FF4C0FA7EDE7}" name="Column10245"/>
    <tableColumn id="10254" xr3:uid="{0A267488-9C5C-504F-A785-F46FBA8C2038}" name="Column10246"/>
    <tableColumn id="10255" xr3:uid="{29026991-5885-6F46-8031-9A23C94A8B7B}" name="Column10247"/>
    <tableColumn id="10256" xr3:uid="{D7CB7862-7800-0B44-90F4-E37068DC5AF2}" name="Column10248"/>
    <tableColumn id="10257" xr3:uid="{2753C5A0-6F38-D242-A4A9-7CE943C3FE0D}" name="Column10249"/>
    <tableColumn id="10258" xr3:uid="{93F94EE3-E1AF-BA4B-9982-4099859DE01C}" name="Column10250"/>
    <tableColumn id="10259" xr3:uid="{67BF2C61-A865-D94C-84EF-FD6483426F2D}" name="Column10251"/>
    <tableColumn id="10260" xr3:uid="{5AD09DB2-C001-EA40-B0CB-66D883A0C539}" name="Column10252"/>
    <tableColumn id="10261" xr3:uid="{81AF0603-D580-314E-8933-74FF5955B644}" name="Column10253"/>
    <tableColumn id="10262" xr3:uid="{494FD1EB-6AD9-194C-900A-CA6BB505A6E6}" name="Column10254"/>
    <tableColumn id="10263" xr3:uid="{7EF1C0F2-39A9-B846-AF75-A4F7E67C9E8A}" name="Column10255"/>
    <tableColumn id="10264" xr3:uid="{CCDD4841-3505-F44F-AE2D-12FDE7F1FE8E}" name="Column10256"/>
    <tableColumn id="10265" xr3:uid="{AC4146D2-D109-B145-B66C-E67951AF13F0}" name="Column10257"/>
    <tableColumn id="10266" xr3:uid="{6E6BE6D2-49E2-7D48-95FA-2E51115EB4BD}" name="Column10258"/>
    <tableColumn id="10267" xr3:uid="{58C8D29A-1DCD-5849-ACF8-EB21A7700751}" name="Column10259"/>
    <tableColumn id="10268" xr3:uid="{9A7E39BD-397F-FE43-8869-5BA373F98198}" name="Column10260"/>
    <tableColumn id="10269" xr3:uid="{5C65238F-3215-8942-83EC-5472F476A063}" name="Column10261"/>
    <tableColumn id="10270" xr3:uid="{54B136BE-5FC1-0640-843C-891F8134ED93}" name="Column10262"/>
    <tableColumn id="10271" xr3:uid="{A1D3D53B-7B37-6843-BC00-C7DFC0D1BDE2}" name="Column10263"/>
    <tableColumn id="10272" xr3:uid="{05A8CDA1-A588-FF4F-AD67-B79F4D02E5A3}" name="Column10264"/>
    <tableColumn id="10273" xr3:uid="{D928637A-CD31-594A-A291-41C7B522F9E0}" name="Column10265"/>
    <tableColumn id="10274" xr3:uid="{9DCE36E8-09FA-3346-919C-EF79757D6193}" name="Column10266"/>
    <tableColumn id="10275" xr3:uid="{682E9A3A-7197-B44C-8DF8-A1D7187E80BC}" name="Column10267"/>
    <tableColumn id="10276" xr3:uid="{50E1552F-D707-0D47-956E-08302B0AB945}" name="Column10268"/>
    <tableColumn id="10277" xr3:uid="{C6BCE422-D3A5-AD44-A38E-273678964DB2}" name="Column10269"/>
    <tableColumn id="10278" xr3:uid="{A7C18359-5D5D-E64A-99AA-75676BE95BE0}" name="Column10270"/>
    <tableColumn id="10279" xr3:uid="{8707006B-AABC-D546-8CBD-9EF8E8B4F48C}" name="Column10271"/>
    <tableColumn id="10280" xr3:uid="{29C652BC-A156-4D43-8B82-9AF60DDB9A5C}" name="Column10272"/>
    <tableColumn id="10281" xr3:uid="{7716FA50-5D84-D943-8511-3BA6611B15A8}" name="Column10273"/>
    <tableColumn id="10282" xr3:uid="{96F4EE4F-64A5-394E-B2CD-74A793AC40AB}" name="Column10274"/>
    <tableColumn id="10283" xr3:uid="{234A685F-BC0A-1140-9866-707DC76CFC4D}" name="Column10275"/>
    <tableColumn id="10284" xr3:uid="{5CD179A8-954B-7341-B7B7-B12AEC6EE0AE}" name="Column10276"/>
    <tableColumn id="10285" xr3:uid="{345F3A4F-2585-844E-87DB-15A99B469CCF}" name="Column10277"/>
    <tableColumn id="10286" xr3:uid="{27CEB679-0CFC-104F-86C3-CB38AAD9031D}" name="Column10278"/>
    <tableColumn id="10287" xr3:uid="{F9AEEA18-49DE-F443-BFE9-B0BA8E203F61}" name="Column10279"/>
    <tableColumn id="10288" xr3:uid="{F3B6E080-50E8-D844-8C05-E5A34DAD1784}" name="Column10280"/>
    <tableColumn id="10289" xr3:uid="{042AD801-E430-EA4A-A252-B98D30CC8828}" name="Column10281"/>
    <tableColumn id="10290" xr3:uid="{C4DA348B-DA01-594B-8A5C-BF4D9FF0A45A}" name="Column10282"/>
    <tableColumn id="10291" xr3:uid="{BA93CCC5-C6EB-2F47-A90D-1155F5E59538}" name="Column10283"/>
    <tableColumn id="10292" xr3:uid="{06E9F8FD-7333-974A-8F43-AD5BFEF7FD78}" name="Column10284"/>
    <tableColumn id="10293" xr3:uid="{A9DA5421-A69B-114A-B6C5-D71DA68A35A0}" name="Column10285"/>
    <tableColumn id="10294" xr3:uid="{9DE71193-A3EC-7C48-9DE7-FF8A5261CC07}" name="Column10286"/>
    <tableColumn id="10295" xr3:uid="{99360603-6BFA-7D49-8952-C3012EC4BFB2}" name="Column10287"/>
    <tableColumn id="10296" xr3:uid="{8B595DBB-688E-AE4D-BE50-E3CD4AFB9CE4}" name="Column10288"/>
    <tableColumn id="10297" xr3:uid="{593ECB48-670C-2343-A43D-FFD1D86E80EF}" name="Column10289"/>
    <tableColumn id="10298" xr3:uid="{BA4CDEE6-D9DD-BA4C-9C7B-972E2E3B13D4}" name="Column10290"/>
    <tableColumn id="10299" xr3:uid="{07DD0AFF-5B52-6049-BFF6-1E685D81FBA7}" name="Column10291"/>
    <tableColumn id="10300" xr3:uid="{28A67ABA-4510-A242-92E6-4C41A59AAE7A}" name="Column10292"/>
    <tableColumn id="10301" xr3:uid="{4A2EFDE4-0344-7942-9AAD-D343CD954DE1}" name="Column10293"/>
    <tableColumn id="10302" xr3:uid="{CBC09799-797C-4D42-9CD6-842DF35CC7E2}" name="Column10294"/>
    <tableColumn id="10303" xr3:uid="{0175EB2B-3E34-5649-B809-1AA2C40FB9B6}" name="Column10295"/>
    <tableColumn id="10304" xr3:uid="{19187465-9124-454E-B8A5-2986D874DAAD}" name="Column10296"/>
    <tableColumn id="10305" xr3:uid="{E445A627-3188-E64B-AF9E-3DA3629CF7C1}" name="Column10297"/>
    <tableColumn id="10306" xr3:uid="{3E55F0A3-47C4-8F4F-BF95-1472F1337B9A}" name="Column10298"/>
    <tableColumn id="10307" xr3:uid="{010EE970-03C2-C448-AB12-BDBA55F8BD78}" name="Column10299"/>
    <tableColumn id="10308" xr3:uid="{ACF60BB7-039F-724D-B753-BF1288640526}" name="Column10300"/>
    <tableColumn id="10309" xr3:uid="{DB2AF6B5-069A-874B-8F95-7C25B40C8225}" name="Column10301"/>
    <tableColumn id="10310" xr3:uid="{D9097BC2-6331-7A43-976E-2A30264617E6}" name="Column10302"/>
    <tableColumn id="10311" xr3:uid="{2647FA29-4A73-0443-8B7F-42C5EE8DCB87}" name="Column10303"/>
    <tableColumn id="10312" xr3:uid="{40006A05-0682-EE4E-B07B-751172D947D8}" name="Column10304"/>
    <tableColumn id="10313" xr3:uid="{626977D3-B70F-A043-A7EF-562B67D58821}" name="Column10305"/>
    <tableColumn id="10314" xr3:uid="{158D50F3-48F2-644E-A440-9502A340CA2A}" name="Column10306"/>
    <tableColumn id="10315" xr3:uid="{E5EBF7C5-1D7C-8C45-8F9E-A79D076AE559}" name="Column10307"/>
    <tableColumn id="10316" xr3:uid="{23EE3DA7-2A58-804A-899C-89CF4D3F8197}" name="Column10308"/>
    <tableColumn id="10317" xr3:uid="{23B134DF-7714-D242-8B4D-66C235397E95}" name="Column10309"/>
    <tableColumn id="10318" xr3:uid="{1DFEFDF9-C91B-6245-A4E4-E7CD9E52753E}" name="Column10310"/>
    <tableColumn id="10319" xr3:uid="{3FFDE723-7AD7-674C-BE0E-FA06C8087B01}" name="Column10311"/>
    <tableColumn id="10320" xr3:uid="{4FFBCB6A-7434-E646-B59B-1D7F4C0CCE26}" name="Column10312"/>
    <tableColumn id="10321" xr3:uid="{E7DE2A91-64D1-8648-87E9-42A3DF597B6D}" name="Column10313"/>
    <tableColumn id="10322" xr3:uid="{D21C2C0D-16DA-9345-B453-8733384F240F}" name="Column10314"/>
    <tableColumn id="10323" xr3:uid="{4E5AD450-33B4-0E46-B6E0-B30E7A1A7B7D}" name="Column10315"/>
    <tableColumn id="10324" xr3:uid="{544AC1E7-17F0-7544-AE0A-E98F477C92AF}" name="Column10316"/>
    <tableColumn id="10325" xr3:uid="{75F69950-5EDD-F24C-BFF2-7447D4D1C6C6}" name="Column10317"/>
    <tableColumn id="10326" xr3:uid="{79ACFA3E-01F7-AC4D-A0A7-BF4E9ECCA75C}" name="Column10318"/>
    <tableColumn id="10327" xr3:uid="{E77E0A73-9D21-DB4F-9660-99858ACA6FA0}" name="Column10319"/>
    <tableColumn id="10328" xr3:uid="{036A095C-24DA-D244-9487-02888531804B}" name="Column10320"/>
    <tableColumn id="10329" xr3:uid="{F238F5C6-7CD2-0949-BC42-3F7D35E12125}" name="Column10321"/>
    <tableColumn id="10330" xr3:uid="{94B8CB0B-D843-BA4C-9AF6-86D204A9D63B}" name="Column10322"/>
    <tableColumn id="10331" xr3:uid="{C437B627-72CA-564E-800F-9DE3A697EAE5}" name="Column10323"/>
    <tableColumn id="10332" xr3:uid="{8328E788-137B-124A-87A0-39ADCBF1A32C}" name="Column10324"/>
    <tableColumn id="10333" xr3:uid="{59EA8219-0760-E743-8449-8618262B2EA8}" name="Column10325"/>
    <tableColumn id="10334" xr3:uid="{3D8D5553-E105-E840-8A54-31EB2071108B}" name="Column10326"/>
    <tableColumn id="10335" xr3:uid="{793D7A2B-A875-604C-B5C6-BA3CF963ECD1}" name="Column10327"/>
    <tableColumn id="10336" xr3:uid="{13BDC361-49F6-E54C-A1AE-B175E61FA82E}" name="Column10328"/>
    <tableColumn id="10337" xr3:uid="{4F1A952B-AEEF-2148-8541-68CEDFACD897}" name="Column10329"/>
    <tableColumn id="10338" xr3:uid="{0024F86E-37C5-7C4E-9A02-8E659D89E638}" name="Column10330"/>
    <tableColumn id="10339" xr3:uid="{B469FD6D-262A-E945-BB62-2A60CBD8D4DC}" name="Column10331"/>
    <tableColumn id="10340" xr3:uid="{96F0C0A7-F6C8-674B-B854-6C4E462E8288}" name="Column10332"/>
    <tableColumn id="10341" xr3:uid="{23B71B2F-C29A-9946-A488-842B1B75BD42}" name="Column10333"/>
    <tableColumn id="10342" xr3:uid="{AD2EE088-0CEA-AC4B-8EBE-6F9496ABF3D6}" name="Column10334"/>
    <tableColumn id="10343" xr3:uid="{1A55C5D8-70C4-2E4E-9737-A1F7FD0DAAA4}" name="Column10335"/>
    <tableColumn id="10344" xr3:uid="{F539CD8B-721E-C54A-8927-756C604F124D}" name="Column10336"/>
    <tableColumn id="10345" xr3:uid="{B038B0F7-27F8-0C4C-9D62-741B31FBD1A1}" name="Column10337"/>
    <tableColumn id="10346" xr3:uid="{7022CF01-6978-C24F-9AFB-5E76B4FF072D}" name="Column10338"/>
    <tableColumn id="10347" xr3:uid="{E79AFAEE-1C0E-B44C-9F4F-BD3FE334AE63}" name="Column10339"/>
    <tableColumn id="10348" xr3:uid="{E679F52E-0D3F-0148-A9E5-0F7691C460C0}" name="Column10340"/>
    <tableColumn id="10349" xr3:uid="{C32BFC3A-357F-524A-BB37-F70C7E1FD0DD}" name="Column10341"/>
    <tableColumn id="10350" xr3:uid="{3EE60F50-1F7E-E846-8766-6CAA3B082013}" name="Column10342"/>
    <tableColumn id="10351" xr3:uid="{9364EA4D-8C2B-B446-88A4-3733587FED14}" name="Column10343"/>
    <tableColumn id="10352" xr3:uid="{F8224616-06BA-D749-BEBB-9C189720C026}" name="Column10344"/>
    <tableColumn id="10353" xr3:uid="{8C36C5DC-41E2-D049-92B6-BD510CF914DB}" name="Column10345"/>
    <tableColumn id="10354" xr3:uid="{37EB9D07-11F1-CE4C-96D2-F1152DFB7258}" name="Column10346"/>
    <tableColumn id="10355" xr3:uid="{DD7F1EAD-602D-2043-A8FF-B29BA8B4848B}" name="Column10347"/>
    <tableColumn id="10356" xr3:uid="{9A21F82F-E10A-2346-B1A5-76FA7B149308}" name="Column10348"/>
    <tableColumn id="10357" xr3:uid="{C999F67F-D7E3-024A-A173-81A38955F7A8}" name="Column10349"/>
    <tableColumn id="10358" xr3:uid="{F75555CB-2249-1842-8389-15937DC6AA61}" name="Column10350"/>
    <tableColumn id="10359" xr3:uid="{232ABD8F-2A15-8348-967A-8743A5FDAB5F}" name="Column10351"/>
    <tableColumn id="10360" xr3:uid="{9FA4C838-CEB8-C945-9A4D-F0E661EDFEA0}" name="Column10352"/>
    <tableColumn id="10361" xr3:uid="{3A75689F-5FAD-5F47-A2D5-904178879BBB}" name="Column10353"/>
    <tableColumn id="10362" xr3:uid="{B29842E8-1F83-2E4B-AB93-23BF950AC4BF}" name="Column10354"/>
    <tableColumn id="10363" xr3:uid="{5F9681BB-DE66-5845-8D31-C9DBF44FC7E5}" name="Column10355"/>
    <tableColumn id="10364" xr3:uid="{1656532F-F4B2-BD4D-8558-792336946BA7}" name="Column10356"/>
    <tableColumn id="10365" xr3:uid="{FF44716F-0AAD-064F-B195-61D58A9AD53C}" name="Column10357"/>
    <tableColumn id="10366" xr3:uid="{C08CD8D7-1039-F447-8A3F-0C06DF7026AD}" name="Column10358"/>
    <tableColumn id="10367" xr3:uid="{55504EC3-7FFD-3E47-AF1D-D0E417FC12E2}" name="Column10359"/>
    <tableColumn id="10368" xr3:uid="{BA293ADC-7D49-7D49-A9A9-35B190B47D4A}" name="Column10360"/>
    <tableColumn id="10369" xr3:uid="{B79130AB-267D-C143-A303-4ACED9D22CF3}" name="Column10361"/>
    <tableColumn id="10370" xr3:uid="{BB4C2E41-1C30-9F49-8754-F27A51647078}" name="Column10362"/>
    <tableColumn id="10371" xr3:uid="{B558B731-E21C-0344-B167-B49737B01D95}" name="Column10363"/>
    <tableColumn id="10372" xr3:uid="{DD9C4059-74D9-524C-8F51-713A4E03F883}" name="Column10364"/>
    <tableColumn id="10373" xr3:uid="{558519CE-39DE-B049-A567-C639D8DE9473}" name="Column10365"/>
    <tableColumn id="10374" xr3:uid="{D94A74DB-C45A-6F4C-9E39-2AFACBCDBEA6}" name="Column10366"/>
    <tableColumn id="10375" xr3:uid="{2919C2E6-6E3E-A543-B698-7F47E6A563AA}" name="Column10367"/>
    <tableColumn id="10376" xr3:uid="{7D264945-AAB0-134E-9762-DB50AE9EAB7D}" name="Column10368"/>
    <tableColumn id="10377" xr3:uid="{8697393C-F56E-ED49-B4E0-8FE8139EE0CD}" name="Column10369"/>
    <tableColumn id="10378" xr3:uid="{2CE59511-F422-7546-B9DD-638D706963BA}" name="Column10370"/>
    <tableColumn id="10379" xr3:uid="{9599416A-94B8-2746-BF5F-3D8CED1E5B4B}" name="Column10371"/>
    <tableColumn id="10380" xr3:uid="{EC9E9326-6114-0544-8CB9-E806B474DB7D}" name="Column10372"/>
    <tableColumn id="10381" xr3:uid="{31C19DA8-4F54-644A-9346-9C4FD6E3B47F}" name="Column10373"/>
    <tableColumn id="10382" xr3:uid="{C6F9DDB1-F7F0-7D4E-A51C-B53E89C6B46B}" name="Column10374"/>
    <tableColumn id="10383" xr3:uid="{F289561B-409B-274F-93A5-BA2D8C8ED8B6}" name="Column10375"/>
    <tableColumn id="10384" xr3:uid="{26807610-B39E-D74F-873A-DC3EEFC38F3D}" name="Column10376"/>
    <tableColumn id="10385" xr3:uid="{B5E0D017-3A31-5A49-B093-9BAA665D30AD}" name="Column10377"/>
    <tableColumn id="10386" xr3:uid="{612907C7-324A-264B-A319-60869F548618}" name="Column10378"/>
    <tableColumn id="10387" xr3:uid="{3BD83495-4354-474C-830D-E99A128DDE56}" name="Column10379"/>
    <tableColumn id="10388" xr3:uid="{1E16F816-16C4-224A-B3F5-6DA53DDDF5E2}" name="Column10380"/>
    <tableColumn id="10389" xr3:uid="{403CD272-8CE2-4C44-873C-59DEE8317B26}" name="Column10381"/>
    <tableColumn id="10390" xr3:uid="{D9D32E9B-FF57-AE4A-8C4E-9FE9B96F1A8A}" name="Column10382"/>
    <tableColumn id="10391" xr3:uid="{527C449A-E0E7-0E41-8277-CB5AF2B27237}" name="Column10383"/>
    <tableColumn id="10392" xr3:uid="{9F8FAB6B-CE29-BD4C-A2D6-CF5C93811358}" name="Column10384"/>
    <tableColumn id="10393" xr3:uid="{94778879-6214-9E4C-94C1-DC8A140E3E36}" name="Column10385"/>
    <tableColumn id="10394" xr3:uid="{5DE5396F-2970-344C-90A2-B81A2E663A63}" name="Column10386"/>
    <tableColumn id="10395" xr3:uid="{52A12816-0FBD-4B4D-A5B5-5CBC952C676C}" name="Column10387"/>
    <tableColumn id="10396" xr3:uid="{31F6D33F-B877-E54B-B8D5-0E0703D8CAF2}" name="Column10388"/>
    <tableColumn id="10397" xr3:uid="{7AF55FA6-E725-EC4D-BC23-F308FB4EB6D2}" name="Column10389"/>
    <tableColumn id="10398" xr3:uid="{846CDF1B-1E60-2D4D-AEBB-AC93FD9E8165}" name="Column10390"/>
    <tableColumn id="10399" xr3:uid="{D1236681-36FF-9745-AE55-3ECA6DDBFE78}" name="Column10391"/>
    <tableColumn id="10400" xr3:uid="{6B61E38A-78CE-BC44-B476-100876117AD9}" name="Column10392"/>
    <tableColumn id="10401" xr3:uid="{4E9F444D-4084-4B49-9E3C-B413F455039D}" name="Column10393"/>
    <tableColumn id="10402" xr3:uid="{6B3ADDE8-BE5E-BF45-B410-1A806138F894}" name="Column10394"/>
    <tableColumn id="10403" xr3:uid="{2D676C37-5D59-CA44-BE4A-693C15333628}" name="Column10395"/>
    <tableColumn id="10404" xr3:uid="{FA3BEA77-E224-0943-9619-FEB8E24C2C23}" name="Column10396"/>
    <tableColumn id="10405" xr3:uid="{553D056E-CA51-A845-BF4E-CE045BDBC9D9}" name="Column10397"/>
    <tableColumn id="10406" xr3:uid="{11E6864F-986F-1E43-9873-B45714DB3073}" name="Column10398"/>
    <tableColumn id="10407" xr3:uid="{15AA8170-FC95-A54F-9E94-562F192626A8}" name="Column10399"/>
    <tableColumn id="10408" xr3:uid="{537CFB58-7D56-B44E-B687-1BB9DDFEF758}" name="Column10400"/>
    <tableColumn id="10409" xr3:uid="{116F4AE6-E412-8F42-A905-F559A04D496A}" name="Column10401"/>
    <tableColumn id="10410" xr3:uid="{144942DD-3C4A-E14F-90D1-AC7B82DCB296}" name="Column10402"/>
    <tableColumn id="10411" xr3:uid="{09E1B856-0BFF-024B-ADF9-C1FFD48CC1CE}" name="Column10403"/>
    <tableColumn id="10412" xr3:uid="{C9DEA864-DA81-184E-896E-B7AB0E697E7A}" name="Column10404"/>
    <tableColumn id="10413" xr3:uid="{730F6EA3-AACC-354D-BDE6-57C63A8B1860}" name="Column10405"/>
    <tableColumn id="10414" xr3:uid="{03CF009C-1080-B644-97F6-B4D671608AFC}" name="Column10406"/>
    <tableColumn id="10415" xr3:uid="{C592EBF2-1264-164C-B86A-01809590AAA3}" name="Column10407"/>
    <tableColumn id="10416" xr3:uid="{A7605133-613E-2540-935B-28509F3AFF84}" name="Column10408"/>
    <tableColumn id="10417" xr3:uid="{9456592C-A876-7B4F-A738-8E2F07FEA138}" name="Column10409"/>
    <tableColumn id="10418" xr3:uid="{96B3A29B-82EE-8C45-A506-6C2C482385ED}" name="Column10410"/>
    <tableColumn id="10419" xr3:uid="{4AF1F6A9-0697-8142-AE25-C51B10A3CCA2}" name="Column10411"/>
    <tableColumn id="10420" xr3:uid="{0D837491-CC4A-CA42-BC28-0673CABADB0B}" name="Column10412"/>
    <tableColumn id="10421" xr3:uid="{FAC1F560-6018-8346-9B48-0AF71D0E8C2F}" name="Column10413"/>
    <tableColumn id="10422" xr3:uid="{4B6480C8-2CAB-1140-A2CA-2CE19FE041D2}" name="Column10414"/>
    <tableColumn id="10423" xr3:uid="{DD30AB20-2D0C-3F4B-B755-7F425995BDD1}" name="Column10415"/>
    <tableColumn id="10424" xr3:uid="{45EA0CC5-037F-EE4B-A7A1-936D4121939A}" name="Column10416"/>
    <tableColumn id="10425" xr3:uid="{81E5DE32-FAA5-A940-AE25-E9A3716F5C7C}" name="Column10417"/>
    <tableColumn id="10426" xr3:uid="{B9D03BC2-C38D-874E-9BED-C3F670C1B821}" name="Column10418"/>
    <tableColumn id="10427" xr3:uid="{948C2501-BBC6-EB46-B755-27745B6E5FFF}" name="Column10419"/>
    <tableColumn id="10428" xr3:uid="{FFC51028-A90A-014C-8D2F-C23F88D4E6D9}" name="Column10420"/>
    <tableColumn id="10429" xr3:uid="{9BD0EACF-D220-544D-A9DB-702E32B19FF4}" name="Column10421"/>
    <tableColumn id="10430" xr3:uid="{F3AE4B47-3536-2F4F-A436-61F0552AFA80}" name="Column10422"/>
    <tableColumn id="10431" xr3:uid="{0EB7D72E-A57F-1F42-A1E5-79564E14F6BC}" name="Column10423"/>
    <tableColumn id="10432" xr3:uid="{F73480EA-0A0D-EC43-AFAA-EA332734201A}" name="Column10424"/>
    <tableColumn id="10433" xr3:uid="{733E5843-A8AE-4A40-8DEC-5A1D1F8CE53E}" name="Column10425"/>
    <tableColumn id="10434" xr3:uid="{6DA00C7C-860E-C344-8756-51D60D1ECBB0}" name="Column10426"/>
    <tableColumn id="10435" xr3:uid="{DE5801FE-8B80-8248-8D8A-4360CDF40C75}" name="Column10427"/>
    <tableColumn id="10436" xr3:uid="{03E2AFE4-9093-C344-B888-F41C7BE4968C}" name="Column10428"/>
    <tableColumn id="10437" xr3:uid="{0D8D40D3-933A-894D-A154-5715369A74F5}" name="Column10429"/>
    <tableColumn id="10438" xr3:uid="{56E82A85-BCE6-7E4F-AB8A-625804B1F97D}" name="Column10430"/>
    <tableColumn id="10439" xr3:uid="{5F2D9912-9464-5747-A7B4-17B5A8624901}" name="Column10431"/>
    <tableColumn id="10440" xr3:uid="{2FD124D9-0C7C-3749-87CE-3AAE35BAE14B}" name="Column10432"/>
    <tableColumn id="10441" xr3:uid="{EF7E671A-F85C-A247-BDED-022022C18067}" name="Column10433"/>
    <tableColumn id="10442" xr3:uid="{24455E33-28D2-5946-A3A1-6E93FFD371B8}" name="Column10434"/>
    <tableColumn id="10443" xr3:uid="{A4D5369A-72CF-1C4C-A385-A58F9A754EB7}" name="Column10435"/>
    <tableColumn id="10444" xr3:uid="{E59AA92B-8820-3C47-8F37-37B5855E79FB}" name="Column10436"/>
    <tableColumn id="10445" xr3:uid="{FB91B2E5-D5D5-9943-8F5B-B71738952472}" name="Column10437"/>
    <tableColumn id="10446" xr3:uid="{7DB8D745-1BEE-8D46-BDE1-B8F9A85169DD}" name="Column10438"/>
    <tableColumn id="10447" xr3:uid="{59EC536B-6DC2-524B-87F9-BCE3A735EDB0}" name="Column10439"/>
    <tableColumn id="10448" xr3:uid="{A0CF3796-8D5B-E144-A206-F2CC79CF98AC}" name="Column10440"/>
    <tableColumn id="10449" xr3:uid="{341521C4-B91B-A645-AC24-EDD2D8453902}" name="Column10441"/>
    <tableColumn id="10450" xr3:uid="{ACB3E1C5-494C-8248-AF72-1F0A996D0E06}" name="Column10442"/>
    <tableColumn id="10451" xr3:uid="{FEF87248-8088-5C45-9BCA-88DCB485D9DC}" name="Column10443"/>
    <tableColumn id="10452" xr3:uid="{9A2E6ED1-3E97-9B49-92A9-FE7C38AAB9D3}" name="Column10444"/>
    <tableColumn id="10453" xr3:uid="{D9CF21C1-62A1-E142-8FB2-47866DFCACE7}" name="Column10445"/>
    <tableColumn id="10454" xr3:uid="{6C98C898-701C-A84B-980F-36EEAA14CC62}" name="Column10446"/>
    <tableColumn id="10455" xr3:uid="{B00E76AB-DB22-4747-BBB7-EC0DD99B880E}" name="Column10447"/>
    <tableColumn id="10456" xr3:uid="{1A9E7B1E-68F8-604D-B002-5BD8F836EE9B}" name="Column10448"/>
    <tableColumn id="10457" xr3:uid="{B33849B7-9571-2643-A22F-050589CC406F}" name="Column10449"/>
    <tableColumn id="10458" xr3:uid="{A89C663E-7C50-FB4F-8590-884A7B4D1089}" name="Column10450"/>
    <tableColumn id="10459" xr3:uid="{1788D747-35B6-7940-AF04-1644BC6964D9}" name="Column10451"/>
    <tableColumn id="10460" xr3:uid="{DFA647D5-E105-7046-A040-6A362EE0BA16}" name="Column10452"/>
    <tableColumn id="10461" xr3:uid="{08E42819-13BF-564F-9CE1-7C0D938A17FA}" name="Column10453"/>
    <tableColumn id="10462" xr3:uid="{B700F927-CE2F-184A-99D0-410637BD695E}" name="Column10454"/>
    <tableColumn id="10463" xr3:uid="{AC4EE92E-481E-E240-A9B5-A4EA10E34388}" name="Column10455"/>
    <tableColumn id="10464" xr3:uid="{C3D35F58-407F-4D40-9881-98D1DF0CD4B2}" name="Column10456"/>
    <tableColumn id="10465" xr3:uid="{BB0DB73F-DCC4-3A4B-9435-F3557A675700}" name="Column10457"/>
    <tableColumn id="10466" xr3:uid="{230D46B8-C0EE-E24E-BA29-E761EF32D636}" name="Column10458"/>
    <tableColumn id="10467" xr3:uid="{B754666A-F059-FA4D-A91B-D85B4751ECD9}" name="Column10459"/>
    <tableColumn id="10468" xr3:uid="{024F80BA-BC94-B348-8DF7-151A3A1DE029}" name="Column10460"/>
    <tableColumn id="10469" xr3:uid="{350FDF36-82B7-3145-A4AC-A9C8DE3A2234}" name="Column10461"/>
    <tableColumn id="10470" xr3:uid="{37A7969A-0178-BF41-BB96-116A377F7973}" name="Column10462"/>
    <tableColumn id="10471" xr3:uid="{EFCB132A-B2EB-B948-B921-6D7DEA9B4164}" name="Column10463"/>
    <tableColumn id="10472" xr3:uid="{B3C6FB1F-002B-B84F-87EF-86C3C4CE507D}" name="Column10464"/>
    <tableColumn id="10473" xr3:uid="{9762006E-6813-2341-8667-EE133B4B48A3}" name="Column10465"/>
    <tableColumn id="10474" xr3:uid="{75875279-9669-1E4C-9979-E745B4C7B58F}" name="Column10466"/>
    <tableColumn id="10475" xr3:uid="{B7B41345-7E75-1E41-AFE7-BEDFC2864194}" name="Column10467"/>
    <tableColumn id="10476" xr3:uid="{DBE4A5F5-5520-084F-802F-7D3B6D8ADECD}" name="Column10468"/>
    <tableColumn id="10477" xr3:uid="{CC52F119-9468-9648-A0B6-B8CBC9E96844}" name="Column10469"/>
    <tableColumn id="10478" xr3:uid="{297186A5-724A-1D45-8025-EF37CE554A73}" name="Column10470"/>
    <tableColumn id="10479" xr3:uid="{60E5822A-70BC-9E4A-A5E3-FECC456C303A}" name="Column10471"/>
    <tableColumn id="10480" xr3:uid="{1E03A856-2398-B643-A5E6-F58C5CA7A9AC}" name="Column10472"/>
    <tableColumn id="10481" xr3:uid="{DE1AD543-1017-1B4E-AE41-881A614F85D5}" name="Column10473"/>
    <tableColumn id="10482" xr3:uid="{3ACE0F71-DD48-EA41-AA4B-42109AFD39E9}" name="Column10474"/>
    <tableColumn id="10483" xr3:uid="{3A796CF4-2AF2-0540-9F67-A49F01D07269}" name="Column10475"/>
    <tableColumn id="10484" xr3:uid="{9C85B8C8-9CAD-D041-B816-AD2FBFF3EE1D}" name="Column10476"/>
    <tableColumn id="10485" xr3:uid="{58B5D924-4AF8-174E-9372-5E89A01372D3}" name="Column10477"/>
    <tableColumn id="10486" xr3:uid="{DC2FF2DF-33BC-CA49-B7DB-433D6648ADEC}" name="Column10478"/>
    <tableColumn id="10487" xr3:uid="{E480C824-40B9-1143-B05B-C4535F5AC524}" name="Column10479"/>
    <tableColumn id="10488" xr3:uid="{FB3BBC42-2ABF-3247-B74C-748E95A3B977}" name="Column10480"/>
    <tableColumn id="10489" xr3:uid="{B1CE8C24-A658-FD4A-9384-7A7F67C186E9}" name="Column10481"/>
    <tableColumn id="10490" xr3:uid="{56B516DD-33AE-C042-BA00-E446DA4D83AC}" name="Column10482"/>
    <tableColumn id="10491" xr3:uid="{9F18E9E5-1E3A-F346-A77B-ADE8ACBD4B75}" name="Column10483"/>
    <tableColumn id="10492" xr3:uid="{FF345DD4-9114-3643-A80C-2FDBFE02E7AC}" name="Column10484"/>
    <tableColumn id="10493" xr3:uid="{7BD75629-66AD-1846-9D01-22A1D680F7F2}" name="Column10485"/>
    <tableColumn id="10494" xr3:uid="{71755D48-B8EF-8441-BB20-1BF02B610187}" name="Column10486"/>
    <tableColumn id="10495" xr3:uid="{2A3311EB-86AD-9B4E-8988-F3688DAD252C}" name="Column10487"/>
    <tableColumn id="10496" xr3:uid="{04C435F0-5D13-8B46-9564-88F43E612E29}" name="Column10488"/>
    <tableColumn id="10497" xr3:uid="{A2C523AF-676E-164C-AA09-6D8CD9343DE0}" name="Column10489"/>
    <tableColumn id="10498" xr3:uid="{9A4A2D91-0C90-4E44-BDAF-DCA04F00BF9F}" name="Column10490"/>
    <tableColumn id="10499" xr3:uid="{AF387C69-CA87-1146-B64F-A9A4B08E7E61}" name="Column10491"/>
    <tableColumn id="10500" xr3:uid="{BCEA4E8E-D8D4-9643-8DC0-FFC581F7CCEB}" name="Column10492"/>
    <tableColumn id="10501" xr3:uid="{783C4826-6CB8-354A-B9A3-8A2FF9E96D21}" name="Column10493"/>
    <tableColumn id="10502" xr3:uid="{F13400E8-19B9-7D44-8A5F-B6EA520595B7}" name="Column10494"/>
    <tableColumn id="10503" xr3:uid="{7701EEFA-070C-6549-89E9-E44144C765A7}" name="Column10495"/>
    <tableColumn id="10504" xr3:uid="{91687706-B8AA-BE4F-A9A8-BB7CE9667A2D}" name="Column10496"/>
    <tableColumn id="10505" xr3:uid="{53BCEE78-D547-674D-ABD9-38D935B45D17}" name="Column10497"/>
    <tableColumn id="10506" xr3:uid="{F5158865-241F-9B48-B8D0-E21D5D195EB1}" name="Column10498"/>
    <tableColumn id="10507" xr3:uid="{EB26BA77-E808-6642-B9E5-BE2FDE2A37C3}" name="Column10499"/>
    <tableColumn id="10508" xr3:uid="{888F3AFA-F212-E046-845A-758B9CD67A0B}" name="Column10500"/>
    <tableColumn id="10509" xr3:uid="{E4373C4C-B704-7B4D-A3EF-A92DBABE5802}" name="Column10501"/>
    <tableColumn id="10510" xr3:uid="{EEB3E1AC-92DE-6346-A868-7F2A9E624FD8}" name="Column10502"/>
    <tableColumn id="10511" xr3:uid="{891F5248-B89D-154F-9BD4-39DFD11694C1}" name="Column10503"/>
    <tableColumn id="10512" xr3:uid="{04E5C2EC-E807-7644-A6F2-D410863BC4A9}" name="Column10504"/>
    <tableColumn id="10513" xr3:uid="{1CF56EE4-EDF0-854A-A03A-EDF64382483C}" name="Column10505"/>
    <tableColumn id="10514" xr3:uid="{8CD2B3C3-B1EE-0C45-B53E-E0F34D3DF053}" name="Column10506"/>
    <tableColumn id="10515" xr3:uid="{67F271C0-605A-EE48-9366-6EC912E636A1}" name="Column10507"/>
    <tableColumn id="10516" xr3:uid="{5AD89A55-8C6B-1E4F-9973-74560608E6E0}" name="Column10508"/>
    <tableColumn id="10517" xr3:uid="{502C67A0-4C39-3341-A94B-BC5ABC9AEF72}" name="Column10509"/>
    <tableColumn id="10518" xr3:uid="{05D6F356-8D8F-184B-95EB-57FF70573962}" name="Column10510"/>
    <tableColumn id="10519" xr3:uid="{4DB997CD-FB0A-F140-BF37-9AF9D2A9AC99}" name="Column10511"/>
    <tableColumn id="10520" xr3:uid="{9A70BA77-7F1A-2B47-A4A5-AC26A5A98BD2}" name="Column10512"/>
    <tableColumn id="10521" xr3:uid="{A3ACF1FB-E44D-C445-94F4-F5E82BF06A2D}" name="Column10513"/>
    <tableColumn id="10522" xr3:uid="{E3185812-FE62-1B45-9696-3CCED24AB2EF}" name="Column10514"/>
    <tableColumn id="10523" xr3:uid="{B5561780-F632-3D4F-BE5D-4844FA6A09CE}" name="Column10515"/>
    <tableColumn id="10524" xr3:uid="{C08AEBD2-46B3-8842-8FCD-F1E7BCE6F24F}" name="Column10516"/>
    <tableColumn id="10525" xr3:uid="{719CC85F-84D9-754F-87BD-B001D559A237}" name="Column10517"/>
    <tableColumn id="10526" xr3:uid="{C028C335-4DC6-AF47-8F34-0B0BB63B74B8}" name="Column10518"/>
    <tableColumn id="10527" xr3:uid="{AACB3FE2-343B-4E41-A79F-41E227B69CA8}" name="Column10519"/>
    <tableColumn id="10528" xr3:uid="{A770190E-022C-1F47-BA39-8C023A8C23A4}" name="Column10520"/>
    <tableColumn id="10529" xr3:uid="{BB2AD224-2E88-EA4D-9B78-4B5231226B64}" name="Column10521"/>
    <tableColumn id="10530" xr3:uid="{9EEE3016-A25D-204B-A5F6-8E4CEF8894EF}" name="Column10522"/>
    <tableColumn id="10531" xr3:uid="{568AE35F-4191-CA4E-A6B8-75005FEA8C99}" name="Column10523"/>
    <tableColumn id="10532" xr3:uid="{637970FF-773A-A64A-8E38-2C2E4D434D3B}" name="Column10524"/>
    <tableColumn id="10533" xr3:uid="{C08CB6CA-EDBF-CB48-94A1-A7B8AB8F66DD}" name="Column10525"/>
    <tableColumn id="10534" xr3:uid="{FCF26F3F-DDC4-7B4D-8627-8DB03139F0DD}" name="Column10526"/>
    <tableColumn id="10535" xr3:uid="{228272F1-7D23-E04F-A4BF-EA31D32578BC}" name="Column10527"/>
    <tableColumn id="10536" xr3:uid="{BDD53198-DE56-5449-81C6-8E23C01473C8}" name="Column10528"/>
    <tableColumn id="10537" xr3:uid="{55245BB2-4411-674E-94B7-0F0672EAF5B6}" name="Column10529"/>
    <tableColumn id="10538" xr3:uid="{4809DA97-10D7-A349-B27D-9D42487E079D}" name="Column10530"/>
    <tableColumn id="10539" xr3:uid="{CFBC8FDB-7800-7347-A791-0A16EB741794}" name="Column10531"/>
    <tableColumn id="10540" xr3:uid="{23ABE284-0195-7A44-BC8C-EB6CB0F468E4}" name="Column10532"/>
    <tableColumn id="10541" xr3:uid="{27E69AFD-C904-BC44-930F-79F5722504D9}" name="Column10533"/>
    <tableColumn id="10542" xr3:uid="{DE1D6F67-243E-7A46-8CE5-B0C34D8A60EE}" name="Column10534"/>
    <tableColumn id="10543" xr3:uid="{54D2E4FD-80DD-A24A-B783-8FA4288FB7E4}" name="Column10535"/>
    <tableColumn id="10544" xr3:uid="{BC7087BE-D9BD-384B-8930-5919045DB27F}" name="Column10536"/>
    <tableColumn id="10545" xr3:uid="{A9795D27-722B-914A-BF88-5905E811321B}" name="Column10537"/>
    <tableColumn id="10546" xr3:uid="{6A0F2E42-86D2-1645-A7CD-7E8708C6D5D0}" name="Column10538"/>
    <tableColumn id="10547" xr3:uid="{9B7B5692-CCDE-4049-B555-EA206B11C6FB}" name="Column10539"/>
    <tableColumn id="10548" xr3:uid="{E343DB60-BC5D-134F-8BE1-25F922D34282}" name="Column10540"/>
    <tableColumn id="10549" xr3:uid="{F08E3185-1E54-E343-9C5F-250CB3332447}" name="Column10541"/>
    <tableColumn id="10550" xr3:uid="{EB1F6855-2E0A-4049-A7D1-0B4C39D60BA2}" name="Column10542"/>
    <tableColumn id="10551" xr3:uid="{FC5D6291-A981-F140-938A-BDECA8C604A7}" name="Column10543"/>
    <tableColumn id="10552" xr3:uid="{F6B54EF4-61AE-CF44-B939-5ACCF4DA1797}" name="Column10544"/>
    <tableColumn id="10553" xr3:uid="{F5879C93-D42C-5746-A482-0CA15C7802E0}" name="Column10545"/>
    <tableColumn id="10554" xr3:uid="{1FB6966A-4CD7-674B-B20D-C88BB5A8A43B}" name="Column10546"/>
    <tableColumn id="10555" xr3:uid="{830EEEC1-F761-1748-A288-E1E43F167FD7}" name="Column10547"/>
    <tableColumn id="10556" xr3:uid="{1F001AE8-0A32-7C46-8928-CE26230AA390}" name="Column10548"/>
    <tableColumn id="10557" xr3:uid="{C49134E5-1250-1145-A861-5FBEFA8D8964}" name="Column10549"/>
    <tableColumn id="10558" xr3:uid="{2E8FD5ED-4A50-2F40-A60F-CCD562F9B591}" name="Column10550"/>
    <tableColumn id="10559" xr3:uid="{BA01C985-8B25-5B4E-91BF-6873997DD509}" name="Column10551"/>
    <tableColumn id="10560" xr3:uid="{BC255653-AEDB-404B-9FCC-9A94B418BE99}" name="Column10552"/>
    <tableColumn id="10561" xr3:uid="{C50595DC-D10C-914B-9C68-30D5F20D271F}" name="Column10553"/>
    <tableColumn id="10562" xr3:uid="{9BB54C2E-6649-E049-8F78-E0935756E3C8}" name="Column10554"/>
    <tableColumn id="10563" xr3:uid="{9A770F58-59FD-E54E-B95E-F55566E377FC}" name="Column10555"/>
    <tableColumn id="10564" xr3:uid="{128ADD84-6576-ED43-B5C1-0E5269F7E6E8}" name="Column10556"/>
    <tableColumn id="10565" xr3:uid="{0546760B-7785-B748-A864-ED7DD3FDAFEE}" name="Column10557"/>
    <tableColumn id="10566" xr3:uid="{D95D9302-B43D-2247-B3DB-8A913203594C}" name="Column10558"/>
    <tableColumn id="10567" xr3:uid="{F9164572-6FAD-A247-88E0-3673E14B9881}" name="Column10559"/>
    <tableColumn id="10568" xr3:uid="{895A56C5-537A-564A-B549-71382F36CF8F}" name="Column10560"/>
    <tableColumn id="10569" xr3:uid="{01C39668-6B59-B64E-9F1C-69EEE40B9070}" name="Column10561"/>
    <tableColumn id="10570" xr3:uid="{66AF6A82-8D13-494E-A116-42641820DDEE}" name="Column10562"/>
    <tableColumn id="10571" xr3:uid="{09EF8F47-F77C-7945-A73D-9252E3505F06}" name="Column10563"/>
    <tableColumn id="10572" xr3:uid="{4149CF8F-5FB3-CA4B-B7B3-CC0441F7BD5F}" name="Column10564"/>
    <tableColumn id="10573" xr3:uid="{692BDECB-0AFF-E04E-951D-FE15091E7296}" name="Column10565"/>
    <tableColumn id="10574" xr3:uid="{CC791F6E-03F5-5E4E-8877-A6BC3BBC2E5D}" name="Column10566"/>
    <tableColumn id="10575" xr3:uid="{748C03F9-6D7D-F141-9394-D9B9349554E3}" name="Column10567"/>
    <tableColumn id="10576" xr3:uid="{DB968B41-BEB9-B543-8511-0B949614C368}" name="Column10568"/>
    <tableColumn id="10577" xr3:uid="{8B8A324C-CE9E-3146-8F27-E924D3A70066}" name="Column10569"/>
    <tableColumn id="10578" xr3:uid="{CD57CD4E-3397-9147-AE57-C7CEA2B12767}" name="Column10570"/>
    <tableColumn id="10579" xr3:uid="{96379534-24C9-E047-BD7A-D49C67F3261A}" name="Column10571"/>
    <tableColumn id="10580" xr3:uid="{9559701D-8C56-A041-9389-304DE891B412}" name="Column10572"/>
    <tableColumn id="10581" xr3:uid="{CEF3746B-852A-824F-87F2-699F2D04668B}" name="Column10573"/>
    <tableColumn id="10582" xr3:uid="{27BE9293-B11E-5C45-ADBC-B796BC27F624}" name="Column10574"/>
    <tableColumn id="10583" xr3:uid="{068D7F9A-23B8-D642-ADAE-3460B1FEC47B}" name="Column10575"/>
    <tableColumn id="10584" xr3:uid="{3A80BB54-6BC9-BB41-AF03-09CD48732064}" name="Column10576"/>
    <tableColumn id="10585" xr3:uid="{5F5A4E20-77A7-CF47-B638-CD78FE9C355C}" name="Column10577"/>
    <tableColumn id="10586" xr3:uid="{963B9A55-1961-774F-8842-681B02063682}" name="Column10578"/>
    <tableColumn id="10587" xr3:uid="{A677194B-4A2F-A542-8B38-6B4B047BF621}" name="Column10579"/>
    <tableColumn id="10588" xr3:uid="{4ECDE08C-A94E-F44B-974B-108C9690FEA1}" name="Column10580"/>
    <tableColumn id="10589" xr3:uid="{15699481-4B27-6347-A5D2-865202F99FFA}" name="Column10581"/>
    <tableColumn id="10590" xr3:uid="{2C4AB38A-D644-8D4D-AEB5-CBC28A7EDBA6}" name="Column10582"/>
    <tableColumn id="10591" xr3:uid="{7BE9E380-B326-804A-B17F-6A53334E2815}" name="Column10583"/>
    <tableColumn id="10592" xr3:uid="{D3D1B94A-72DD-0747-B070-316CC2B82B53}" name="Column10584"/>
    <tableColumn id="10593" xr3:uid="{EAD0BE5F-7088-4D4A-A758-817CA17FA3CE}" name="Column10585"/>
    <tableColumn id="10594" xr3:uid="{89E7F88B-FB2C-C843-9817-99A780E73A44}" name="Column10586"/>
    <tableColumn id="10595" xr3:uid="{9B93D333-E02F-3B48-935A-20087D2B5D57}" name="Column10587"/>
    <tableColumn id="10596" xr3:uid="{2F4573D1-2C4D-2645-80E8-27780E17D231}" name="Column10588"/>
    <tableColumn id="10597" xr3:uid="{E7CF82BF-B0AA-2F44-BBA3-1F13CBC327E4}" name="Column10589"/>
    <tableColumn id="10598" xr3:uid="{AF223316-9870-724C-AA5C-6F38F9B44934}" name="Column10590"/>
    <tableColumn id="10599" xr3:uid="{36476C0B-451E-B14C-BF4C-8DA7EAA0722B}" name="Column10591"/>
    <tableColumn id="10600" xr3:uid="{F117FF13-DEFB-FF4C-BEFB-7FA6B2D5F305}" name="Column10592"/>
    <tableColumn id="10601" xr3:uid="{56AFB1F8-1F50-3D4E-846F-3FFBE51EAE49}" name="Column10593"/>
    <tableColumn id="10602" xr3:uid="{87E2BA53-E5C1-F749-952E-3AD7949D92A8}" name="Column10594"/>
    <tableColumn id="10603" xr3:uid="{B841B990-A24A-D04D-93B8-38F77EC36BB3}" name="Column10595"/>
    <tableColumn id="10604" xr3:uid="{03771575-64F3-CC4E-AC02-3D1F77751320}" name="Column10596"/>
    <tableColumn id="10605" xr3:uid="{D689B3AF-93EA-E54E-8EAA-269EC9356235}" name="Column10597"/>
    <tableColumn id="10606" xr3:uid="{755A84FC-BFA5-FE49-900A-14FB1F4D02CB}" name="Column10598"/>
    <tableColumn id="10607" xr3:uid="{EA247D1A-2574-784C-A9F0-EDFEBDAC584D}" name="Column10599"/>
    <tableColumn id="10608" xr3:uid="{26EC633D-2E93-6F47-B5A5-A589AE5393A4}" name="Column10600"/>
    <tableColumn id="10609" xr3:uid="{C4D15CA3-00D2-E34E-9766-A7308B36F5F2}" name="Column10601"/>
    <tableColumn id="10610" xr3:uid="{62A758ED-94D6-AF4F-BE1B-D8AF9B4C23D7}" name="Column10602"/>
    <tableColumn id="10611" xr3:uid="{BEF6C0BE-BFC4-3244-A9A4-A5F7781535F8}" name="Column10603"/>
    <tableColumn id="10612" xr3:uid="{15CCD844-9975-6243-AE29-A577B6F3FA11}" name="Column10604"/>
    <tableColumn id="10613" xr3:uid="{3E406129-AE97-0C4A-B950-12C22F4DCE95}" name="Column10605"/>
    <tableColumn id="10614" xr3:uid="{225A79B0-6E52-0C4D-ABA5-7F50B69C2728}" name="Column10606"/>
    <tableColumn id="10615" xr3:uid="{02D8095F-2A9F-C640-89FA-17730F9DEE7F}" name="Column10607"/>
    <tableColumn id="10616" xr3:uid="{70E8C270-B435-9645-959F-FE708E0DBE21}" name="Column10608"/>
    <tableColumn id="10617" xr3:uid="{BD7311F6-1409-1948-BCB3-AFCF95C66F31}" name="Column10609"/>
    <tableColumn id="10618" xr3:uid="{54AD2CD1-E9A4-814C-9A2B-7C2397DCEAAD}" name="Column10610"/>
    <tableColumn id="10619" xr3:uid="{A0E4043D-F8CF-0842-B3AC-EA6657FC65EB}" name="Column10611"/>
    <tableColumn id="10620" xr3:uid="{C455A882-8367-134B-BDE0-2F83BBFC6DD0}" name="Column10612"/>
    <tableColumn id="10621" xr3:uid="{B64F4A06-2B8D-7A48-B2C0-860ECBE9467C}" name="Column10613"/>
    <tableColumn id="10622" xr3:uid="{4859E6CF-3B7F-444F-9E6C-99EC02AB4F44}" name="Column10614"/>
    <tableColumn id="10623" xr3:uid="{D6D65E7A-B579-224B-979E-A2320D1955BD}" name="Column10615"/>
    <tableColumn id="10624" xr3:uid="{F5E484BD-9B0C-7748-87A1-1F29D45F181C}" name="Column10616"/>
    <tableColumn id="10625" xr3:uid="{A126445B-D4F9-0148-AA33-5915C8704653}" name="Column10617"/>
    <tableColumn id="10626" xr3:uid="{089D0774-C20E-6C40-9DCC-CBD958589832}" name="Column10618"/>
    <tableColumn id="10627" xr3:uid="{A233DBE4-BDAD-D54C-B9D1-678512A32334}" name="Column10619"/>
    <tableColumn id="10628" xr3:uid="{8FAE83DC-B8E2-494D-8411-7FECC0B3C065}" name="Column10620"/>
    <tableColumn id="10629" xr3:uid="{7FB8E36F-81E7-684A-9F55-536585B6F299}" name="Column10621"/>
    <tableColumn id="10630" xr3:uid="{53804F7A-9D03-7C42-8FC3-DDA9878DBA59}" name="Column10622"/>
    <tableColumn id="10631" xr3:uid="{665E4A9D-F9F2-9843-ACDD-DFCF2F2C475B}" name="Column10623"/>
    <tableColumn id="10632" xr3:uid="{ADCA7D79-4149-4F40-BA1E-944C547E95F5}" name="Column10624"/>
    <tableColumn id="10633" xr3:uid="{5DB2A2FD-D9FC-2F41-8644-E4CA3BB92A62}" name="Column10625"/>
    <tableColumn id="10634" xr3:uid="{DE67E592-D970-6F4F-AB45-6EAE47CFCC35}" name="Column10626"/>
    <tableColumn id="10635" xr3:uid="{C5F32A54-94D6-0B4C-96C8-9BA5A480D2C2}" name="Column10627"/>
    <tableColumn id="10636" xr3:uid="{66451CB5-AD64-634F-A25B-599D5025BD53}" name="Column10628"/>
    <tableColumn id="10637" xr3:uid="{3A9B4DB4-9F6A-3A44-99C4-B80B2EDE6109}" name="Column10629"/>
    <tableColumn id="10638" xr3:uid="{A0E40F5B-2F35-C545-9B0B-A342A0AA1D6E}" name="Column10630"/>
    <tableColumn id="10639" xr3:uid="{7DEF7AE7-8DAA-0C4D-B22F-339E6A634A94}" name="Column10631"/>
    <tableColumn id="10640" xr3:uid="{9A5BD347-E0F2-2C42-BA38-7B76C908BA69}" name="Column10632"/>
    <tableColumn id="10641" xr3:uid="{26CA2D5C-C624-BA46-8036-634E5533796C}" name="Column10633"/>
    <tableColumn id="10642" xr3:uid="{22EB58C9-9D90-494D-B341-4AF24B6EB472}" name="Column10634"/>
    <tableColumn id="10643" xr3:uid="{A65CCA73-604C-AC43-B2A9-DC733EBA022F}" name="Column10635"/>
    <tableColumn id="10644" xr3:uid="{9D2D32A8-67E6-CA44-9EBF-DAF3731D7398}" name="Column10636"/>
    <tableColumn id="10645" xr3:uid="{4E00E622-FA1D-A241-B511-260025454207}" name="Column10637"/>
    <tableColumn id="10646" xr3:uid="{A2203EA8-2754-774D-9348-CC4601E4BC4A}" name="Column10638"/>
    <tableColumn id="10647" xr3:uid="{7DB2EAFD-3C22-804F-9676-A0400EB09EBF}" name="Column10639"/>
    <tableColumn id="10648" xr3:uid="{3FFA4D4D-BF1B-FA42-9400-4B6C4E8CE541}" name="Column10640"/>
    <tableColumn id="10649" xr3:uid="{15C795A6-D5C6-A845-AAA4-88EA73C141F3}" name="Column10641"/>
    <tableColumn id="10650" xr3:uid="{EAFB6581-EFD5-554F-B88E-2B59DA4E8DCF}" name="Column10642"/>
    <tableColumn id="10651" xr3:uid="{9F30FDEE-BBCC-BA4A-8CD1-F1A62D100D2D}" name="Column10643"/>
    <tableColumn id="10652" xr3:uid="{2580CDBE-C2AB-9941-8478-F2B88287F3B6}" name="Column10644"/>
    <tableColumn id="10653" xr3:uid="{3F0BC840-E5A6-9B45-9F08-EF874A4B3839}" name="Column10645"/>
    <tableColumn id="10654" xr3:uid="{894FD211-5638-2646-A68E-73C305AE9B28}" name="Column10646"/>
    <tableColumn id="10655" xr3:uid="{8072D101-1747-3545-A546-B7C933055EDA}" name="Column10647"/>
    <tableColumn id="10656" xr3:uid="{9D705D99-749B-A74C-ADAD-872B3AAABF55}" name="Column10648"/>
    <tableColumn id="10657" xr3:uid="{37086D17-2525-FD4C-8898-5E5937D0D102}" name="Column10649"/>
    <tableColumn id="10658" xr3:uid="{5ED9E461-79DB-0148-A622-DD23DEB312B8}" name="Column10650"/>
    <tableColumn id="10659" xr3:uid="{CEB5E5E7-06E6-EE40-AAE1-91DE706379E9}" name="Column10651"/>
    <tableColumn id="10660" xr3:uid="{F52E5CE9-A2F9-B849-BABA-4843764C718F}" name="Column10652"/>
    <tableColumn id="10661" xr3:uid="{D813ABFF-6F58-554B-86A7-B800203578BC}" name="Column10653"/>
    <tableColumn id="10662" xr3:uid="{D7B78B11-DB35-5346-BA3F-D3AB6A44F440}" name="Column10654"/>
    <tableColumn id="10663" xr3:uid="{3322BACF-4E4D-3B43-9234-EAD5081E8174}" name="Column10655"/>
    <tableColumn id="10664" xr3:uid="{91C21FA1-6613-084B-BFE7-C06F97F77025}" name="Column10656"/>
    <tableColumn id="10665" xr3:uid="{7E61A1F2-4EE8-CA40-995A-87AFD00C558F}" name="Column10657"/>
    <tableColumn id="10666" xr3:uid="{5ABD0796-E294-B847-8321-BDC4EC8B71F2}" name="Column10658"/>
    <tableColumn id="10667" xr3:uid="{22985CE5-3E19-0F44-9452-1B7AE64436B3}" name="Column10659"/>
    <tableColumn id="10668" xr3:uid="{F8441BBC-3FE4-4445-8C0E-DAEF411077DA}" name="Column10660"/>
    <tableColumn id="10669" xr3:uid="{AFA4D8B8-37B4-CC4F-B00F-C6151550F24D}" name="Column10661"/>
    <tableColumn id="10670" xr3:uid="{9070519E-A5FD-724C-990D-C17E806734E1}" name="Column10662"/>
    <tableColumn id="10671" xr3:uid="{FE72D3DD-792B-9948-A08D-A79D4A0474FE}" name="Column10663"/>
    <tableColumn id="10672" xr3:uid="{E4A1024D-DCB8-334A-A0D9-AEA3D19F85DE}" name="Column10664"/>
    <tableColumn id="10673" xr3:uid="{FFC2D0D4-7637-1A47-934D-77812EC3D7EC}" name="Column10665"/>
    <tableColumn id="10674" xr3:uid="{E200F948-EC5C-364D-87EF-F948EC0F5FD5}" name="Column10666"/>
    <tableColumn id="10675" xr3:uid="{76F9044A-7D9E-7B4B-BB90-691C83B4DE34}" name="Column10667"/>
    <tableColumn id="10676" xr3:uid="{18F49B52-5065-FF48-94E0-56F1AD43E292}" name="Column10668"/>
    <tableColumn id="10677" xr3:uid="{1B4076FB-84A3-D34A-9D89-CD33CD6170F9}" name="Column10669"/>
    <tableColumn id="10678" xr3:uid="{A850730B-E8F6-3349-B67A-C74357F3EA26}" name="Column10670"/>
    <tableColumn id="10679" xr3:uid="{252DA563-4D18-6740-BE01-F9B88D176D59}" name="Column10671"/>
    <tableColumn id="10680" xr3:uid="{110DF638-690C-2940-A890-9E21BD79B423}" name="Column10672"/>
    <tableColumn id="10681" xr3:uid="{BEDD6988-523F-5E4C-8BE9-D4350848662A}" name="Column10673"/>
    <tableColumn id="10682" xr3:uid="{39DDB8C2-003E-1343-82BC-C03C731775AA}" name="Column10674"/>
    <tableColumn id="10683" xr3:uid="{FA1116DA-AE17-A642-BA3B-D6CF1693E4BA}" name="Column10675"/>
    <tableColumn id="10684" xr3:uid="{478EEC60-D880-D041-BD19-C3542EE7FB58}" name="Column10676"/>
    <tableColumn id="10685" xr3:uid="{BA82B418-1368-CE45-949E-0B6D507F07FB}" name="Column10677"/>
    <tableColumn id="10686" xr3:uid="{77DAF169-96CD-624E-A1B6-A8815BFAAFA1}" name="Column10678"/>
    <tableColumn id="10687" xr3:uid="{E7F9D1A4-266E-5E4E-AD65-01BD6045256A}" name="Column10679"/>
    <tableColumn id="10688" xr3:uid="{04665C08-D6AC-844B-BD45-5763D111078E}" name="Column10680"/>
    <tableColumn id="10689" xr3:uid="{638BE4D1-F4C4-FC44-B981-F3A534782365}" name="Column10681"/>
    <tableColumn id="10690" xr3:uid="{0A7EC3AB-B4BB-8948-B1C9-BAEF9C996ECE}" name="Column10682"/>
    <tableColumn id="10691" xr3:uid="{59BCFEDF-3904-FD42-AA59-5EC80A9122F2}" name="Column10683"/>
    <tableColumn id="10692" xr3:uid="{25CC3BD3-1AE1-C34F-B6E9-F6D937A8E7FA}" name="Column10684"/>
    <tableColumn id="10693" xr3:uid="{28F2E8CC-55B7-FC49-8A8E-8649344EC65B}" name="Column10685"/>
    <tableColumn id="10694" xr3:uid="{C27A9F48-4797-434F-B066-646297E0695C}" name="Column10686"/>
    <tableColumn id="10695" xr3:uid="{2A62F3B1-952C-0547-90C9-C369B2C0709C}" name="Column10687"/>
    <tableColumn id="10696" xr3:uid="{A3498C3F-192B-E04A-8973-5CD012CF5191}" name="Column10688"/>
    <tableColumn id="10697" xr3:uid="{D63234E8-A140-F24D-BC25-B7D0DD1FBA2B}" name="Column10689"/>
    <tableColumn id="10698" xr3:uid="{C1A8127E-105A-8144-98F9-BDF2D13669EE}" name="Column10690"/>
    <tableColumn id="10699" xr3:uid="{3830D8DB-8E1F-EA46-B983-D6EB34177632}" name="Column10691"/>
    <tableColumn id="10700" xr3:uid="{5AC48454-B438-7E48-AB86-809C1F807187}" name="Column10692"/>
    <tableColumn id="10701" xr3:uid="{4039FFE1-6BCD-0949-A6DB-053779DFA862}" name="Column10693"/>
    <tableColumn id="10702" xr3:uid="{E6EFDA6D-4FFE-7049-8570-67993B909514}" name="Column10694"/>
    <tableColumn id="10703" xr3:uid="{CFA0E6C3-CCC0-694B-B37C-1DEE8E763D66}" name="Column10695"/>
    <tableColumn id="10704" xr3:uid="{1CBF8528-12FE-6242-AFFB-D6AFA3C9E297}" name="Column10696"/>
    <tableColumn id="10705" xr3:uid="{EB3C9485-98ED-C345-9262-71A806DFB52D}" name="Column10697"/>
    <tableColumn id="10706" xr3:uid="{D3BA8379-1585-064B-B6B3-0A5F489A462E}" name="Column10698"/>
    <tableColumn id="10707" xr3:uid="{24EA180D-F949-9F4B-82E3-43B08865B596}" name="Column10699"/>
    <tableColumn id="10708" xr3:uid="{23352245-8483-504D-A219-70E38A607135}" name="Column10700"/>
    <tableColumn id="10709" xr3:uid="{7ED09D5F-0930-ED47-B264-C9525F06AB85}" name="Column10701"/>
    <tableColumn id="10710" xr3:uid="{AA0C2C17-2B2B-634A-920E-A4E476A1B98C}" name="Column10702"/>
    <tableColumn id="10711" xr3:uid="{195074D6-CE00-6B42-893C-FCC383AB7F6A}" name="Column10703"/>
    <tableColumn id="10712" xr3:uid="{B5070554-8439-064E-A264-19ABABDAEF4D}" name="Column10704"/>
    <tableColumn id="10713" xr3:uid="{1E70274B-5A8E-0B47-A627-83CF7621C801}" name="Column10705"/>
    <tableColumn id="10714" xr3:uid="{60D0330A-96A3-BE43-8FEF-B42F77C5AB12}" name="Column10706"/>
    <tableColumn id="10715" xr3:uid="{FBE370DE-E76F-4142-ADB4-E67E4952BA18}" name="Column10707"/>
    <tableColumn id="10716" xr3:uid="{7A42BDD0-1DBF-4C47-96B3-EF59D70FDFAE}" name="Column10708"/>
    <tableColumn id="10717" xr3:uid="{6BC9EDB9-8FCE-5349-8994-86E332B98210}" name="Column10709"/>
    <tableColumn id="10718" xr3:uid="{5D4AE039-0FC3-B947-B823-7E87A638D16C}" name="Column10710"/>
    <tableColumn id="10719" xr3:uid="{5D678659-DC6E-D146-9394-8906854A4281}" name="Column10711"/>
    <tableColumn id="10720" xr3:uid="{03EBD206-74FD-2741-B74B-05F381AF20D7}" name="Column10712"/>
    <tableColumn id="10721" xr3:uid="{9E6227A0-4968-BA4B-BAA5-CCF2928DFCE0}" name="Column10713"/>
    <tableColumn id="10722" xr3:uid="{3C555EF6-3708-2F41-BF9F-01478F4E6EC3}" name="Column10714"/>
    <tableColumn id="10723" xr3:uid="{2B01F1D7-59F6-0D46-8515-0567A8652271}" name="Column10715"/>
    <tableColumn id="10724" xr3:uid="{94ED36BA-47B3-0E40-836B-E8D0A0747D63}" name="Column10716"/>
    <tableColumn id="10725" xr3:uid="{790BFEF4-6FE8-5642-8B52-941AF8663D32}" name="Column10717"/>
    <tableColumn id="10726" xr3:uid="{02565CC4-83D8-E34A-AB52-F71987BE6BF2}" name="Column10718"/>
    <tableColumn id="10727" xr3:uid="{E0B39342-4C0E-D34B-A4FA-7E82B030CCCC}" name="Column10719"/>
    <tableColumn id="10728" xr3:uid="{1201CE70-7235-5B43-8314-AE4CBFA2CE66}" name="Column10720"/>
    <tableColumn id="10729" xr3:uid="{A362287E-E758-6545-B3EB-C73DA9C70674}" name="Column10721"/>
    <tableColumn id="10730" xr3:uid="{FE937FAB-BA6D-6440-8D99-3FA056A5E345}" name="Column10722"/>
    <tableColumn id="10731" xr3:uid="{5BF5CFB1-E95D-D942-B55B-BF50D52E9DFC}" name="Column10723"/>
    <tableColumn id="10732" xr3:uid="{36D80556-6816-2A45-844C-8B0DFB93CF80}" name="Column10724"/>
    <tableColumn id="10733" xr3:uid="{25B28092-53F4-2D4D-9542-E69BC4C96F4D}" name="Column10725"/>
    <tableColumn id="10734" xr3:uid="{A557063B-0595-8647-A74C-BE6544977B45}" name="Column10726"/>
    <tableColumn id="10735" xr3:uid="{6EBEB14F-522D-794C-BF0E-ADFA9D035EDB}" name="Column10727"/>
    <tableColumn id="10736" xr3:uid="{8E2F5AA0-16D9-1942-B73A-12B77542E51E}" name="Column10728"/>
    <tableColumn id="10737" xr3:uid="{A02762FB-C9E0-644D-ABA5-6CABF0F14060}" name="Column10729"/>
    <tableColumn id="10738" xr3:uid="{B03D0B1B-F71C-6148-8833-37D1A8750F09}" name="Column10730"/>
    <tableColumn id="10739" xr3:uid="{8302BA55-EE36-F544-9E92-E7A99E7E0AC4}" name="Column10731"/>
    <tableColumn id="10740" xr3:uid="{7F4926E5-8F75-054A-9B18-71EE822F4383}" name="Column10732"/>
    <tableColumn id="10741" xr3:uid="{2AB0BC46-3666-4744-9C3F-3AB1B90B8784}" name="Column10733"/>
    <tableColumn id="10742" xr3:uid="{10CF831C-97D6-A349-9FC7-E116739C78B4}" name="Column10734"/>
    <tableColumn id="10743" xr3:uid="{25BD172E-CD6E-9645-A36D-59C14BF08DCA}" name="Column10735"/>
    <tableColumn id="10744" xr3:uid="{DEC5C6DF-6A50-B943-B49B-0E5083C25B97}" name="Column10736"/>
    <tableColumn id="10745" xr3:uid="{7B2F8558-B1DB-7644-BF52-8E24A9F3D74A}" name="Column10737"/>
    <tableColumn id="10746" xr3:uid="{40E17929-B764-FD40-A2F4-29EA59CB7AAC}" name="Column10738"/>
    <tableColumn id="10747" xr3:uid="{79F6EC19-EB54-3541-864F-1C7FA6062570}" name="Column10739"/>
    <tableColumn id="10748" xr3:uid="{168051F6-8E48-EC48-A3DD-CB47016FC696}" name="Column10740"/>
    <tableColumn id="10749" xr3:uid="{12FAF488-4862-5F47-99A9-E36B6929B87D}" name="Column10741"/>
    <tableColumn id="10750" xr3:uid="{E8630318-3AD5-D947-B06D-6433C70FC859}" name="Column10742"/>
    <tableColumn id="10751" xr3:uid="{FEFDE554-C13A-1C4F-82C1-6C0697129947}" name="Column10743"/>
    <tableColumn id="10752" xr3:uid="{98560A29-CA61-8745-98F0-F9C9E3D2A00A}" name="Column10744"/>
    <tableColumn id="10753" xr3:uid="{12F6806A-B9B9-4342-A300-58B10EE37431}" name="Column10745"/>
    <tableColumn id="10754" xr3:uid="{89AD542A-2EC0-B54E-A281-528ED7BDF5CA}" name="Column10746"/>
    <tableColumn id="10755" xr3:uid="{F3F4D353-3EE3-7C46-B65C-CA94C4DE88A5}" name="Column10747"/>
    <tableColumn id="10756" xr3:uid="{F7304983-0424-3F49-9ECE-482EA8662D5A}" name="Column10748"/>
    <tableColumn id="10757" xr3:uid="{244906B6-0462-2540-9190-16FBF3CC009E}" name="Column10749"/>
    <tableColumn id="10758" xr3:uid="{17EA1881-6BF9-0C43-A23D-B3A462F90264}" name="Column10750"/>
    <tableColumn id="10759" xr3:uid="{A09D3694-7BD1-1F46-A7B2-ACD046D1FFD9}" name="Column10751"/>
    <tableColumn id="10760" xr3:uid="{AF2994C1-BAD4-7640-98B1-7F05FC87CEB0}" name="Column10752"/>
    <tableColumn id="10761" xr3:uid="{B250DAB7-56B2-EB41-BAAE-5B278C67D017}" name="Column10753"/>
    <tableColumn id="10762" xr3:uid="{951336A3-E565-8840-9295-1D7B58DBEB34}" name="Column10754"/>
    <tableColumn id="10763" xr3:uid="{535DDD2E-679E-2940-9CA1-7500085B29C1}" name="Column10755"/>
    <tableColumn id="10764" xr3:uid="{03896B25-5134-8E40-BDB7-F4D33A1AABA3}" name="Column10756"/>
    <tableColumn id="10765" xr3:uid="{F15BD297-0CEA-9B4E-BBA7-F051A9094D6E}" name="Column10757"/>
    <tableColumn id="10766" xr3:uid="{46393EAD-8293-AF47-A981-B33683FA6F72}" name="Column10758"/>
    <tableColumn id="10767" xr3:uid="{676ACE1C-81F5-9841-BBBD-386AD5381C78}" name="Column10759"/>
    <tableColumn id="10768" xr3:uid="{7FB42466-5350-CC4C-9FF3-237F93E49381}" name="Column10760"/>
    <tableColumn id="10769" xr3:uid="{38CC8DA5-3161-874D-B31A-580B53F06275}" name="Column10761"/>
    <tableColumn id="10770" xr3:uid="{DBBB8A80-B86D-6A4A-B239-458095B1B4F6}" name="Column10762"/>
    <tableColumn id="10771" xr3:uid="{5814FBBF-9F32-8241-B6AF-3F5D3EFCB849}" name="Column10763"/>
    <tableColumn id="10772" xr3:uid="{DBC743F6-E328-6B45-A88D-9BE08FEE6CC2}" name="Column10764"/>
    <tableColumn id="10773" xr3:uid="{BBFD6D2D-4641-6249-B645-3CC489316A38}" name="Column10765"/>
    <tableColumn id="10774" xr3:uid="{89E8839E-D06B-4A48-81FB-96477E4A13C6}" name="Column10766"/>
    <tableColumn id="10775" xr3:uid="{B047630F-CE08-6048-99BF-745BF77B1D82}" name="Column10767"/>
    <tableColumn id="10776" xr3:uid="{C8345F6C-8219-6A40-BF79-A2214A2D139D}" name="Column10768"/>
    <tableColumn id="10777" xr3:uid="{F10D5A5A-51D0-0946-9F3E-592B9C938572}" name="Column10769"/>
    <tableColumn id="10778" xr3:uid="{51AC1816-BD20-B84D-B53A-40986BD17B05}" name="Column10770"/>
    <tableColumn id="10779" xr3:uid="{7B6D47E0-58DA-7641-B5E9-E67F148A368D}" name="Column10771"/>
    <tableColumn id="10780" xr3:uid="{C5BC4FF7-338D-4C4A-8BED-293AF09AA385}" name="Column10772"/>
    <tableColumn id="10781" xr3:uid="{927DA085-1C4E-FD42-960C-1914DB606234}" name="Column10773"/>
    <tableColumn id="10782" xr3:uid="{18756377-07D4-034B-ADBF-D7D73D0A659B}" name="Column10774"/>
    <tableColumn id="10783" xr3:uid="{50CD9221-FE1A-7B45-B3CB-B27DEBD31947}" name="Column10775"/>
    <tableColumn id="10784" xr3:uid="{956B5960-CD55-6D4C-A571-ED55F2DC3541}" name="Column10776"/>
    <tableColumn id="10785" xr3:uid="{B5D39490-B177-2F4D-85C8-979793E6D059}" name="Column10777"/>
    <tableColumn id="10786" xr3:uid="{EAF93CF3-7D0A-3748-A7F8-3B3197761A9A}" name="Column10778"/>
    <tableColumn id="10787" xr3:uid="{524848F2-FE59-C247-A49D-5C596FCD0801}" name="Column10779"/>
    <tableColumn id="10788" xr3:uid="{2EFB6117-B591-6045-91DB-D3CE2CC837A3}" name="Column10780"/>
    <tableColumn id="10789" xr3:uid="{3E4E5084-3CA9-934A-A600-5F030096E428}" name="Column10781"/>
    <tableColumn id="10790" xr3:uid="{EE37586E-BD20-9645-B9C5-379CF7DDFFA6}" name="Column10782"/>
    <tableColumn id="10791" xr3:uid="{7A6E80CC-4DCD-064C-B9B2-6D7B7306587C}" name="Column10783"/>
    <tableColumn id="10792" xr3:uid="{4C66F272-8BC0-8B4C-ADA4-E46F1DBDF849}" name="Column10784"/>
    <tableColumn id="10793" xr3:uid="{1DC351E6-9AEF-7247-A9A9-734B8D7000A2}" name="Column10785"/>
    <tableColumn id="10794" xr3:uid="{883DD919-9CBC-C644-B54A-3445F5A276E1}" name="Column10786"/>
    <tableColumn id="10795" xr3:uid="{764C8821-565B-644C-B5D5-EC60AC2F29A8}" name="Column10787"/>
    <tableColumn id="10796" xr3:uid="{A3A227B5-0B6C-ED4B-9CFA-75C02FB0411D}" name="Column10788"/>
    <tableColumn id="10797" xr3:uid="{00B43938-9695-9145-A731-DA09022D5BB6}" name="Column10789"/>
    <tableColumn id="10798" xr3:uid="{03A93EF7-DB28-8F45-9FD9-7BD06EB2CD64}" name="Column10790"/>
    <tableColumn id="10799" xr3:uid="{B8BCEC61-724F-A740-A56C-FC1B6CC0E7CF}" name="Column10791"/>
    <tableColumn id="10800" xr3:uid="{DCB8374D-C1A7-C649-8D93-1CAF7C13ABF8}" name="Column10792"/>
    <tableColumn id="10801" xr3:uid="{BB4620E7-AC99-9C40-B055-FADBCADB3940}" name="Column10793"/>
    <tableColumn id="10802" xr3:uid="{40E4815C-0F20-F74C-8F9A-6BE3FAE745AB}" name="Column10794"/>
    <tableColumn id="10803" xr3:uid="{ED843369-E13E-F84A-B89E-3F8586F555A7}" name="Column10795"/>
    <tableColumn id="10804" xr3:uid="{B5624EF6-EF15-A041-A4BE-7A73D3C633C3}" name="Column10796"/>
    <tableColumn id="10805" xr3:uid="{5851FA2F-D153-504A-AEEC-5BD4044F5A23}" name="Column10797"/>
    <tableColumn id="10806" xr3:uid="{9FEA343A-6CD5-934F-B3CC-44660C1D29DA}" name="Column10798"/>
    <tableColumn id="10807" xr3:uid="{BB6E88EC-5DE2-CB45-A559-440A974CB58E}" name="Column10799"/>
    <tableColumn id="10808" xr3:uid="{FC5770B1-086E-D24B-BF31-91CDCAD1DED5}" name="Column10800"/>
    <tableColumn id="10809" xr3:uid="{B5711D40-D565-5140-925B-45262204E8CF}" name="Column10801"/>
    <tableColumn id="10810" xr3:uid="{E8188070-6B96-E54E-A854-23B06EC3B3F5}" name="Column10802"/>
    <tableColumn id="10811" xr3:uid="{0A76C786-BDBF-0443-9DDF-90CFD7F8797C}" name="Column10803"/>
    <tableColumn id="10812" xr3:uid="{1A92276F-37A3-474A-BBA7-A381F570B048}" name="Column10804"/>
    <tableColumn id="10813" xr3:uid="{7C56C112-C5C6-214D-A4AE-619DB7DB4BA5}" name="Column10805"/>
    <tableColumn id="10814" xr3:uid="{8E14AA49-C13B-524A-85AC-4927D967C647}" name="Column10806"/>
    <tableColumn id="10815" xr3:uid="{DAC0E452-2329-3141-A15F-F46A964F357D}" name="Column10807"/>
    <tableColumn id="10816" xr3:uid="{EC2D1F36-9906-1544-B0B3-1C0627BE3DAA}" name="Column10808"/>
    <tableColumn id="10817" xr3:uid="{C54CE6EC-3FB7-1241-9B48-072F14588986}" name="Column10809"/>
    <tableColumn id="10818" xr3:uid="{14EC578C-0198-EE4A-9C41-8AB02250AD12}" name="Column10810"/>
    <tableColumn id="10819" xr3:uid="{B837C3B0-D51B-8848-BFF7-8953C02C930C}" name="Column10811"/>
    <tableColumn id="10820" xr3:uid="{9334F422-B567-9541-8073-E0964496688B}" name="Column10812"/>
    <tableColumn id="10821" xr3:uid="{016A03AD-A34E-134B-9DDD-A83B6F1CFCD4}" name="Column10813"/>
    <tableColumn id="10822" xr3:uid="{7C2B426B-997E-374A-9C28-A70B6F89B33B}" name="Column10814"/>
    <tableColumn id="10823" xr3:uid="{25B9DB46-8694-524E-8DEB-74B7A31A4645}" name="Column10815"/>
    <tableColumn id="10824" xr3:uid="{3786609F-CE1D-D445-B65B-33AAA450BB8E}" name="Column10816"/>
    <tableColumn id="10825" xr3:uid="{EF89EBC7-4B2C-4744-99E9-B1951F81A468}" name="Column10817"/>
    <tableColumn id="10826" xr3:uid="{E0FB27B3-3E7E-104D-8826-223AE756B172}" name="Column10818"/>
    <tableColumn id="10827" xr3:uid="{B784C24E-68BE-C24E-A21E-159E9C444804}" name="Column10819"/>
    <tableColumn id="10828" xr3:uid="{B54E3210-2CFC-5941-9F41-C677C433370B}" name="Column10820"/>
    <tableColumn id="10829" xr3:uid="{4826A760-6535-6241-8C29-F3FCA7D01D64}" name="Column10821"/>
    <tableColumn id="10830" xr3:uid="{2B35387E-3676-2F48-BD76-BE5E342C3091}" name="Column10822"/>
    <tableColumn id="10831" xr3:uid="{85EFC0B9-EC64-8948-8EDE-9FECDF559B73}" name="Column10823"/>
    <tableColumn id="10832" xr3:uid="{15E4456D-185E-0547-9F40-EC72A83723BF}" name="Column10824"/>
    <tableColumn id="10833" xr3:uid="{FD69E616-8FE9-8645-B366-4E979C10A5B8}" name="Column10825"/>
    <tableColumn id="10834" xr3:uid="{24571BE2-A310-8D42-A2B1-A55EC52FB98B}" name="Column10826"/>
    <tableColumn id="10835" xr3:uid="{5E89B48D-78A9-7547-A676-F4C7A5ED95C7}" name="Column10827"/>
    <tableColumn id="10836" xr3:uid="{86ED61DD-2172-1B42-861C-C947C1CCAF7E}" name="Column10828"/>
    <tableColumn id="10837" xr3:uid="{9864B3CD-C355-5247-9902-7020CE874F0A}" name="Column10829"/>
    <tableColumn id="10838" xr3:uid="{BD633454-E171-8942-9F70-EE0DDB389CA9}" name="Column10830"/>
    <tableColumn id="10839" xr3:uid="{FE8BA2CD-98F8-F144-878A-F389433750F3}" name="Column10831"/>
    <tableColumn id="10840" xr3:uid="{680D178E-B6D4-134C-9F3E-2A4AB69667AF}" name="Column10832"/>
    <tableColumn id="10841" xr3:uid="{E5B77308-AF0C-2546-9B86-EFB199B801D6}" name="Column10833"/>
    <tableColumn id="10842" xr3:uid="{9AA5A951-A2D3-6C4E-9B79-CC03EF030B2F}" name="Column10834"/>
    <tableColumn id="10843" xr3:uid="{3EE11A55-AF30-A546-813B-B9F6EA3AB3F0}" name="Column10835"/>
    <tableColumn id="10844" xr3:uid="{7F51EC9C-1565-5840-AC66-3310C9916756}" name="Column10836"/>
    <tableColumn id="10845" xr3:uid="{5137B622-575E-384D-8F71-9DCCDA1486C8}" name="Column10837"/>
    <tableColumn id="10846" xr3:uid="{10799857-07D9-A24C-8C75-833B56AF2722}" name="Column10838"/>
    <tableColumn id="10847" xr3:uid="{102726AB-C64E-094D-B494-23B4FF742EA5}" name="Column10839"/>
    <tableColumn id="10848" xr3:uid="{4D39A696-6857-7048-9E39-29E9F375F9A2}" name="Column10840"/>
    <tableColumn id="10849" xr3:uid="{B613FFF7-60CA-154E-AD1C-68F1318F6796}" name="Column10841"/>
    <tableColumn id="10850" xr3:uid="{98424E3A-FF0C-C44A-933B-E662C7540B51}" name="Column10842"/>
    <tableColumn id="10851" xr3:uid="{40E89ED0-EE98-F242-848B-302021012E61}" name="Column10843"/>
    <tableColumn id="10852" xr3:uid="{FC655A37-5B17-6145-A246-960EE546089E}" name="Column10844"/>
    <tableColumn id="10853" xr3:uid="{4D19E146-7C08-E84A-BC5E-5DD9486DD951}" name="Column10845"/>
    <tableColumn id="10854" xr3:uid="{2AF6C30D-249B-4F43-AF8D-8674E5FF993F}" name="Column10846"/>
    <tableColumn id="10855" xr3:uid="{ED698B3C-8792-3542-8AFB-078B6C7BEF3F}" name="Column10847"/>
    <tableColumn id="10856" xr3:uid="{AE9F41CF-EAA3-8649-8A83-0A042FBCA1B2}" name="Column10848"/>
    <tableColumn id="10857" xr3:uid="{CD417CA1-151C-D844-90CA-50E3B76B73A1}" name="Column10849"/>
    <tableColumn id="10858" xr3:uid="{AAA102E6-301B-C940-8354-5063AE4333E1}" name="Column10850"/>
    <tableColumn id="10859" xr3:uid="{8D9F90DD-431E-994D-9D0D-E58E47FB8C22}" name="Column10851"/>
    <tableColumn id="10860" xr3:uid="{73119F79-5B68-CF4F-80A6-9473C7454231}" name="Column10852"/>
    <tableColumn id="10861" xr3:uid="{79EBB4A6-A70D-0447-9587-9B7B0A3560F7}" name="Column10853"/>
    <tableColumn id="10862" xr3:uid="{F255E2B6-01AD-AE44-B7FE-273B2750C66F}" name="Column10854"/>
    <tableColumn id="10863" xr3:uid="{6F21A1EE-24AF-2742-855F-80B975B056E5}" name="Column10855"/>
    <tableColumn id="10864" xr3:uid="{1F705306-EEB8-6E42-8FDC-9D7E62E4C34A}" name="Column10856"/>
    <tableColumn id="10865" xr3:uid="{CD7BC06A-C0C0-6041-9116-A2F1B481901D}" name="Column10857"/>
    <tableColumn id="10866" xr3:uid="{06BD551F-38CD-AF44-95D4-8BB1133F6538}" name="Column10858"/>
    <tableColumn id="10867" xr3:uid="{5C7A3AD3-F1BA-BE4E-989F-31A5CEBF6179}" name="Column10859"/>
    <tableColumn id="10868" xr3:uid="{6F425979-FFDB-F144-9F88-C42FA84C6254}" name="Column10860"/>
    <tableColumn id="10869" xr3:uid="{1118FB13-ACE6-BB43-8A86-7469FBBD8FAE}" name="Column10861"/>
    <tableColumn id="10870" xr3:uid="{12281FC7-4499-904E-99D3-35343711B1F2}" name="Column10862"/>
    <tableColumn id="10871" xr3:uid="{DAF0CA82-EA57-F84B-980D-E869345600AF}" name="Column10863"/>
    <tableColumn id="10872" xr3:uid="{DF759DB1-569A-B544-A68D-536169717A0F}" name="Column10864"/>
    <tableColumn id="10873" xr3:uid="{0CD71392-10A1-314E-AF6E-9D55CD0BCE7C}" name="Column10865"/>
    <tableColumn id="10874" xr3:uid="{2E597743-078A-BA47-99F3-359BEB696FC8}" name="Column10866"/>
    <tableColumn id="10875" xr3:uid="{A499EAF9-2E59-C945-8BDA-28817448C991}" name="Column10867"/>
    <tableColumn id="10876" xr3:uid="{DD710D39-4583-3B43-B331-E1B731094678}" name="Column10868"/>
    <tableColumn id="10877" xr3:uid="{66D6F7C0-68DF-E646-82AB-A00077B17CA4}" name="Column10869"/>
    <tableColumn id="10878" xr3:uid="{72F28CCD-A050-5F48-8E01-79A431F89EE6}" name="Column10870"/>
    <tableColumn id="10879" xr3:uid="{01D9AA38-93FB-2F43-8632-1D6B460F468C}" name="Column10871"/>
    <tableColumn id="10880" xr3:uid="{3BB5A299-3377-CA4E-B751-FAC521682BBA}" name="Column10872"/>
    <tableColumn id="10881" xr3:uid="{96CC733B-14BD-0545-9D1A-14722B7FD3E7}" name="Column10873"/>
    <tableColumn id="10882" xr3:uid="{E3BD8C58-BD98-E94B-8F9B-4E64BCA9D311}" name="Column10874"/>
    <tableColumn id="10883" xr3:uid="{EA95DE54-76AD-FA41-BEFD-894F444615AD}" name="Column10875"/>
    <tableColumn id="10884" xr3:uid="{881021EE-CA23-324B-823F-332BD198A0BB}" name="Column10876"/>
    <tableColumn id="10885" xr3:uid="{464BC8DB-07DA-6A43-8FAC-80AC3C29FE00}" name="Column10877"/>
    <tableColumn id="10886" xr3:uid="{4136D070-ADDF-E94A-B810-8AD9E3EDD3D5}" name="Column10878"/>
    <tableColumn id="10887" xr3:uid="{984C0936-ED36-AB46-8F5E-104DB9A0C6E4}" name="Column10879"/>
    <tableColumn id="10888" xr3:uid="{9313F344-FEC4-5842-89A0-09A7ED8D217D}" name="Column10880"/>
    <tableColumn id="10889" xr3:uid="{CA1268DE-4558-F44E-B707-59B8B83797AB}" name="Column10881"/>
    <tableColumn id="10890" xr3:uid="{8E359ABA-F1EB-4241-ABDC-80B3DE6892BF}" name="Column10882"/>
    <tableColumn id="10891" xr3:uid="{2BDF7EC8-4E57-AB40-850D-8239D4348843}" name="Column10883"/>
    <tableColumn id="10892" xr3:uid="{72B58E81-53E0-A243-8437-54B7D279FB34}" name="Column10884"/>
    <tableColumn id="10893" xr3:uid="{4DA31D93-7213-0140-9023-97CEC4447DE6}" name="Column10885"/>
    <tableColumn id="10894" xr3:uid="{AD6B13FA-1C3C-7F4D-A04E-CD1CB54F0446}" name="Column10886"/>
    <tableColumn id="10895" xr3:uid="{A39A3231-7065-7B4A-BCA5-CB44BF76BC4E}" name="Column10887"/>
    <tableColumn id="10896" xr3:uid="{59E29374-DED9-4748-926A-42B49BEF2203}" name="Column10888"/>
    <tableColumn id="10897" xr3:uid="{E8ED97E1-D6BD-2549-82AE-1F65349A9048}" name="Column10889"/>
    <tableColumn id="10898" xr3:uid="{39B708C0-E390-4D4D-8E36-AEA9695EB2DF}" name="Column10890"/>
    <tableColumn id="10899" xr3:uid="{0BE82076-94B6-8D47-9AA1-DD9BBD191443}" name="Column10891"/>
    <tableColumn id="10900" xr3:uid="{1443EB32-B483-6B4D-9581-6922B8909B01}" name="Column10892"/>
    <tableColumn id="10901" xr3:uid="{2BB3BE03-B82E-5442-9E99-09C7970DAC4F}" name="Column10893"/>
    <tableColumn id="10902" xr3:uid="{02CFDDBF-D408-464E-AA04-326F923BB045}" name="Column10894"/>
    <tableColumn id="10903" xr3:uid="{02FD9435-FC79-2140-9818-4EF04C8E5060}" name="Column10895"/>
    <tableColumn id="10904" xr3:uid="{FFC69187-65D6-CA47-8106-F8D6E60B4CB5}" name="Column10896"/>
    <tableColumn id="10905" xr3:uid="{1F432A91-BD86-B749-898D-248D505F8926}" name="Column10897"/>
    <tableColumn id="10906" xr3:uid="{E6E49349-C160-7D46-8FBF-6DA958228C78}" name="Column10898"/>
    <tableColumn id="10907" xr3:uid="{8D9E5021-5538-A546-A3FB-09396F308C63}" name="Column10899"/>
    <tableColumn id="10908" xr3:uid="{C17F6912-FB4D-B142-9EAF-4BB9781F6DBC}" name="Column10900"/>
    <tableColumn id="10909" xr3:uid="{6F48CB41-C981-D948-8CC2-9E8414FE33B1}" name="Column10901"/>
    <tableColumn id="10910" xr3:uid="{EE341D88-0693-C442-85A2-1A1B6BD516BF}" name="Column10902"/>
    <tableColumn id="10911" xr3:uid="{C5E80810-498D-9E4F-9F2C-044A834E6E30}" name="Column10903"/>
    <tableColumn id="10912" xr3:uid="{6D685160-1B93-DB4E-9544-251EEDB8D7E1}" name="Column10904"/>
    <tableColumn id="10913" xr3:uid="{D490BBF7-8FE0-834A-B5AF-D72E39B9731B}" name="Column10905"/>
    <tableColumn id="10914" xr3:uid="{12D6BF21-3A86-D044-8278-3D96E9A6045A}" name="Column10906"/>
    <tableColumn id="10915" xr3:uid="{03540E0B-7C62-5A47-A8D1-B81B9AACC185}" name="Column10907"/>
    <tableColumn id="10916" xr3:uid="{4DCA6408-CEC8-5A4F-9A5C-34E796D2DF6F}" name="Column10908"/>
    <tableColumn id="10917" xr3:uid="{E6963D7D-811D-4F43-8F37-268DCF36EAF0}" name="Column10909"/>
    <tableColumn id="10918" xr3:uid="{4361F0C2-3637-724A-9B6C-E36F697A0F47}" name="Column10910"/>
    <tableColumn id="10919" xr3:uid="{34A03915-A250-7C4E-B7C9-D69B485FBDEA}" name="Column10911"/>
    <tableColumn id="10920" xr3:uid="{FD12AA88-535B-8948-9EB4-5575D239BEB4}" name="Column10912"/>
    <tableColumn id="10921" xr3:uid="{4FAE89B6-ED81-FA49-A9C3-9D33D1596F2A}" name="Column10913"/>
    <tableColumn id="10922" xr3:uid="{BBE94767-6DA3-FF40-9EC4-146C480B58EC}" name="Column10914"/>
    <tableColumn id="10923" xr3:uid="{F4348B8E-663C-814E-9717-4D0E75893D2F}" name="Column10915"/>
    <tableColumn id="10924" xr3:uid="{986D3CB7-F3BF-BE4A-8F3E-F267BFD533AE}" name="Column10916"/>
    <tableColumn id="10925" xr3:uid="{5F2A542B-F1F0-6A4B-B209-9AF99565891D}" name="Column10917"/>
    <tableColumn id="10926" xr3:uid="{80DFBF8E-568B-0042-8628-71CDFF7CF54F}" name="Column10918"/>
    <tableColumn id="10927" xr3:uid="{2A23C8FE-5E33-D744-B8BE-6A828D91A0A2}" name="Column10919"/>
    <tableColumn id="10928" xr3:uid="{527F73B2-B93B-EB46-9CBC-FBB71716046B}" name="Column10920"/>
    <tableColumn id="10929" xr3:uid="{B4FC2491-AC17-5546-A3A3-38252A31C1B0}" name="Column10921"/>
    <tableColumn id="10930" xr3:uid="{5AB46BC7-60ED-0546-8143-BFAEA0C6FE98}" name="Column10922"/>
    <tableColumn id="10931" xr3:uid="{F5448482-BB55-C746-AFA0-CBDA67B36D07}" name="Column10923"/>
    <tableColumn id="10932" xr3:uid="{53CD9B7E-A265-214E-B241-F102616A1276}" name="Column10924"/>
    <tableColumn id="10933" xr3:uid="{42E78F5B-F396-2143-B3A0-A01477EEC547}" name="Column10925"/>
    <tableColumn id="10934" xr3:uid="{8C764421-CEBB-294C-B636-67D977FB5E6F}" name="Column10926"/>
    <tableColumn id="10935" xr3:uid="{DE7F8601-FE96-F843-B4A3-50414FAD5928}" name="Column10927"/>
    <tableColumn id="10936" xr3:uid="{AB022CFD-55C6-2F4E-8742-C5CE436FE82F}" name="Column10928"/>
    <tableColumn id="10937" xr3:uid="{5A69F434-4FB0-6C48-84CE-9352BC3AB575}" name="Column10929"/>
    <tableColumn id="10938" xr3:uid="{494B2525-2236-0043-885A-3A9BDD745B71}" name="Column10930"/>
    <tableColumn id="10939" xr3:uid="{B02065A6-BB79-8E4D-AF06-81F5EE442DB5}" name="Column10931"/>
    <tableColumn id="10940" xr3:uid="{F10A2D20-8573-CB4D-A171-19C0FE6E32EE}" name="Column10932"/>
    <tableColumn id="10941" xr3:uid="{1D27B6FD-4CD8-AF4C-AE9F-11E2C123E7D4}" name="Column10933"/>
    <tableColumn id="10942" xr3:uid="{7FA1F65A-FBA1-B749-AFC8-79C30481CAA3}" name="Column10934"/>
    <tableColumn id="10943" xr3:uid="{1A3FD236-3541-BF45-AD13-8A3976FCAA16}" name="Column10935"/>
    <tableColumn id="10944" xr3:uid="{3D661C00-FA44-5946-8817-F42C413CBC50}" name="Column10936"/>
    <tableColumn id="10945" xr3:uid="{B4B0A189-B21A-1B4E-A97E-EB2981C44246}" name="Column10937"/>
    <tableColumn id="10946" xr3:uid="{677C81E2-C567-BF41-B086-7B7BCEA6EAC1}" name="Column10938"/>
    <tableColumn id="10947" xr3:uid="{633A927B-BBBE-BD4C-A702-2D8E5B6EB75E}" name="Column10939"/>
    <tableColumn id="10948" xr3:uid="{A9568BC7-7915-2047-A6BC-54BB9AE6BF90}" name="Column10940"/>
    <tableColumn id="10949" xr3:uid="{3D8E568B-46EF-C44B-A97D-5E2F710BCEB9}" name="Column10941"/>
    <tableColumn id="10950" xr3:uid="{48CBEA77-C4AB-A440-A2E0-245649C7E224}" name="Column10942"/>
    <tableColumn id="10951" xr3:uid="{E9227EBA-FA3C-6548-A406-3482E516259F}" name="Column10943"/>
    <tableColumn id="10952" xr3:uid="{65F1A40B-1238-AF4E-A2DA-11A7813465C6}" name="Column10944"/>
    <tableColumn id="10953" xr3:uid="{51B10465-5A2F-E948-8826-24F00A3358DB}" name="Column10945"/>
    <tableColumn id="10954" xr3:uid="{E2FE6B77-A255-7145-861D-9A2828CB7066}" name="Column10946"/>
    <tableColumn id="10955" xr3:uid="{AE3A0743-916A-564E-A685-01132D2EA26D}" name="Column10947"/>
    <tableColumn id="10956" xr3:uid="{C9492E92-BFBA-8741-A498-4D8A0AD5C918}" name="Column10948"/>
    <tableColumn id="10957" xr3:uid="{A3440AEC-62A2-B447-BBCF-FC4D3E7D2537}" name="Column10949"/>
    <tableColumn id="10958" xr3:uid="{BF3F4519-B061-5C4E-A60E-EA79E9064DFE}" name="Column10950"/>
    <tableColumn id="10959" xr3:uid="{CA087A4F-5629-4348-9219-A6E0FDC3C88E}" name="Column10951"/>
    <tableColumn id="10960" xr3:uid="{323F2995-EE2B-6140-9AF8-FD948F95A4C6}" name="Column10952"/>
    <tableColumn id="10961" xr3:uid="{605716DD-5F6E-7F43-938D-DBCBD5D5681D}" name="Column10953"/>
    <tableColumn id="10962" xr3:uid="{766C9265-804E-E74A-B88A-A9E6FC43ECAE}" name="Column10954"/>
    <tableColumn id="10963" xr3:uid="{4CA9EB54-B38A-444D-BE09-C08033E942F3}" name="Column10955"/>
    <tableColumn id="10964" xr3:uid="{8AA5DE17-E943-AA44-882A-628CF37276C8}" name="Column10956"/>
    <tableColumn id="10965" xr3:uid="{BD105AFB-64C9-8943-827C-C2D7F6FA6F01}" name="Column10957"/>
    <tableColumn id="10966" xr3:uid="{2B22AAA2-E858-2B42-9BCA-B632E6D105AE}" name="Column10958"/>
    <tableColumn id="10967" xr3:uid="{75A63059-E110-F94E-8AF9-D7CB60DD42A9}" name="Column10959"/>
    <tableColumn id="10968" xr3:uid="{EDEA34F6-EE21-DD4F-B185-227D70CC2D0F}" name="Column10960"/>
    <tableColumn id="10969" xr3:uid="{E9E0BFEC-F70F-D649-83EF-3E652123AA3A}" name="Column10961"/>
    <tableColumn id="10970" xr3:uid="{4A296000-617B-6B43-B5F4-938F201F95B1}" name="Column10962"/>
    <tableColumn id="10971" xr3:uid="{935CF48F-D832-C047-82B1-08BC47CB91C4}" name="Column10963"/>
    <tableColumn id="10972" xr3:uid="{D03A25D4-34C7-B442-AE58-105E886BCDA6}" name="Column10964"/>
    <tableColumn id="10973" xr3:uid="{013BFD18-D10D-4848-B012-1485B781F6DD}" name="Column10965"/>
    <tableColumn id="10974" xr3:uid="{16D7704E-13AE-DE40-8BBD-5EB4556852B1}" name="Column10966"/>
    <tableColumn id="10975" xr3:uid="{A68CE402-4BDB-6440-BBFF-DC8EF7136E85}" name="Column10967"/>
    <tableColumn id="10976" xr3:uid="{434C7851-BC3A-D449-9AA8-0F56C23F8632}" name="Column10968"/>
    <tableColumn id="10977" xr3:uid="{7AB13E4A-08CB-E442-867F-5B2B72356C7E}" name="Column10969"/>
    <tableColumn id="10978" xr3:uid="{9918C168-2A9C-2F46-97DB-B4D47F7619EF}" name="Column10970"/>
    <tableColumn id="10979" xr3:uid="{A8A9D985-7F14-974D-9B0D-D910180D123D}" name="Column10971"/>
    <tableColumn id="10980" xr3:uid="{7F8C91DC-5498-1B4E-BA90-A31C9E3093C2}" name="Column10972"/>
    <tableColumn id="10981" xr3:uid="{F1E98140-EE43-EF4C-A853-66F5F49A6C3E}" name="Column10973"/>
    <tableColumn id="10982" xr3:uid="{4911ED73-ED6A-8C4C-82C6-138F22D7E874}" name="Column10974"/>
    <tableColumn id="10983" xr3:uid="{4282C5A9-343C-E04C-AFBA-0DD0844E525E}" name="Column10975"/>
    <tableColumn id="10984" xr3:uid="{78074904-1C82-6F4D-89C5-533EF33FD92F}" name="Column10976"/>
    <tableColumn id="10985" xr3:uid="{7B9794E5-D617-044E-AC79-7E66BF8FB121}" name="Column10977"/>
    <tableColumn id="10986" xr3:uid="{5D34CCBE-9CAB-BA43-A1F7-C750E197634C}" name="Column10978"/>
    <tableColumn id="10987" xr3:uid="{F1F46156-9892-AF4E-86EE-926BADDB7DB9}" name="Column10979"/>
    <tableColumn id="10988" xr3:uid="{51EFF520-1925-1346-B512-27458F5FE6CD}" name="Column10980"/>
    <tableColumn id="10989" xr3:uid="{EB95EDB4-D124-554E-B114-B6F946F7ABE3}" name="Column10981"/>
    <tableColumn id="10990" xr3:uid="{77AD02CD-2395-064C-AF07-3C1252241B70}" name="Column10982"/>
    <tableColumn id="10991" xr3:uid="{4C687838-09AC-6243-89EF-5CC804DB1F51}" name="Column10983"/>
    <tableColumn id="10992" xr3:uid="{BD9A40F8-C599-5044-ADB1-7BA02606C3AA}" name="Column10984"/>
    <tableColumn id="10993" xr3:uid="{3D728715-2D05-6E41-B1D6-0545E2290F06}" name="Column10985"/>
    <tableColumn id="10994" xr3:uid="{9D9369AC-14DA-0147-B79E-38FB1D232204}" name="Column10986"/>
    <tableColumn id="10995" xr3:uid="{530A0BB2-8873-1640-BE25-F877790D3B42}" name="Column10987"/>
    <tableColumn id="10996" xr3:uid="{A0206D70-90FB-8F40-8153-9A30464CE77F}" name="Column10988"/>
    <tableColumn id="10997" xr3:uid="{BA8D37FC-1E99-7D4C-B1E1-626409CB3185}" name="Column10989"/>
    <tableColumn id="10998" xr3:uid="{97EA1191-49FD-634A-8780-6AEA739FC42A}" name="Column10990"/>
    <tableColumn id="10999" xr3:uid="{BCB21949-3295-A04B-8433-EAA3D8D7E205}" name="Column10991"/>
    <tableColumn id="11000" xr3:uid="{D5E37DCB-CBAC-2942-91D0-42DEB0074AFE}" name="Column10992"/>
    <tableColumn id="11001" xr3:uid="{0322DCDB-C029-914F-B826-B0528A872FB3}" name="Column10993"/>
    <tableColumn id="11002" xr3:uid="{4B714C94-B342-8A41-A85B-7E029EA0E269}" name="Column10994"/>
    <tableColumn id="11003" xr3:uid="{625BDA70-D77F-1A4C-A569-A42F31297CA0}" name="Column10995"/>
    <tableColumn id="11004" xr3:uid="{E3B11A3D-16CB-184E-A3C1-0F791103B5D6}" name="Column10996"/>
    <tableColumn id="11005" xr3:uid="{FF6FDB6A-C4CB-ED43-AC57-4D5053976DAF}" name="Column10997"/>
    <tableColumn id="11006" xr3:uid="{B12C4940-4A08-2C48-A213-AB141ED81601}" name="Column10998"/>
    <tableColumn id="11007" xr3:uid="{381E59BD-CA65-5445-84E0-4682A468D454}" name="Column10999"/>
    <tableColumn id="11008" xr3:uid="{D2B21ABE-8498-1E4B-897F-784DBE5DA35B}" name="Column11000"/>
    <tableColumn id="11009" xr3:uid="{D7BD1F7E-BF5D-4C4A-891A-DD380448039A}" name="Column11001"/>
    <tableColumn id="11010" xr3:uid="{69114475-82DE-BD43-8320-B3D715CDF28C}" name="Column11002"/>
    <tableColumn id="11011" xr3:uid="{0A82A4B9-3100-0F45-B3AB-BB464E713D4C}" name="Column11003"/>
    <tableColumn id="11012" xr3:uid="{976F1C76-3AB5-D944-8199-914CF7BFB9C5}" name="Column11004"/>
    <tableColumn id="11013" xr3:uid="{F23C440C-BA2F-3143-BAB5-6AA4E3FFBFF2}" name="Column11005"/>
    <tableColumn id="11014" xr3:uid="{17AF0650-9935-774C-89DD-705F0ED6110E}" name="Column11006"/>
    <tableColumn id="11015" xr3:uid="{20302764-FA54-EB4E-898E-82867B0C6427}" name="Column11007"/>
    <tableColumn id="11016" xr3:uid="{ABDEBC4B-BDBD-3F43-9BE6-E88533BBDE42}" name="Column11008"/>
    <tableColumn id="11017" xr3:uid="{6BEC3216-D541-B14F-9636-131877AB2F3D}" name="Column11009"/>
    <tableColumn id="11018" xr3:uid="{AD17B4A1-E186-4443-8AE3-FF27C8684A9E}" name="Column11010"/>
    <tableColumn id="11019" xr3:uid="{8767C1DB-18CE-6C43-B13D-5922F2593731}" name="Column11011"/>
    <tableColumn id="11020" xr3:uid="{59E17E1D-A4F0-994A-932D-F941C6ACA0E6}" name="Column11012"/>
    <tableColumn id="11021" xr3:uid="{C8AE6571-2F3C-F740-8FAD-3A0296A8F548}" name="Column11013"/>
    <tableColumn id="11022" xr3:uid="{98DBF6C3-5DC2-8B45-9ABC-4F1EF8B18669}" name="Column11014"/>
    <tableColumn id="11023" xr3:uid="{8EFDE5B1-19B4-D441-A840-97EA32730CA6}" name="Column11015"/>
    <tableColumn id="11024" xr3:uid="{8DEC26A7-5298-6540-9D69-01F8F6DE247A}" name="Column11016"/>
    <tableColumn id="11025" xr3:uid="{8571952D-B7A0-044A-AC49-659C8AD5C365}" name="Column11017"/>
    <tableColumn id="11026" xr3:uid="{D5D34B30-C69F-0D49-AFD2-D39E8AC437A3}" name="Column11018"/>
    <tableColumn id="11027" xr3:uid="{D0443282-C36D-504B-9196-6FCF0319CCA8}" name="Column11019"/>
    <tableColumn id="11028" xr3:uid="{5961E992-D251-7D49-B95D-08A55DEFC798}" name="Column11020"/>
    <tableColumn id="11029" xr3:uid="{31A7173B-9505-1C46-B1E3-9DB0548ED32F}" name="Column11021"/>
    <tableColumn id="11030" xr3:uid="{9FAEE17E-5449-9043-8C23-BCA4F04B83A4}" name="Column11022"/>
    <tableColumn id="11031" xr3:uid="{A5387CDC-29E3-784C-82ED-A3A017BFB818}" name="Column11023"/>
    <tableColumn id="11032" xr3:uid="{E08077A8-BA80-0346-ACC3-B757C4123241}" name="Column11024"/>
    <tableColumn id="11033" xr3:uid="{97100234-6FD4-744C-940A-7213CE7267BD}" name="Column11025"/>
    <tableColumn id="11034" xr3:uid="{89669B1E-3621-FC49-8381-8BA98030041F}" name="Column11026"/>
    <tableColumn id="11035" xr3:uid="{C28C57E0-3658-984D-9A06-F005BBB8626F}" name="Column11027"/>
    <tableColumn id="11036" xr3:uid="{8CF5F452-3048-2643-BABA-78C506FCCB60}" name="Column11028"/>
    <tableColumn id="11037" xr3:uid="{CEEEDF1E-B005-2840-91E1-CC2BC6E9DADE}" name="Column11029"/>
    <tableColumn id="11038" xr3:uid="{A71328E0-D204-AB43-AC55-3A05A13AF3CA}" name="Column11030"/>
    <tableColumn id="11039" xr3:uid="{CC7C6764-2648-D242-94C3-3FF523F1D491}" name="Column11031"/>
    <tableColumn id="11040" xr3:uid="{5DA60069-2846-4149-B23F-B02D237C3B68}" name="Column11032"/>
    <tableColumn id="11041" xr3:uid="{891D411A-EB92-9A4F-949F-9D861EB62290}" name="Column11033"/>
    <tableColumn id="11042" xr3:uid="{612C4AAE-129B-AB46-B7BA-CC9C44C0B379}" name="Column11034"/>
    <tableColumn id="11043" xr3:uid="{C87B5415-3D7C-CC41-9186-1AF92099603A}" name="Column11035"/>
    <tableColumn id="11044" xr3:uid="{BB40476E-F426-EF43-B482-4A271B0BBDBF}" name="Column11036"/>
    <tableColumn id="11045" xr3:uid="{F5F07035-9992-584A-8CA5-B5F7952C8BB9}" name="Column11037"/>
    <tableColumn id="11046" xr3:uid="{1D2AF502-3B50-BD4A-B1CA-D9877ECF7D83}" name="Column11038"/>
    <tableColumn id="11047" xr3:uid="{D87A38FC-115A-6246-885A-88359EC3108E}" name="Column11039"/>
    <tableColumn id="11048" xr3:uid="{FD39FC4C-F8B5-6B47-B0FF-D91CF4FBDB70}" name="Column11040"/>
    <tableColumn id="11049" xr3:uid="{0C106A7A-9DE0-1341-A5F1-352CFD5BA469}" name="Column11041"/>
    <tableColumn id="11050" xr3:uid="{62CF499F-674B-A245-A20A-8646184A27EB}" name="Column11042"/>
    <tableColumn id="11051" xr3:uid="{2ADD0F4B-A869-1745-A241-8DF5EC332AC8}" name="Column11043"/>
    <tableColumn id="11052" xr3:uid="{A5E54568-83C5-574B-8781-00FB36212B01}" name="Column11044"/>
    <tableColumn id="11053" xr3:uid="{9B8465EC-2D00-7342-8D42-85AAB18097EC}" name="Column11045"/>
    <tableColumn id="11054" xr3:uid="{9E3E72DE-69E9-6A4A-82D9-013F119FA350}" name="Column11046"/>
    <tableColumn id="11055" xr3:uid="{8330341C-F905-BA4B-B836-8D0F8E1CF95D}" name="Column11047"/>
    <tableColumn id="11056" xr3:uid="{7AE346FE-A17A-B04A-BB9F-ADC5EF673415}" name="Column11048"/>
    <tableColumn id="11057" xr3:uid="{F5D61917-F6EA-254D-B3F9-01345A6B22AB}" name="Column11049"/>
    <tableColumn id="11058" xr3:uid="{FE72C228-101A-554A-924C-2A452F668099}" name="Column11050"/>
    <tableColumn id="11059" xr3:uid="{192ECE3C-A3A6-A042-98D2-FA1AA3D562D6}" name="Column11051"/>
    <tableColumn id="11060" xr3:uid="{E1C09CA3-B743-C140-B8DC-14D64FC834C0}" name="Column11052"/>
    <tableColumn id="11061" xr3:uid="{A9F935F9-A2CF-2B43-B471-4B96C01D08A7}" name="Column11053"/>
    <tableColumn id="11062" xr3:uid="{2FE5A10C-44C3-DA45-A3CA-97CFD3112AB1}" name="Column11054"/>
    <tableColumn id="11063" xr3:uid="{FC56BE06-476C-3C47-8D26-5A86F6F2D4A6}" name="Column11055"/>
    <tableColumn id="11064" xr3:uid="{4FF6E7A4-1C97-8949-942C-AB07A0BE779C}" name="Column11056"/>
    <tableColumn id="11065" xr3:uid="{CF81F4D1-6907-8848-AA86-6FDFE358027A}" name="Column11057"/>
    <tableColumn id="11066" xr3:uid="{7DBCA193-A0C5-CD4A-BA0E-29525D32304E}" name="Column11058"/>
    <tableColumn id="11067" xr3:uid="{95CD0176-D5C6-1744-83D9-92AEAFCEE9DF}" name="Column11059"/>
    <tableColumn id="11068" xr3:uid="{30835F62-D632-3249-AEBF-89EC3E1B153A}" name="Column11060"/>
    <tableColumn id="11069" xr3:uid="{D435D77A-7D2B-304F-B3B7-01FB9B5C883D}" name="Column11061"/>
    <tableColumn id="11070" xr3:uid="{F4555524-E753-8742-BEDC-90D249CF41F7}" name="Column11062"/>
    <tableColumn id="11071" xr3:uid="{2EEE2144-4C88-084B-A675-91887F5ED11E}" name="Column11063"/>
    <tableColumn id="11072" xr3:uid="{A8BAA626-8AFB-0242-A768-3F3CF530C49E}" name="Column11064"/>
    <tableColumn id="11073" xr3:uid="{71897E56-7108-F94C-853E-D243412639CA}" name="Column11065"/>
    <tableColumn id="11074" xr3:uid="{835498EE-F788-E64B-8EDA-13D78A82C58B}" name="Column11066"/>
    <tableColumn id="11075" xr3:uid="{7507CBD2-83E6-F649-8AC9-FBE1BEB7FC23}" name="Column11067"/>
    <tableColumn id="11076" xr3:uid="{530264C8-4C67-1847-8C37-FE8AA1D57E3A}" name="Column11068"/>
    <tableColumn id="11077" xr3:uid="{64C29CF3-EC41-A646-B0BE-33F22929B651}" name="Column11069"/>
    <tableColumn id="11078" xr3:uid="{09BADBA7-60A4-C64C-8458-58A4A4C2A0CE}" name="Column11070"/>
    <tableColumn id="11079" xr3:uid="{381E3A7B-A1D9-E442-8C4C-9706C71BD70F}" name="Column11071"/>
    <tableColumn id="11080" xr3:uid="{E600C482-2BC9-F548-8C18-5E333845EBAD}" name="Column11072"/>
    <tableColumn id="11081" xr3:uid="{AAA46986-9478-9044-995C-BE9A957DAC90}" name="Column11073"/>
    <tableColumn id="11082" xr3:uid="{113C0D57-4762-AA45-974A-2DC9C7F3CE97}" name="Column11074"/>
    <tableColumn id="11083" xr3:uid="{9A98996C-5EC7-6C40-9DC3-26F3F3350722}" name="Column11075"/>
    <tableColumn id="11084" xr3:uid="{2DCC146D-A5C1-7741-9AB2-B1A184352212}" name="Column11076"/>
    <tableColumn id="11085" xr3:uid="{5C460ACC-17EF-5943-B6A0-3E35D1460E9D}" name="Column11077"/>
    <tableColumn id="11086" xr3:uid="{29BD1368-6A41-F048-9490-123EAFDA657B}" name="Column11078"/>
    <tableColumn id="11087" xr3:uid="{5A6AC597-C317-2146-9403-2D96E0978425}" name="Column11079"/>
    <tableColumn id="11088" xr3:uid="{694055E0-79A0-E540-9679-51EBDD1A899E}" name="Column11080"/>
    <tableColumn id="11089" xr3:uid="{27A6557F-82BB-774A-AE03-A6AAFDB16C58}" name="Column11081"/>
    <tableColumn id="11090" xr3:uid="{86F4EAF0-0795-6945-BCDC-A0949BBD9400}" name="Column11082"/>
    <tableColumn id="11091" xr3:uid="{C3D61A0B-59F7-094D-B429-9FEF34787195}" name="Column11083"/>
    <tableColumn id="11092" xr3:uid="{9496CE94-4BE5-5049-8FFC-49134244A498}" name="Column11084"/>
    <tableColumn id="11093" xr3:uid="{7F562B13-E052-C24A-8E39-7AA03A3014F8}" name="Column11085"/>
    <tableColumn id="11094" xr3:uid="{AF1535E6-8477-A048-9EF4-8759EF14BF3B}" name="Column11086"/>
    <tableColumn id="11095" xr3:uid="{5DFF1B7A-CB60-8942-8DCF-6E73AF977A0D}" name="Column11087"/>
    <tableColumn id="11096" xr3:uid="{0E649014-6775-4D47-B00C-EC2F2DE3A438}" name="Column11088"/>
    <tableColumn id="11097" xr3:uid="{5DE1E767-8698-2C45-B88E-CC0BDC3B7814}" name="Column11089"/>
    <tableColumn id="11098" xr3:uid="{FDBDE425-63A8-0342-A584-6373BE1455C8}" name="Column11090"/>
    <tableColumn id="11099" xr3:uid="{77579D61-BF01-1B48-ADC0-789C49BDC67B}" name="Column11091"/>
    <tableColumn id="11100" xr3:uid="{45A95FC4-8107-6343-B0EF-5B683B2CF3C6}" name="Column11092"/>
    <tableColumn id="11101" xr3:uid="{4BDFDB59-9CFE-0B44-A588-867518F9E708}" name="Column11093"/>
    <tableColumn id="11102" xr3:uid="{CFACC250-26AF-784F-B744-C8B19F17C568}" name="Column11094"/>
    <tableColumn id="11103" xr3:uid="{8582476A-184A-914A-826A-2C09C81830B0}" name="Column11095"/>
    <tableColumn id="11104" xr3:uid="{4BDBDD5D-2DF3-B549-A8E0-D0EE597B9FCD}" name="Column11096"/>
    <tableColumn id="11105" xr3:uid="{34D9F8D7-992E-9549-B245-7A9A0E8D3B3A}" name="Column11097"/>
    <tableColumn id="11106" xr3:uid="{683CD073-9D8B-0A43-9716-5E5BB084DCD9}" name="Column11098"/>
    <tableColumn id="11107" xr3:uid="{9A3D319F-D7B6-5447-B84F-A3F9E5DC3FE7}" name="Column11099"/>
    <tableColumn id="11108" xr3:uid="{DFB5164F-77B0-9F4C-9073-2A679F31E17C}" name="Column11100"/>
    <tableColumn id="11109" xr3:uid="{D6763559-F562-3843-9858-0CC8D0F5635B}" name="Column11101"/>
    <tableColumn id="11110" xr3:uid="{F5AC7B0D-4298-A744-92D2-51312D34C1CE}" name="Column11102"/>
    <tableColumn id="11111" xr3:uid="{A31F5A2D-AEC4-3744-93CD-35BDEB8263F7}" name="Column11103"/>
    <tableColumn id="11112" xr3:uid="{196540FE-B3AC-234C-9369-2F9A2F60F85D}" name="Column11104"/>
    <tableColumn id="11113" xr3:uid="{4F85B65D-6C7B-4041-A9DC-C8683EDF4894}" name="Column11105"/>
    <tableColumn id="11114" xr3:uid="{CE96AADD-854E-7544-BE8F-EE2969B429B2}" name="Column11106"/>
    <tableColumn id="11115" xr3:uid="{987B2424-D03C-DC49-8BC0-D1DDEEBC9AC0}" name="Column11107"/>
    <tableColumn id="11116" xr3:uid="{A88EF853-CA36-1C45-B5E5-829748593457}" name="Column11108"/>
    <tableColumn id="11117" xr3:uid="{08BBDAA5-D419-644F-B6E9-C7C837C8DBF7}" name="Column11109"/>
    <tableColumn id="11118" xr3:uid="{B0689557-C992-4E4E-AEA9-2AD8A6EE2115}" name="Column11110"/>
    <tableColumn id="11119" xr3:uid="{9D416B86-F511-0143-BFA4-10A62310A3E2}" name="Column11111"/>
    <tableColumn id="11120" xr3:uid="{4CD7B736-9A0B-754A-8719-326089970E44}" name="Column11112"/>
    <tableColumn id="11121" xr3:uid="{5073DD0F-8DAC-BD49-AFAD-05665EC5826F}" name="Column11113"/>
    <tableColumn id="11122" xr3:uid="{2257B82B-201E-1F4A-9277-1DB86903B2FA}" name="Column11114"/>
    <tableColumn id="11123" xr3:uid="{836AF137-7C51-3D41-8264-756264A25A90}" name="Column11115"/>
    <tableColumn id="11124" xr3:uid="{E4153506-429D-5840-AAE7-AEC5D8FF55F8}" name="Column11116"/>
    <tableColumn id="11125" xr3:uid="{F30B03CC-1821-1A40-BEF3-00827B2557BF}" name="Column11117"/>
    <tableColumn id="11126" xr3:uid="{A77D6203-AEA3-8446-9B60-27A84C1489E4}" name="Column11118"/>
    <tableColumn id="11127" xr3:uid="{F53D1480-9C91-6A44-B67E-9F836ECF41E3}" name="Column11119"/>
    <tableColumn id="11128" xr3:uid="{115FF58F-FAFA-1E46-A791-E2A0393C7D05}" name="Column11120"/>
    <tableColumn id="11129" xr3:uid="{CADB52D8-083F-AA4D-A538-962A5E0F4C7D}" name="Column11121"/>
    <tableColumn id="11130" xr3:uid="{C3BC7DED-078A-1E42-85F2-F0CA912DBD0D}" name="Column11122"/>
    <tableColumn id="11131" xr3:uid="{46A75E24-F726-B749-88FB-2DB410FA5A1A}" name="Column11123"/>
    <tableColumn id="11132" xr3:uid="{7AB4F796-E315-534A-8D99-D5687978FA1E}" name="Column11124"/>
    <tableColumn id="11133" xr3:uid="{6353F6D5-7294-8346-923D-DBBA38CD2B41}" name="Column11125"/>
    <tableColumn id="11134" xr3:uid="{CA768DCA-FC13-D044-857D-D2680627F73E}" name="Column11126"/>
    <tableColumn id="11135" xr3:uid="{10767D1A-DC87-E847-AC69-603149CAB8F8}" name="Column11127"/>
    <tableColumn id="11136" xr3:uid="{0209E42B-119E-5B45-B74F-6D9EFC53491D}" name="Column11128"/>
    <tableColumn id="11137" xr3:uid="{B85610CC-957D-124A-B133-704BD0D5473A}" name="Column11129"/>
    <tableColumn id="11138" xr3:uid="{2B9D38EA-87AB-1846-B8DA-BECFC48A46A9}" name="Column11130"/>
    <tableColumn id="11139" xr3:uid="{69457057-274F-3046-8106-DA480FD7FD01}" name="Column11131"/>
    <tableColumn id="11140" xr3:uid="{81B21426-5271-BA42-9FD1-FFC74DA646F4}" name="Column11132"/>
    <tableColumn id="11141" xr3:uid="{722B64FC-5124-7448-A40A-32F9086D7782}" name="Column11133"/>
    <tableColumn id="11142" xr3:uid="{5FC15865-E004-0B44-86F1-5464AEB3679C}" name="Column11134"/>
    <tableColumn id="11143" xr3:uid="{2A1F92B5-7D8E-9840-A4E4-5B8004845D0B}" name="Column11135"/>
    <tableColumn id="11144" xr3:uid="{F5BB5F1B-AEBF-204C-B82E-5C261CE5E226}" name="Column11136"/>
    <tableColumn id="11145" xr3:uid="{EB1B7A22-E3C8-5A48-A371-F73BDFB92B40}" name="Column11137"/>
    <tableColumn id="11146" xr3:uid="{73C81013-E1EE-2143-B87C-A83B3854FF30}" name="Column11138"/>
    <tableColumn id="11147" xr3:uid="{ED158A62-7E4D-3746-8FF1-5A80F65E09AD}" name="Column11139"/>
    <tableColumn id="11148" xr3:uid="{1DAEAEAB-0C96-9C4D-B4B5-458595563AAB}" name="Column11140"/>
    <tableColumn id="11149" xr3:uid="{B5C1DA2F-3989-E140-86EB-17C99F68729B}" name="Column11141"/>
    <tableColumn id="11150" xr3:uid="{4C6F9C2F-EDAC-5844-8B71-BF2E6ED237F2}" name="Column11142"/>
    <tableColumn id="11151" xr3:uid="{A7BA1656-D81E-AA44-A382-E5E5EE18DBD3}" name="Column11143"/>
    <tableColumn id="11152" xr3:uid="{114CE8A4-DE5C-6345-94FB-2A472998ED2F}" name="Column11144"/>
    <tableColumn id="11153" xr3:uid="{5B78D81C-AFF9-F14E-BB32-6D059875DD4B}" name="Column11145"/>
    <tableColumn id="11154" xr3:uid="{3D8428D1-44AC-0142-A6E8-A9E2E2A20AC4}" name="Column11146"/>
    <tableColumn id="11155" xr3:uid="{5A23671A-3F1E-3542-88ED-A64E5CE700A9}" name="Column11147"/>
    <tableColumn id="11156" xr3:uid="{15D93BD8-8561-B345-ADC3-A7F0CD6BC57A}" name="Column11148"/>
    <tableColumn id="11157" xr3:uid="{486B1832-7374-F646-B74F-56D7D96F4B73}" name="Column11149"/>
    <tableColumn id="11158" xr3:uid="{52A58ECE-B17C-A647-B131-89F4253E65ED}" name="Column11150"/>
    <tableColumn id="11159" xr3:uid="{1A76D493-EC2F-9B43-9060-697392CCA673}" name="Column11151"/>
    <tableColumn id="11160" xr3:uid="{8DCB1575-FF3F-6948-962E-696AC8945BC9}" name="Column11152"/>
    <tableColumn id="11161" xr3:uid="{5AA74932-A521-4B40-BC4E-CC7894E84332}" name="Column11153"/>
    <tableColumn id="11162" xr3:uid="{279F1183-39A5-5D49-A682-E54794E5294F}" name="Column11154"/>
    <tableColumn id="11163" xr3:uid="{FD305FA8-396B-4D40-AB0D-78662B043C3F}" name="Column11155"/>
    <tableColumn id="11164" xr3:uid="{863826BE-F283-0546-B20A-98C1EFCFD62F}" name="Column11156"/>
    <tableColumn id="11165" xr3:uid="{B7C6515C-D220-294A-8A0D-2EF002205B8E}" name="Column11157"/>
    <tableColumn id="11166" xr3:uid="{721595C2-FBA8-D14C-966C-607F0C66ACB4}" name="Column11158"/>
    <tableColumn id="11167" xr3:uid="{512CE601-0A80-0948-A773-7953BDD663D9}" name="Column11159"/>
    <tableColumn id="11168" xr3:uid="{F585CBAC-5AFE-8B4D-9F38-DF36C5C641AF}" name="Column11160"/>
    <tableColumn id="11169" xr3:uid="{CA4AEA4D-4E07-7245-AE11-B33DA28B78CC}" name="Column11161"/>
    <tableColumn id="11170" xr3:uid="{B3ABD530-F556-0740-A31F-E881C594A292}" name="Column11162"/>
    <tableColumn id="11171" xr3:uid="{64AE6881-3A93-7545-9291-3AA4586CCA4D}" name="Column11163"/>
    <tableColumn id="11172" xr3:uid="{1A660056-5881-A246-8A59-D096343D199F}" name="Column11164"/>
    <tableColumn id="11173" xr3:uid="{28B60558-2D85-C045-B92B-C783D4697FAF}" name="Column11165"/>
    <tableColumn id="11174" xr3:uid="{F49C1269-3B0B-CC4A-A3BD-03B093E2F8F8}" name="Column11166"/>
    <tableColumn id="11175" xr3:uid="{F9AF175A-F780-0644-84C0-CE8F1DB50E6B}" name="Column11167"/>
    <tableColumn id="11176" xr3:uid="{B4ADD57E-D46D-0E4F-826C-942BF5461F83}" name="Column11168"/>
    <tableColumn id="11177" xr3:uid="{E45CEF7A-D067-AA4D-989E-FA389B60CC78}" name="Column11169"/>
    <tableColumn id="11178" xr3:uid="{3ABC1B8C-1139-314B-AF50-90C5761C84AF}" name="Column11170"/>
    <tableColumn id="11179" xr3:uid="{080C7DF1-1372-EB40-BD0A-DA6DB4398BE3}" name="Column11171"/>
    <tableColumn id="11180" xr3:uid="{63F272BE-F901-344D-9D91-361CC47E488D}" name="Column11172"/>
    <tableColumn id="11181" xr3:uid="{5CEB4AAE-D674-8748-92EC-EB07420AECC3}" name="Column11173"/>
    <tableColumn id="11182" xr3:uid="{4A979BA9-3942-BC4B-ACD2-6FE558191DFA}" name="Column11174"/>
    <tableColumn id="11183" xr3:uid="{5005E9CA-F84C-444A-99A8-3CF155F3747D}" name="Column11175"/>
    <tableColumn id="11184" xr3:uid="{0C4EE7E1-A198-E74F-8083-379EADA6A3AC}" name="Column11176"/>
    <tableColumn id="11185" xr3:uid="{0E86A6A7-981A-864E-ABBB-81F11BDE0C90}" name="Column11177"/>
    <tableColumn id="11186" xr3:uid="{A880CE4D-B7B2-BC4B-A285-76A0B7426FE2}" name="Column11178"/>
    <tableColumn id="11187" xr3:uid="{6FD3EA38-D71D-2142-BCFA-0006055F3A45}" name="Column11179"/>
    <tableColumn id="11188" xr3:uid="{B4D0E412-2515-E841-8D8F-B4EA134B6DA5}" name="Column11180"/>
    <tableColumn id="11189" xr3:uid="{819C9663-90EB-BA45-ACAF-1B5165D7E3F2}" name="Column11181"/>
    <tableColumn id="11190" xr3:uid="{441095F4-E9BB-7241-B5B1-734B7DE51961}" name="Column11182"/>
    <tableColumn id="11191" xr3:uid="{B92349D4-E9EE-3949-B84D-C9A0BBEE5CCC}" name="Column11183"/>
    <tableColumn id="11192" xr3:uid="{41AFBFDE-4998-2645-9AB4-839F26C66D64}" name="Column11184"/>
    <tableColumn id="11193" xr3:uid="{CD95FEC3-D34E-FB4E-BDE9-99DB23505CFD}" name="Column11185"/>
    <tableColumn id="11194" xr3:uid="{8E8F37C1-776C-234A-BA1E-B6CCA3048152}" name="Column11186"/>
    <tableColumn id="11195" xr3:uid="{5DE874D9-1460-D54C-AF12-47C380CFC71F}" name="Column11187"/>
    <tableColumn id="11196" xr3:uid="{38DDEEBE-27B5-EF4B-8859-C22D6E2271C0}" name="Column11188"/>
    <tableColumn id="11197" xr3:uid="{B9714FF0-C4C1-5D4D-B90B-931C115F1050}" name="Column11189"/>
    <tableColumn id="11198" xr3:uid="{43013436-CBB7-8E4D-AF6C-44BF71D8A306}" name="Column11190"/>
    <tableColumn id="11199" xr3:uid="{FD626CB0-CA17-EA43-88CE-EC39F0940603}" name="Column11191"/>
    <tableColumn id="11200" xr3:uid="{EF34829F-BD73-E347-8FE8-1DBD5FD743E7}" name="Column11192"/>
    <tableColumn id="11201" xr3:uid="{CF4D2B7A-D56A-6F4C-B8D9-08CE675461EC}" name="Column11193"/>
    <tableColumn id="11202" xr3:uid="{3A13AFDF-D5FB-5541-AB82-CFDE2B35C86E}" name="Column11194"/>
    <tableColumn id="11203" xr3:uid="{3D04580B-1B13-3942-8D97-08E055448901}" name="Column11195"/>
    <tableColumn id="11204" xr3:uid="{4191CA07-7E20-A246-A2BB-6A5FC9484601}" name="Column11196"/>
    <tableColumn id="11205" xr3:uid="{8A1C716D-E109-B248-B0A0-B91F17685711}" name="Column11197"/>
    <tableColumn id="11206" xr3:uid="{886EF4C1-859B-884F-B028-EE15AFB81D70}" name="Column11198"/>
    <tableColumn id="11207" xr3:uid="{04E1C55A-D9C2-844B-8374-E8D2406B9233}" name="Column11199"/>
    <tableColumn id="11208" xr3:uid="{06F7C53E-8267-944B-9B4B-DBC66D49B11B}" name="Column11200"/>
    <tableColumn id="11209" xr3:uid="{1260B5E0-F15F-4540-B93A-67EDFBEFD016}" name="Column11201"/>
    <tableColumn id="11210" xr3:uid="{7217B6EC-3019-1540-8C21-C302B54E1050}" name="Column11202"/>
    <tableColumn id="11211" xr3:uid="{60AF110F-0176-9846-84A4-DB94B2F24C45}" name="Column11203"/>
    <tableColumn id="11212" xr3:uid="{84509AEF-2A7D-C142-9F50-C5BF9AC869A8}" name="Column11204"/>
    <tableColumn id="11213" xr3:uid="{53372513-9B50-784D-A686-26F16253C659}" name="Column11205"/>
    <tableColumn id="11214" xr3:uid="{34261F72-5C0B-4145-BCC4-B60F59A5B972}" name="Column11206"/>
    <tableColumn id="11215" xr3:uid="{97E0697D-BC5A-964C-BEBC-E9E113793B4F}" name="Column11207"/>
    <tableColumn id="11216" xr3:uid="{2AA9AB90-8CA8-0344-806E-92FCA7D88CEA}" name="Column11208"/>
    <tableColumn id="11217" xr3:uid="{0CEC0278-5538-5E4F-8168-B4BA9FC69117}" name="Column11209"/>
    <tableColumn id="11218" xr3:uid="{D4DFBF14-1538-B245-B328-9C103E05751C}" name="Column11210"/>
    <tableColumn id="11219" xr3:uid="{71BF1F17-92C4-8D49-BE22-2FA214E1E3E6}" name="Column11211"/>
    <tableColumn id="11220" xr3:uid="{EFB01E20-3DB8-304D-B07C-60DB08DB3C52}" name="Column11212"/>
    <tableColumn id="11221" xr3:uid="{E72E4710-AA86-7147-B72D-6601F2A2FEFE}" name="Column11213"/>
    <tableColumn id="11222" xr3:uid="{BEC9F02D-96C1-7742-9020-FF3F370FB8FD}" name="Column11214"/>
    <tableColumn id="11223" xr3:uid="{9F64543C-F45F-774E-8419-75271AD0189C}" name="Column11215"/>
    <tableColumn id="11224" xr3:uid="{25700554-7740-6144-80C9-9985A68F1CB4}" name="Column11216"/>
    <tableColumn id="11225" xr3:uid="{B843F468-F6E2-BE41-BBA9-323E1D604BA8}" name="Column11217"/>
    <tableColumn id="11226" xr3:uid="{9A6679A1-DDC6-7A46-997C-1C85967BE5B4}" name="Column11218"/>
    <tableColumn id="11227" xr3:uid="{8147DD05-C47E-F64A-A58C-762FCC7CB7D7}" name="Column11219"/>
    <tableColumn id="11228" xr3:uid="{A40275ED-12DA-D94E-8228-C706A8DFD4D2}" name="Column11220"/>
    <tableColumn id="11229" xr3:uid="{9FC072B0-1D01-BF41-BEF7-807E707EA20F}" name="Column11221"/>
    <tableColumn id="11230" xr3:uid="{2181AF49-BB52-B040-9B56-E7AAAF06B214}" name="Column11222"/>
    <tableColumn id="11231" xr3:uid="{16B45B05-ADEE-5E43-89A7-27D589929908}" name="Column11223"/>
    <tableColumn id="11232" xr3:uid="{46C88A71-6384-9C44-AD7C-A4163CD841FF}" name="Column11224"/>
    <tableColumn id="11233" xr3:uid="{93F96F02-774C-C640-B204-A043070507B0}" name="Column11225"/>
    <tableColumn id="11234" xr3:uid="{8EA93B67-6F9E-9748-8655-BC941C66657A}" name="Column11226"/>
    <tableColumn id="11235" xr3:uid="{5A4603D6-3E89-9341-BC0A-7816CDE5E3A9}" name="Column11227"/>
    <tableColumn id="11236" xr3:uid="{9530DB61-761B-DC4A-BF2D-765E520F4FC5}" name="Column11228"/>
    <tableColumn id="11237" xr3:uid="{E73B7C55-224C-B94E-A0F1-6EA8BFF64ECE}" name="Column11229"/>
    <tableColumn id="11238" xr3:uid="{7C5A6196-A4BC-A64F-A105-5B8A346E3737}" name="Column11230"/>
    <tableColumn id="11239" xr3:uid="{A124BF53-00F2-2949-B5F8-4CDB646C2589}" name="Column11231"/>
    <tableColumn id="11240" xr3:uid="{05EC8595-54F1-5846-A66A-F3CB2D927D9E}" name="Column11232"/>
    <tableColumn id="11241" xr3:uid="{F4C9C38C-C1C1-E148-A683-FE673CAE15BE}" name="Column11233"/>
    <tableColumn id="11242" xr3:uid="{464F6F39-DDDC-7D43-ABEF-D6D5DCD05AE2}" name="Column11234"/>
    <tableColumn id="11243" xr3:uid="{46852574-24F5-4944-AA01-2AB70B56F9F4}" name="Column11235"/>
    <tableColumn id="11244" xr3:uid="{DE92271E-D760-EE4C-8B35-EB2A0A1C649F}" name="Column11236"/>
    <tableColumn id="11245" xr3:uid="{C4374665-A4D3-0242-A5B3-3483F9F76BD3}" name="Column11237"/>
    <tableColumn id="11246" xr3:uid="{F4EC8434-7DF1-7E41-956F-0E3503DB62B4}" name="Column11238"/>
    <tableColumn id="11247" xr3:uid="{82412594-089E-CB47-A414-AF9EE82D9DC5}" name="Column11239"/>
    <tableColumn id="11248" xr3:uid="{F35845B4-6C26-1C4C-BAEF-4D541A9175EA}" name="Column11240"/>
    <tableColumn id="11249" xr3:uid="{C2D2D00A-223F-2341-8534-1C7277F420CC}" name="Column11241"/>
    <tableColumn id="11250" xr3:uid="{4FA382DB-56B7-3D49-A4EE-51C7243C73C8}" name="Column11242"/>
    <tableColumn id="11251" xr3:uid="{DDC9A199-03E0-994A-B04B-8173B1218CFB}" name="Column11243"/>
    <tableColumn id="11252" xr3:uid="{84943510-187D-1F44-B1F4-7DCCBC0D99AD}" name="Column11244"/>
    <tableColumn id="11253" xr3:uid="{E10B8F9B-AA2A-A74D-AE22-FEC8355193C4}" name="Column11245"/>
    <tableColumn id="11254" xr3:uid="{1BD4AA3D-4506-D742-94BB-1DB367DF7081}" name="Column11246"/>
    <tableColumn id="11255" xr3:uid="{E4CD22EE-030E-A740-B4A4-99B5855D765C}" name="Column11247"/>
    <tableColumn id="11256" xr3:uid="{854B943E-F76C-DE49-9D07-AF992F434AA4}" name="Column11248"/>
    <tableColumn id="11257" xr3:uid="{C4C95EF9-84D1-044C-8FEB-CB09BFA57F4F}" name="Column11249"/>
    <tableColumn id="11258" xr3:uid="{C49EBD6F-CA36-2B4B-92CB-CEF1B4F0AFC5}" name="Column11250"/>
    <tableColumn id="11259" xr3:uid="{DC989B3A-F84E-8445-BCAB-BC7E5BC64AB1}" name="Column11251"/>
    <tableColumn id="11260" xr3:uid="{F2D477C0-FFBF-9543-9166-A002E673A2C0}" name="Column11252"/>
    <tableColumn id="11261" xr3:uid="{3EE5305D-8211-D948-AE5C-2555FC6180B2}" name="Column11253"/>
    <tableColumn id="11262" xr3:uid="{48AB6551-C0DE-D944-9D8E-103B4C781306}" name="Column11254"/>
    <tableColumn id="11263" xr3:uid="{894396D7-B8E1-BA49-BBB6-13C759796F87}" name="Column11255"/>
    <tableColumn id="11264" xr3:uid="{0422327A-4DE9-3044-B4E4-8502D8E7C3A6}" name="Column11256"/>
    <tableColumn id="11265" xr3:uid="{EAAAEAB5-3074-684E-9D96-6CB73198EB43}" name="Column11257"/>
    <tableColumn id="11266" xr3:uid="{F030B9BC-7979-9D4D-8C48-D4D2343878D8}" name="Column11258"/>
    <tableColumn id="11267" xr3:uid="{B6DB9CD6-0442-C941-8225-9F9510115412}" name="Column11259"/>
    <tableColumn id="11268" xr3:uid="{D181EB93-B0C3-E244-844F-57926B2C5106}" name="Column11260"/>
    <tableColumn id="11269" xr3:uid="{2C8D24A7-0C7A-4241-BFF4-98AEBF89B541}" name="Column11261"/>
    <tableColumn id="11270" xr3:uid="{B3137815-8552-1B48-98C4-7A0928260613}" name="Column11262"/>
    <tableColumn id="11271" xr3:uid="{787A427B-0AAC-1C48-887C-79C2CCE03ADC}" name="Column11263"/>
    <tableColumn id="11272" xr3:uid="{828FC80F-AA0E-E847-BCB6-91D215242BF1}" name="Column11264"/>
    <tableColumn id="11273" xr3:uid="{933B970F-D958-5347-8C5C-6E0AA002E7AA}" name="Column11265"/>
    <tableColumn id="11274" xr3:uid="{41215B48-F130-8A4B-BFDE-879BCFF2D9A3}" name="Column11266"/>
    <tableColumn id="11275" xr3:uid="{32DBF8D6-B66F-4A42-A8A2-67FF94503D05}" name="Column11267"/>
    <tableColumn id="11276" xr3:uid="{BEB966E8-9F57-524C-A0AC-7B2CA0B905C8}" name="Column11268"/>
    <tableColumn id="11277" xr3:uid="{0C338641-9761-DF43-B156-DCFDE4770B34}" name="Column11269"/>
    <tableColumn id="11278" xr3:uid="{E4672485-D21B-0F40-B53D-32FD635F8220}" name="Column11270"/>
    <tableColumn id="11279" xr3:uid="{98711C2C-5C9A-2D4E-95D3-CD85B287D474}" name="Column11271"/>
    <tableColumn id="11280" xr3:uid="{D084822A-6D54-444A-95B4-963E7249F5A9}" name="Column11272"/>
    <tableColumn id="11281" xr3:uid="{0269440A-A31B-8C42-AE74-1DFFD0BE4A0F}" name="Column11273"/>
    <tableColumn id="11282" xr3:uid="{9759D5FA-64E5-8549-9FCE-45FC8FA19032}" name="Column11274"/>
    <tableColumn id="11283" xr3:uid="{34B5BD50-EAB0-D447-8A3F-6E7F21653DE8}" name="Column11275"/>
    <tableColumn id="11284" xr3:uid="{BF9591BB-D6CD-564E-85D4-0B60853F7834}" name="Column11276"/>
    <tableColumn id="11285" xr3:uid="{E25A9297-A3EC-E84E-9E20-6466CA0CD8F3}" name="Column11277"/>
    <tableColumn id="11286" xr3:uid="{17B53FC7-BC1F-C248-86B4-84365D871BF3}" name="Column11278"/>
    <tableColumn id="11287" xr3:uid="{D9041494-ACF4-EB4C-AFFB-A229B381853C}" name="Column11279"/>
    <tableColumn id="11288" xr3:uid="{FF8A9E3F-2DA6-A44F-BB27-8FBC9FFE23AA}" name="Column11280"/>
    <tableColumn id="11289" xr3:uid="{2A72781D-5C56-A044-B082-A6CE63E55BDE}" name="Column11281"/>
    <tableColumn id="11290" xr3:uid="{BE8DEDA6-364F-AF4B-B15D-460742B08F87}" name="Column11282"/>
    <tableColumn id="11291" xr3:uid="{66BF8B1A-B371-2740-8E4A-22BA173BED2E}" name="Column11283"/>
    <tableColumn id="11292" xr3:uid="{2312A751-A7CB-B345-9FC1-DEA88573DE59}" name="Column11284"/>
    <tableColumn id="11293" xr3:uid="{BBD8EC1C-3EB3-854C-8FBC-4EDB04D40D4C}" name="Column11285"/>
    <tableColumn id="11294" xr3:uid="{6F8B2FD0-F3C1-274B-8224-A6159CC2F141}" name="Column11286"/>
    <tableColumn id="11295" xr3:uid="{144D55A2-BB59-BC48-BE3B-9B54E547462A}" name="Column11287"/>
    <tableColumn id="11296" xr3:uid="{DC4A0565-CDA7-0B4A-8A51-1F204980C1CC}" name="Column11288"/>
    <tableColumn id="11297" xr3:uid="{04C346A2-4E7B-4C48-A5DF-61141F93E945}" name="Column11289"/>
    <tableColumn id="11298" xr3:uid="{51D4ABB6-5B51-1344-A7D9-821CB90F04CF}" name="Column11290"/>
    <tableColumn id="11299" xr3:uid="{F68405E2-6F61-1A44-840E-3E1EBA28663A}" name="Column11291"/>
    <tableColumn id="11300" xr3:uid="{7C87F545-583D-B944-B08E-79BF0A065C58}" name="Column11292"/>
    <tableColumn id="11301" xr3:uid="{2339369D-C839-204E-84E4-11ABE27D53C6}" name="Column11293"/>
    <tableColumn id="11302" xr3:uid="{F3F6C3A3-285F-7F41-A415-193D4DDCD3DF}" name="Column11294"/>
    <tableColumn id="11303" xr3:uid="{148C053F-3B91-AA47-9EB4-6DB03BA24A30}" name="Column11295"/>
    <tableColumn id="11304" xr3:uid="{C1284411-FFA3-C14C-A246-16EA96F1E3F1}" name="Column11296"/>
    <tableColumn id="11305" xr3:uid="{980E3428-1335-4444-A3CB-9031915DE373}" name="Column11297"/>
    <tableColumn id="11306" xr3:uid="{174A0553-2CEE-5E48-AFAF-F01C18DD7EEB}" name="Column11298"/>
    <tableColumn id="11307" xr3:uid="{A267D6D7-166A-0841-B134-416BA0393113}" name="Column11299"/>
    <tableColumn id="11308" xr3:uid="{55CBA477-FE73-F849-B65E-17D3BCD54A56}" name="Column11300"/>
    <tableColumn id="11309" xr3:uid="{6CC6CF56-94DD-0E4D-9FCE-31327641294F}" name="Column11301"/>
    <tableColumn id="11310" xr3:uid="{F160F77D-FBDB-9544-9091-C4E8B03CD06A}" name="Column11302"/>
    <tableColumn id="11311" xr3:uid="{B9EACEAC-617B-2042-A569-8168B36EA3D1}" name="Column11303"/>
    <tableColumn id="11312" xr3:uid="{3F1D7ECC-9257-9B44-ACAD-AE17E7C34BC9}" name="Column11304"/>
    <tableColumn id="11313" xr3:uid="{A6DC717B-E01A-674E-877E-4C8985BA001E}" name="Column11305"/>
    <tableColumn id="11314" xr3:uid="{3C508D08-8ECC-6040-87C8-0088547C385E}" name="Column11306"/>
    <tableColumn id="11315" xr3:uid="{0B23973B-6F20-D346-978E-AF1F9C6B2C29}" name="Column11307"/>
    <tableColumn id="11316" xr3:uid="{518DF630-874C-A247-B625-921F11CF33A6}" name="Column11308"/>
    <tableColumn id="11317" xr3:uid="{2FBC12B4-7151-E64F-9C0A-98FD6AC488E0}" name="Column11309"/>
    <tableColumn id="11318" xr3:uid="{514AEBC4-EED0-104C-A375-1DFC6787A86E}" name="Column11310"/>
    <tableColumn id="11319" xr3:uid="{85C9FCDA-9886-7548-9708-5DDCC9F924E2}" name="Column11311"/>
    <tableColumn id="11320" xr3:uid="{72FD29A1-2430-4F47-856B-BC15EB8DD945}" name="Column11312"/>
    <tableColumn id="11321" xr3:uid="{E5273101-1515-F846-B90A-29D5D78F64DA}" name="Column11313"/>
    <tableColumn id="11322" xr3:uid="{C6E833D1-F258-8745-8895-76E0D1874C15}" name="Column11314"/>
    <tableColumn id="11323" xr3:uid="{82254547-4B5A-C640-818C-DF65637FBDDE}" name="Column11315"/>
    <tableColumn id="11324" xr3:uid="{65BB7BDE-E904-C142-94FC-CC604ED1D167}" name="Column11316"/>
    <tableColumn id="11325" xr3:uid="{79B39518-D240-F946-BDE8-F4511F1A3FDC}" name="Column11317"/>
    <tableColumn id="11326" xr3:uid="{13172378-6077-8F4B-AEF8-55339F37469A}" name="Column11318"/>
    <tableColumn id="11327" xr3:uid="{EACF2DF6-E3B2-9948-80F0-86ADE0DEC6F8}" name="Column11319"/>
    <tableColumn id="11328" xr3:uid="{DBCB9FD0-4DFD-364E-B304-F8D77C03C1E0}" name="Column11320"/>
    <tableColumn id="11329" xr3:uid="{0AB4EB4A-7CEB-714B-AB65-7973840292D2}" name="Column11321"/>
    <tableColumn id="11330" xr3:uid="{FED906DD-57E0-CE46-9BED-B0F6F91CEF30}" name="Column11322"/>
    <tableColumn id="11331" xr3:uid="{823CD9EF-1BBF-1B41-A814-3483FCE034CF}" name="Column11323"/>
    <tableColumn id="11332" xr3:uid="{84A6D951-5DB3-B84B-99AE-089B0953AF88}" name="Column11324"/>
    <tableColumn id="11333" xr3:uid="{64DF95D3-B98A-A946-A242-86A05ACE2693}" name="Column11325"/>
    <tableColumn id="11334" xr3:uid="{BE055FC8-B2AE-CE41-847C-15A20164C5D2}" name="Column11326"/>
    <tableColumn id="11335" xr3:uid="{17B2A155-465E-8243-AC10-18FF91BE3402}" name="Column11327"/>
    <tableColumn id="11336" xr3:uid="{3A9C5947-6727-0749-9283-9F06875CDD32}" name="Column11328"/>
    <tableColumn id="11337" xr3:uid="{E68863F5-5530-414C-9A3D-4FC71A19D821}" name="Column11329"/>
    <tableColumn id="11338" xr3:uid="{80BF59A3-6543-3343-9150-F6A56299BED0}" name="Column11330"/>
    <tableColumn id="11339" xr3:uid="{E7D8CBD5-27BC-BD40-B31A-940EE2C55AC8}" name="Column11331"/>
    <tableColumn id="11340" xr3:uid="{2D35D763-A79D-9A4C-9BE3-DC8681A82430}" name="Column11332"/>
    <tableColumn id="11341" xr3:uid="{83EEA157-A785-7041-8062-1529BD57CFD2}" name="Column11333"/>
    <tableColumn id="11342" xr3:uid="{42672123-73BE-9C4F-9EB3-522FEDD06337}" name="Column11334"/>
    <tableColumn id="11343" xr3:uid="{58E17344-BC89-EA4C-88E6-E28CA3FA9395}" name="Column11335"/>
    <tableColumn id="11344" xr3:uid="{14B25C2C-7BC6-AD41-AC9D-38C98C92A9A6}" name="Column11336"/>
    <tableColumn id="11345" xr3:uid="{30A683EE-97FA-2B4D-A850-49D0D152338F}" name="Column11337"/>
    <tableColumn id="11346" xr3:uid="{0F2E550F-4749-BA4E-BF54-E48527598AD9}" name="Column11338"/>
    <tableColumn id="11347" xr3:uid="{53EFDEC9-885A-EF47-B920-0A1772433E17}" name="Column11339"/>
    <tableColumn id="11348" xr3:uid="{073D6F86-08DD-D14F-AD15-5A7F7A283919}" name="Column11340"/>
    <tableColumn id="11349" xr3:uid="{57FC5BB9-A0EC-3E4E-B8F2-E2C09E5C2802}" name="Column11341"/>
    <tableColumn id="11350" xr3:uid="{8507ADFD-DCF1-2640-A903-467653D4C9A9}" name="Column11342"/>
    <tableColumn id="11351" xr3:uid="{E13D171B-5439-9147-999F-E9FB676B0CA6}" name="Column11343"/>
    <tableColumn id="11352" xr3:uid="{BCA17D62-E2AA-574F-8E36-72F0A9AB044C}" name="Column11344"/>
    <tableColumn id="11353" xr3:uid="{E481A044-AFB1-F747-A141-7438BA0068C7}" name="Column11345"/>
    <tableColumn id="11354" xr3:uid="{BB608579-2001-BE41-B087-95A27B5FBD3F}" name="Column11346"/>
    <tableColumn id="11355" xr3:uid="{6378DACE-7C37-3748-B758-C2BEACB9DB56}" name="Column11347"/>
    <tableColumn id="11356" xr3:uid="{DDDD8581-C9EC-5A48-A722-CAA58E6D8E22}" name="Column11348"/>
    <tableColumn id="11357" xr3:uid="{BA3AF2AF-5C74-2342-BFBC-8C3066BB9FFA}" name="Column11349"/>
    <tableColumn id="11358" xr3:uid="{C01A9183-FB78-E24D-8CB0-C8BDC5F9B5FD}" name="Column11350"/>
    <tableColumn id="11359" xr3:uid="{F598D46D-CA09-1A4B-B822-C368BD6F32C7}" name="Column11351"/>
    <tableColumn id="11360" xr3:uid="{DD07833C-1B55-2B41-BDFE-27C203129348}" name="Column11352"/>
    <tableColumn id="11361" xr3:uid="{0F308149-EFCE-E640-9585-41D56C5A4269}" name="Column11353"/>
    <tableColumn id="11362" xr3:uid="{B2D11533-1581-864E-9184-494724D0A557}" name="Column11354"/>
    <tableColumn id="11363" xr3:uid="{BABDD3FB-C5E8-454F-96BE-BAAC692B9FA9}" name="Column11355"/>
    <tableColumn id="11364" xr3:uid="{2DE1463C-2F53-5A4C-820E-181A268916BD}" name="Column11356"/>
    <tableColumn id="11365" xr3:uid="{E409555C-1B59-7F41-8208-57A7E7627015}" name="Column11357"/>
    <tableColumn id="11366" xr3:uid="{D7314F85-0DE7-664C-B500-09BCB0555982}" name="Column11358"/>
    <tableColumn id="11367" xr3:uid="{C5873D9E-C17E-1B49-AD6E-0A40BF1F5248}" name="Column11359"/>
    <tableColumn id="11368" xr3:uid="{027250E5-1BA5-2142-93C0-0D4DAA432DE2}" name="Column11360"/>
    <tableColumn id="11369" xr3:uid="{45300335-C99B-A948-9073-E82D798BA81C}" name="Column11361"/>
    <tableColumn id="11370" xr3:uid="{0019AA79-8AB7-0940-A80D-B4B56F4E364A}" name="Column11362"/>
    <tableColumn id="11371" xr3:uid="{3E904085-8321-6C4F-97D9-43EB4B66331C}" name="Column11363"/>
    <tableColumn id="11372" xr3:uid="{2D831A1B-8DBA-2C42-A283-18B263611A93}" name="Column11364"/>
    <tableColumn id="11373" xr3:uid="{EE9A5811-6F5C-3846-9EB5-1EBEB1052761}" name="Column11365"/>
    <tableColumn id="11374" xr3:uid="{026913C7-0913-2D43-AB7B-A6554267592E}" name="Column11366"/>
    <tableColumn id="11375" xr3:uid="{F515D292-0C43-664C-B2B9-DAE335660D2A}" name="Column11367"/>
    <tableColumn id="11376" xr3:uid="{F60813BF-71E7-DE44-8B1C-C8DB162EC134}" name="Column11368"/>
    <tableColumn id="11377" xr3:uid="{0A4171C3-F22C-894B-BCAE-023D39F563CE}" name="Column11369"/>
    <tableColumn id="11378" xr3:uid="{C8E564BF-1D47-864B-B30C-8DD298DFEBC6}" name="Column11370"/>
    <tableColumn id="11379" xr3:uid="{29692BE0-64FA-ED4C-8AB7-C1F6A9A148DB}" name="Column11371"/>
    <tableColumn id="11380" xr3:uid="{CF718E5E-D4F0-8246-9230-100C7046FCA9}" name="Column11372"/>
    <tableColumn id="11381" xr3:uid="{D08202BD-1F30-8D48-B4C4-BC1A08A051E1}" name="Column11373"/>
    <tableColumn id="11382" xr3:uid="{D9AD00A5-0F4B-364C-8326-F319A6DAF0D1}" name="Column11374"/>
    <tableColumn id="11383" xr3:uid="{2BC9A0A2-424A-8249-B9CE-19E97892691A}" name="Column11375"/>
    <tableColumn id="11384" xr3:uid="{1ED3E91B-C2AC-CD4A-8B63-1C4FDB5015ED}" name="Column11376"/>
    <tableColumn id="11385" xr3:uid="{3B43A349-C76A-0843-AF1A-60A0A477F1BB}" name="Column11377"/>
    <tableColumn id="11386" xr3:uid="{A6990DCD-B506-5149-A7F7-647BBBF48F83}" name="Column11378"/>
    <tableColumn id="11387" xr3:uid="{C9FDB6AC-B1DC-2D43-BEBA-343955B0DDF9}" name="Column11379"/>
    <tableColumn id="11388" xr3:uid="{EF90EE16-41C3-474B-9E11-1F20F881B0AD}" name="Column11380"/>
    <tableColumn id="11389" xr3:uid="{11D3ABEF-AF79-A14A-A3DD-36ECF3D08020}" name="Column11381"/>
    <tableColumn id="11390" xr3:uid="{9737B720-480D-0648-A836-FEFC0CD6B3BB}" name="Column11382"/>
    <tableColumn id="11391" xr3:uid="{AB6BEA98-4F00-1A44-9B1A-2995D7F684F2}" name="Column11383"/>
    <tableColumn id="11392" xr3:uid="{08CE3C21-8FA6-0E4C-8614-075399300787}" name="Column11384"/>
    <tableColumn id="11393" xr3:uid="{7C4A3F6F-C25C-E640-967B-1715A4FA3F50}" name="Column11385"/>
    <tableColumn id="11394" xr3:uid="{502ABBF9-B64E-4644-ABCC-87F8E5BB4364}" name="Column11386"/>
    <tableColumn id="11395" xr3:uid="{5A908131-83DE-444A-94FB-DBFC48C1FD4B}" name="Column11387"/>
    <tableColumn id="11396" xr3:uid="{96412A8A-6830-EA40-A486-0DB6E98E3AA7}" name="Column11388"/>
    <tableColumn id="11397" xr3:uid="{122864A4-6A10-074D-A0F1-2CB5F56F3294}" name="Column11389"/>
    <tableColumn id="11398" xr3:uid="{9C851F0B-7AD3-B141-AE44-434770E0232E}" name="Column11390"/>
    <tableColumn id="11399" xr3:uid="{AA68A129-3AEC-A14B-B204-163D30C04C0B}" name="Column11391"/>
    <tableColumn id="11400" xr3:uid="{D96A1E1C-CDFF-A84E-B2B0-331F3420FC11}" name="Column11392"/>
    <tableColumn id="11401" xr3:uid="{24C5806D-63B2-0A40-B3C7-C689B9C5D7A6}" name="Column11393"/>
    <tableColumn id="11402" xr3:uid="{109ED990-103A-4148-9F3C-A2E63CEB47D5}" name="Column11394"/>
    <tableColumn id="11403" xr3:uid="{ACD04434-AC5C-364A-BB99-DD0C49E5CDA5}" name="Column11395"/>
    <tableColumn id="11404" xr3:uid="{57DFB9C9-AC61-8048-BB14-8F87EF0F487B}" name="Column11396"/>
    <tableColumn id="11405" xr3:uid="{618DED24-7B8D-8544-825A-1D73C10B53BF}" name="Column11397"/>
    <tableColumn id="11406" xr3:uid="{81A75803-3805-4E4C-927D-24FA1A43FC5F}" name="Column11398"/>
    <tableColumn id="11407" xr3:uid="{5383A8A4-B294-6141-B125-5399ADA7FBA1}" name="Column11399"/>
    <tableColumn id="11408" xr3:uid="{A15BAD71-F6E0-9F40-8FA4-182C74F1E59A}" name="Column11400"/>
    <tableColumn id="11409" xr3:uid="{E8F780CB-3F26-544B-8E35-5A0218F9705E}" name="Column11401"/>
    <tableColumn id="11410" xr3:uid="{B81BFE57-4F69-3C4D-A81F-B229668E1770}" name="Column11402"/>
    <tableColumn id="11411" xr3:uid="{E77292AC-794C-A14D-AAD4-E9DA3D6BF97A}" name="Column11403"/>
    <tableColumn id="11412" xr3:uid="{F69561D6-D0DC-EC42-8975-D6DCAB3E1D3F}" name="Column11404"/>
    <tableColumn id="11413" xr3:uid="{74FB434E-2BDA-1E4B-8FA6-34AB76F6DF55}" name="Column11405"/>
    <tableColumn id="11414" xr3:uid="{AD303963-86D0-8547-AF39-8C621A7675A1}" name="Column11406"/>
    <tableColumn id="11415" xr3:uid="{B24CDD57-6C6B-9C49-BA0B-80E91DB0F7DF}" name="Column11407"/>
    <tableColumn id="11416" xr3:uid="{815E469F-715E-974D-A5E8-431D8B855E04}" name="Column11408"/>
    <tableColumn id="11417" xr3:uid="{7240D7F3-A255-AD48-9C78-90897CFABD6E}" name="Column11409"/>
    <tableColumn id="11418" xr3:uid="{725043FC-FAED-634D-9528-FE437418D8F4}" name="Column11410"/>
    <tableColumn id="11419" xr3:uid="{9361D7D5-ED85-D941-958A-6D95F5F9D87A}" name="Column11411"/>
    <tableColumn id="11420" xr3:uid="{B93E6191-F371-714E-AADC-F54C67616F75}" name="Column11412"/>
    <tableColumn id="11421" xr3:uid="{075D6A3E-DD6A-3840-A939-579A5273D8AE}" name="Column11413"/>
    <tableColumn id="11422" xr3:uid="{27C02FF5-B7BA-1040-AA99-083F0B285235}" name="Column11414"/>
    <tableColumn id="11423" xr3:uid="{29669B15-9329-9B4F-BC37-936C92FE4A6F}" name="Column11415"/>
    <tableColumn id="11424" xr3:uid="{7FD62B40-A731-2243-B72B-044C34A49ED0}" name="Column11416"/>
    <tableColumn id="11425" xr3:uid="{B847DFBA-CC85-0245-A995-160B7F702827}" name="Column11417"/>
    <tableColumn id="11426" xr3:uid="{D38D698E-5C9B-BF45-8508-2BC3E69EB829}" name="Column11418"/>
    <tableColumn id="11427" xr3:uid="{65F3DF09-3490-FD40-BDDA-84CAAA2017E4}" name="Column11419"/>
    <tableColumn id="11428" xr3:uid="{0544667D-4F61-5A4A-A720-5C5CEDE7A7BA}" name="Column11420"/>
    <tableColumn id="11429" xr3:uid="{B36C1A32-429D-4944-9659-F214CC0F9D20}" name="Column11421"/>
    <tableColumn id="11430" xr3:uid="{02BC2875-6ADD-B94E-A9D7-F2C65780B081}" name="Column11422"/>
    <tableColumn id="11431" xr3:uid="{04BE5912-7EE3-9B48-92B8-16DC439DCB71}" name="Column11423"/>
    <tableColumn id="11432" xr3:uid="{8D2C2932-1F00-E348-91BA-2C46B9D00B5E}" name="Column11424"/>
    <tableColumn id="11433" xr3:uid="{DD3A9757-36FC-E643-B97F-EEFB7628EC77}" name="Column11425"/>
    <tableColumn id="11434" xr3:uid="{3055067C-24D1-EE45-B530-9DEE83BAF517}" name="Column11426"/>
    <tableColumn id="11435" xr3:uid="{5C48536C-0F67-AF43-8AD2-6D86F4B37A36}" name="Column11427"/>
    <tableColumn id="11436" xr3:uid="{080A1C22-3FB5-C345-8056-CAA29D90B342}" name="Column11428"/>
    <tableColumn id="11437" xr3:uid="{9E27BC1E-5FBD-CF48-AE2F-7591403185B0}" name="Column11429"/>
    <tableColumn id="11438" xr3:uid="{EFDAD0E1-48EB-7647-9799-BDB593C54F96}" name="Column11430"/>
    <tableColumn id="11439" xr3:uid="{D65FAE5D-5532-C148-8719-D3646E3096AD}" name="Column11431"/>
    <tableColumn id="11440" xr3:uid="{D3AB818A-9DC0-0541-9148-DE908F5CF13D}" name="Column11432"/>
    <tableColumn id="11441" xr3:uid="{6644BF0B-ABB6-9641-B4D2-60651D15B2FF}" name="Column11433"/>
    <tableColumn id="11442" xr3:uid="{0D913DAE-9474-5047-8033-651B9F2A46AD}" name="Column11434"/>
    <tableColumn id="11443" xr3:uid="{4C522E65-5522-B64E-94A8-8928630FC3D6}" name="Column11435"/>
    <tableColumn id="11444" xr3:uid="{8BD974BE-47DC-CB43-A1B8-D05EB222EA5E}" name="Column11436"/>
    <tableColumn id="11445" xr3:uid="{2ACB17BF-F9A7-9B43-8E68-13BAF9C97999}" name="Column11437"/>
    <tableColumn id="11446" xr3:uid="{1122F334-ABB2-4443-A1A0-8172621AA7A6}" name="Column11438"/>
    <tableColumn id="11447" xr3:uid="{21F8875A-9AE3-C447-9214-400ACEB6BBBC}" name="Column11439"/>
    <tableColumn id="11448" xr3:uid="{5BD7FD8D-D49A-C241-9F3E-375D6DC19AB6}" name="Column11440"/>
    <tableColumn id="11449" xr3:uid="{4C33E2B1-993F-314D-A982-AA60B628235E}" name="Column11441"/>
    <tableColumn id="11450" xr3:uid="{ABEA8943-77DE-C84E-ACEF-2714D4DE43E5}" name="Column11442"/>
    <tableColumn id="11451" xr3:uid="{4E485081-0033-8C4A-91E8-5230E61633C7}" name="Column11443"/>
    <tableColumn id="11452" xr3:uid="{DFADD890-0FB7-EF40-81CB-2F16F5DE3418}" name="Column11444"/>
    <tableColumn id="11453" xr3:uid="{EF58DAB9-A149-3745-AE6E-22FF1E8901F3}" name="Column11445"/>
    <tableColumn id="11454" xr3:uid="{E928D276-246D-5646-9819-A9E5A98B1356}" name="Column11446"/>
    <tableColumn id="11455" xr3:uid="{A4992183-6866-864F-8DCC-AF00E06536C0}" name="Column11447"/>
    <tableColumn id="11456" xr3:uid="{77A3CAB6-65E5-474B-8973-1F619F409694}" name="Column11448"/>
    <tableColumn id="11457" xr3:uid="{F01FDFD6-8117-4640-9EE4-391C8F4F4501}" name="Column11449"/>
    <tableColumn id="11458" xr3:uid="{F63E5A95-4E52-6742-899D-9D0F318BBCDA}" name="Column11450"/>
    <tableColumn id="11459" xr3:uid="{B6632704-AF41-074F-ACD4-A9016C5A312C}" name="Column11451"/>
    <tableColumn id="11460" xr3:uid="{442FDB07-F7A1-914A-897E-61CEAA945BD7}" name="Column11452"/>
    <tableColumn id="11461" xr3:uid="{B327CAB1-A3C9-944A-AD50-018943B95522}" name="Column11453"/>
    <tableColumn id="11462" xr3:uid="{A6D7F805-29B2-204D-A303-5DF831AB7151}" name="Column11454"/>
    <tableColumn id="11463" xr3:uid="{844FA1B1-8290-3F41-BFE1-82D33310D9B9}" name="Column11455"/>
    <tableColumn id="11464" xr3:uid="{20A9AE48-F91C-0242-9717-6B8E9A06AD6B}" name="Column11456"/>
    <tableColumn id="11465" xr3:uid="{72E1782A-59B0-2848-B773-B5E7AEDD8DD2}" name="Column11457"/>
    <tableColumn id="11466" xr3:uid="{B4A76EF9-EEE8-A244-828A-2381E5D3D3C3}" name="Column11458"/>
    <tableColumn id="11467" xr3:uid="{772D4DB5-C6D1-AF4D-82F3-8B79AB26F4EC}" name="Column11459"/>
    <tableColumn id="11468" xr3:uid="{A3327B4E-B012-6642-9C7D-78DB84632B90}" name="Column11460"/>
    <tableColumn id="11469" xr3:uid="{5A762650-5E06-E44C-9F40-7D7AC078AA5F}" name="Column11461"/>
    <tableColumn id="11470" xr3:uid="{3A42C5B3-0BC3-D14E-92B3-69F1FDB9E3A9}" name="Column11462"/>
    <tableColumn id="11471" xr3:uid="{ACA2406E-2686-8940-8704-35C7486E3206}" name="Column11463"/>
    <tableColumn id="11472" xr3:uid="{80C76D60-A7B0-E445-84A9-CC3D6B62D56A}" name="Column11464"/>
    <tableColumn id="11473" xr3:uid="{450834F0-F3B0-654F-90C1-3CED8E1E826B}" name="Column11465"/>
    <tableColumn id="11474" xr3:uid="{F872EC63-2409-0944-B2A2-A6B394B922E3}" name="Column11466"/>
    <tableColumn id="11475" xr3:uid="{5AF7B112-B069-F646-9703-0B12F327863A}" name="Column11467"/>
    <tableColumn id="11476" xr3:uid="{F377A659-96A9-CA4C-97EE-C00839416F1D}" name="Column11468"/>
    <tableColumn id="11477" xr3:uid="{6038058B-8C4D-314A-9539-78D4F32394A7}" name="Column11469"/>
    <tableColumn id="11478" xr3:uid="{7BAE54E5-C05B-7544-BAF1-EB7C4AC32742}" name="Column11470"/>
    <tableColumn id="11479" xr3:uid="{B99E711D-10E1-0C48-BC4D-9D16CA952EB6}" name="Column11471"/>
    <tableColumn id="11480" xr3:uid="{5EFEE4A6-7FD7-B142-952C-BD1153534868}" name="Column11472"/>
    <tableColumn id="11481" xr3:uid="{566B38AC-B8AC-0E48-B302-B58113E1F54D}" name="Column11473"/>
    <tableColumn id="11482" xr3:uid="{5D5A5BF4-4DB1-FF47-9FB0-C498437D5D35}" name="Column11474"/>
    <tableColumn id="11483" xr3:uid="{FF28E05B-2410-F848-878E-7FE9BF5A6150}" name="Column11475"/>
    <tableColumn id="11484" xr3:uid="{3283DD75-5374-DE49-8BEF-0A5414F5CDE7}" name="Column11476"/>
    <tableColumn id="11485" xr3:uid="{C0B7160E-EBEA-E443-BF2A-2EAD2C019260}" name="Column11477"/>
    <tableColumn id="11486" xr3:uid="{C7E833EB-C3D0-974D-B040-B7B11CFF53B3}" name="Column11478"/>
    <tableColumn id="11487" xr3:uid="{2E144A1A-6DFF-EF4F-BD66-F6874FA583B1}" name="Column11479"/>
    <tableColumn id="11488" xr3:uid="{C09235AD-BE15-9940-8AA6-A50417F62D44}" name="Column11480"/>
    <tableColumn id="11489" xr3:uid="{842F3904-0A15-2D47-900D-F9BD800BD474}" name="Column11481"/>
    <tableColumn id="11490" xr3:uid="{8977ABF1-5837-D04F-8D02-3CB9FEE70EFD}" name="Column11482"/>
    <tableColumn id="11491" xr3:uid="{6E1AEF8B-A639-CB4C-852D-7166F2A93354}" name="Column11483"/>
    <tableColumn id="11492" xr3:uid="{848A90D4-9F39-F44F-9117-077D7506A3CF}" name="Column11484"/>
    <tableColumn id="11493" xr3:uid="{681673B5-D099-7A4C-B570-AA3E06B9378B}" name="Column11485"/>
    <tableColumn id="11494" xr3:uid="{24CD5EA8-972B-C149-B2F3-6E5E2E1D6C6B}" name="Column11486"/>
    <tableColumn id="11495" xr3:uid="{36E30833-762A-A244-8FD0-6DFFBB2CCF2E}" name="Column11487"/>
    <tableColumn id="11496" xr3:uid="{963ADBCC-50CF-4645-8E2D-C4E40BB5C5BA}" name="Column11488"/>
    <tableColumn id="11497" xr3:uid="{CBBD2DF4-AADE-BC44-AA82-4EE6AEDCA9E7}" name="Column11489"/>
    <tableColumn id="11498" xr3:uid="{2FEECD54-1FC4-1140-9AEE-121CBA61BD44}" name="Column11490"/>
    <tableColumn id="11499" xr3:uid="{865098E9-5D0E-7E42-9BE8-E141F3B11166}" name="Column11491"/>
    <tableColumn id="11500" xr3:uid="{5D4AD12E-2C42-EE49-A83D-4A6B291AC0D8}" name="Column11492"/>
    <tableColumn id="11501" xr3:uid="{4EFEDFA7-64C9-5644-B986-0A7436E72760}" name="Column11493"/>
    <tableColumn id="11502" xr3:uid="{361ED3A3-A99F-A745-9FE9-80A7EC81D8CA}" name="Column11494"/>
    <tableColumn id="11503" xr3:uid="{6247D34E-B247-B141-8041-F510254BE43C}" name="Column11495"/>
    <tableColumn id="11504" xr3:uid="{8031C95D-5162-584B-AFF4-B91506F338CB}" name="Column11496"/>
    <tableColumn id="11505" xr3:uid="{AAD8D3EC-625D-E149-B239-8A9BCECA811B}" name="Column11497"/>
    <tableColumn id="11506" xr3:uid="{66B9DF5F-FFE2-C04E-853A-CC17A3E9AB58}" name="Column11498"/>
    <tableColumn id="11507" xr3:uid="{A6F2F862-EDD2-BF42-A79C-F0A7A3CB0451}" name="Column11499"/>
    <tableColumn id="11508" xr3:uid="{F554B339-2E6F-694B-9BF1-F21DA91CF072}" name="Column11500"/>
    <tableColumn id="11509" xr3:uid="{EACC277F-6984-564E-A32F-087AE4803B7F}" name="Column11501"/>
    <tableColumn id="11510" xr3:uid="{78EED906-5768-9044-AFEE-7A79295CDB22}" name="Column11502"/>
    <tableColumn id="11511" xr3:uid="{EE56DAE6-43B3-5442-9E8E-39D73DD71F53}" name="Column11503"/>
    <tableColumn id="11512" xr3:uid="{5EB3FD80-71C2-F443-B570-5AEB56331C15}" name="Column11504"/>
    <tableColumn id="11513" xr3:uid="{A6FB3D8E-F091-7245-B7BC-B55E1625896E}" name="Column11505"/>
    <tableColumn id="11514" xr3:uid="{6810686A-0FB1-2D41-9D05-20D415B32FB7}" name="Column11506"/>
    <tableColumn id="11515" xr3:uid="{D97FE700-FB90-6A49-8A83-A77C3906DE3E}" name="Column11507"/>
    <tableColumn id="11516" xr3:uid="{4428A25F-23EA-7E4B-9F4D-65C6C4F387EF}" name="Column11508"/>
    <tableColumn id="11517" xr3:uid="{D2202B03-B34A-3B4A-885A-86C2C02B4081}" name="Column11509"/>
    <tableColumn id="11518" xr3:uid="{D77EC60C-B15F-F04E-8E1A-66A53EEC84EA}" name="Column11510"/>
    <tableColumn id="11519" xr3:uid="{A88C7711-D16B-D64E-B064-378142C18FC4}" name="Column11511"/>
    <tableColumn id="11520" xr3:uid="{9E2FC69D-06A0-3042-8E9E-44662AC642D0}" name="Column11512"/>
    <tableColumn id="11521" xr3:uid="{9E843F0D-E73D-F941-9D6B-C416EA1DD032}" name="Column11513"/>
    <tableColumn id="11522" xr3:uid="{425F4B7B-9321-CE40-B89B-4F0FDC68605D}" name="Column11514"/>
    <tableColumn id="11523" xr3:uid="{002611C5-3BCF-8747-BE14-C88BCDCAD2A3}" name="Column11515"/>
    <tableColumn id="11524" xr3:uid="{0FBD7DEB-8F7C-D749-9A2C-FAFA543FB1D1}" name="Column11516"/>
    <tableColumn id="11525" xr3:uid="{6BA4B002-6596-B94E-82A0-ACAECC2FECA1}" name="Column11517"/>
    <tableColumn id="11526" xr3:uid="{6D804DD0-D70C-4E41-9FB2-CA68A5F4CDD1}" name="Column11518"/>
    <tableColumn id="11527" xr3:uid="{BB645E99-BDB0-C443-BD1F-DD3DEB91A287}" name="Column11519"/>
    <tableColumn id="11528" xr3:uid="{CB4172F1-CA03-CD48-B475-C2EBF5F12015}" name="Column11520"/>
    <tableColumn id="11529" xr3:uid="{0956C7B8-A029-6949-8B21-C8DD9BBDB2A1}" name="Column11521"/>
    <tableColumn id="11530" xr3:uid="{ECE53ABE-52C6-6845-80ED-036088FBE55C}" name="Column11522"/>
    <tableColumn id="11531" xr3:uid="{F79A4AC8-A2B5-9C46-8AE9-FC304DAC703E}" name="Column11523"/>
    <tableColumn id="11532" xr3:uid="{99135938-4254-BE46-9844-586B6FEBF19F}" name="Column11524"/>
    <tableColumn id="11533" xr3:uid="{8ADB12EF-E665-2A4A-B07A-86407B79D82C}" name="Column11525"/>
    <tableColumn id="11534" xr3:uid="{E4C36484-8C7C-7146-B327-B5B56CDDE37D}" name="Column11526"/>
    <tableColumn id="11535" xr3:uid="{CB36EECB-15AB-3B41-9AE3-B320D12033B4}" name="Column11527"/>
    <tableColumn id="11536" xr3:uid="{C991AAEB-832C-2940-A39D-C30FF89C954F}" name="Column11528"/>
    <tableColumn id="11537" xr3:uid="{CBEF91DA-E7EC-484D-AB67-1E9970DFF4A8}" name="Column11529"/>
    <tableColumn id="11538" xr3:uid="{7E185179-5FF9-3C49-A9FD-6A5AFFAD5847}" name="Column11530"/>
    <tableColumn id="11539" xr3:uid="{2ED3F213-674A-2F4D-9257-82768D668366}" name="Column11531"/>
    <tableColumn id="11540" xr3:uid="{86CC9CEC-F2AF-0E43-83A0-4216410968CF}" name="Column11532"/>
    <tableColumn id="11541" xr3:uid="{2C9518A3-1EEF-1F48-84BE-9DE092FC563F}" name="Column11533"/>
    <tableColumn id="11542" xr3:uid="{464DD31E-5515-DB44-90A3-BA9754596881}" name="Column11534"/>
    <tableColumn id="11543" xr3:uid="{84D98EFC-4D9E-2E4D-A66B-9B10B47E9B8B}" name="Column11535"/>
    <tableColumn id="11544" xr3:uid="{2594712D-DB81-AC4B-A1C7-DB3ED754E3BF}" name="Column11536"/>
    <tableColumn id="11545" xr3:uid="{7EAE2367-03A0-604A-9FB4-E99EFB8921D4}" name="Column11537"/>
    <tableColumn id="11546" xr3:uid="{08E37698-351B-A845-A3BF-A56A45AFE773}" name="Column11538"/>
    <tableColumn id="11547" xr3:uid="{A7B008A4-9D4B-5F43-89A8-D9FE894FE22C}" name="Column11539"/>
    <tableColumn id="11548" xr3:uid="{E06DA466-0EB9-C740-A7E3-FBB686BE81F5}" name="Column11540"/>
    <tableColumn id="11549" xr3:uid="{981B727C-C25C-5741-94FB-0BB1C28727F0}" name="Column11541"/>
    <tableColumn id="11550" xr3:uid="{5BD51571-96A1-034A-A221-72B0B45B8FEA}" name="Column11542"/>
    <tableColumn id="11551" xr3:uid="{F27C2FEE-01B5-9F4B-BD44-8C1D8D502964}" name="Column11543"/>
    <tableColumn id="11552" xr3:uid="{59A098BF-8B74-F140-BFC8-2369D4D34335}" name="Column11544"/>
    <tableColumn id="11553" xr3:uid="{A56C7C95-DB51-3C4E-AD6B-EE814D4782EE}" name="Column11545"/>
    <tableColumn id="11554" xr3:uid="{134E4CB4-B6A1-CC49-BC52-E58E0ED233B2}" name="Column11546"/>
    <tableColumn id="11555" xr3:uid="{BCDA9459-64E4-ED4D-B88F-2AFFC16EAE2A}" name="Column11547"/>
    <tableColumn id="11556" xr3:uid="{2E3A1B80-345A-B04C-A40E-110F6CC3351D}" name="Column11548"/>
    <tableColumn id="11557" xr3:uid="{45F6835C-3273-C442-AF94-6FE1D148E143}" name="Column11549"/>
    <tableColumn id="11558" xr3:uid="{FAED462A-C3D8-614C-AA96-78177C0B7F6E}" name="Column11550"/>
    <tableColumn id="11559" xr3:uid="{FC32AF2E-50D9-5844-B573-DA13ED045741}" name="Column11551"/>
    <tableColumn id="11560" xr3:uid="{AE3E8C3D-09FF-5E42-BD11-807547DF453B}" name="Column11552"/>
    <tableColumn id="11561" xr3:uid="{9742B186-17A6-D14B-B277-CB2375D571EB}" name="Column11553"/>
    <tableColumn id="11562" xr3:uid="{F0BEE3AE-B291-654A-8DE7-FD1FF0DCCEFB}" name="Column11554"/>
    <tableColumn id="11563" xr3:uid="{E61DC7FB-3D43-B247-89D2-BBB0BAED4E88}" name="Column11555"/>
    <tableColumn id="11564" xr3:uid="{240D444A-D4F0-4D41-BFA9-F735C885DBB9}" name="Column11556"/>
    <tableColumn id="11565" xr3:uid="{407975E2-D7F0-EE41-87C5-B642ADD6189E}" name="Column11557"/>
    <tableColumn id="11566" xr3:uid="{41B8EDB6-CEB5-7D4E-B668-65EEE0307E4B}" name="Column11558"/>
    <tableColumn id="11567" xr3:uid="{A60B8F99-8DEF-2045-893E-50026E41C8B7}" name="Column11559"/>
    <tableColumn id="11568" xr3:uid="{995770A9-5A75-E246-91E3-12E59728BF4A}" name="Column11560"/>
    <tableColumn id="11569" xr3:uid="{23EFCA60-0417-094D-ACD5-0A4072D9D3F8}" name="Column11561"/>
    <tableColumn id="11570" xr3:uid="{CAEC4CA8-6E3D-F940-8FBE-4EEBFB85DCBD}" name="Column11562"/>
    <tableColumn id="11571" xr3:uid="{23E1FDC5-221F-E54B-B95E-4F76E50303BB}" name="Column11563"/>
    <tableColumn id="11572" xr3:uid="{BC3DB2A9-40E1-BB4A-A885-316F5C35BE11}" name="Column11564"/>
    <tableColumn id="11573" xr3:uid="{1A03D336-4C8A-BB4E-82FC-801AC8BC449F}" name="Column11565"/>
    <tableColumn id="11574" xr3:uid="{86C41B02-C84B-C94B-8701-7E7421CB9CA2}" name="Column11566"/>
    <tableColumn id="11575" xr3:uid="{2CF9BF37-68C5-FE44-ABD3-3D3B8BC154EC}" name="Column11567"/>
    <tableColumn id="11576" xr3:uid="{EB751A51-2C9A-D243-B476-2E69847B7869}" name="Column11568"/>
    <tableColumn id="11577" xr3:uid="{D6DA67A2-0150-1A46-B9C4-6AA19C673F5C}" name="Column11569"/>
    <tableColumn id="11578" xr3:uid="{992DA93A-D8FC-A641-B7CA-9F2F1D463A2C}" name="Column11570"/>
    <tableColumn id="11579" xr3:uid="{2817BB8E-B558-9647-8477-C7BDEDC8DFA3}" name="Column11571"/>
    <tableColumn id="11580" xr3:uid="{6AEF709B-E959-D94C-BACF-9902CAE14448}" name="Column11572"/>
    <tableColumn id="11581" xr3:uid="{8133E4A4-5F31-1248-974C-6361FDAE07E5}" name="Column11573"/>
    <tableColumn id="11582" xr3:uid="{A86E6CEF-D2D9-7642-BA97-EE65E4380463}" name="Column11574"/>
    <tableColumn id="11583" xr3:uid="{8668F142-ED71-AE47-B896-B5C5183A2D07}" name="Column11575"/>
    <tableColumn id="11584" xr3:uid="{B59B56E9-700A-8B43-B218-B63C7F096DF2}" name="Column11576"/>
    <tableColumn id="11585" xr3:uid="{EE235F4A-D7A5-644F-A113-9CFAEA12E5D7}" name="Column11577"/>
    <tableColumn id="11586" xr3:uid="{375BF0B1-4723-AE4B-A015-FD0C654C513F}" name="Column11578"/>
    <tableColumn id="11587" xr3:uid="{7EF78E15-BCFF-F74C-BD0E-2A3B95D12DC7}" name="Column11579"/>
    <tableColumn id="11588" xr3:uid="{4B07F206-134B-E34F-A49D-DF820706A0B2}" name="Column11580"/>
    <tableColumn id="11589" xr3:uid="{86594713-1935-4640-B630-2C24F7D2819E}" name="Column11581"/>
    <tableColumn id="11590" xr3:uid="{76A59AE0-C5A0-C948-9AFD-6D3778E41B70}" name="Column11582"/>
    <tableColumn id="11591" xr3:uid="{97B99E4E-5BA9-3849-BEE3-2DC794E61C0B}" name="Column11583"/>
    <tableColumn id="11592" xr3:uid="{19AF3EFB-1292-B642-9F03-FB772EB41D4A}" name="Column11584"/>
    <tableColumn id="11593" xr3:uid="{8949CC9B-7C3D-524A-AF5B-16D2D6C4828F}" name="Column11585"/>
    <tableColumn id="11594" xr3:uid="{6BF4B7E8-CCCA-F94D-A18B-54E0C0B8B5B5}" name="Column11586"/>
    <tableColumn id="11595" xr3:uid="{C036CAD7-C266-8740-9FA8-349D534516AE}" name="Column11587"/>
    <tableColumn id="11596" xr3:uid="{DFA55649-0C94-0A49-A8D9-5C196F669F14}" name="Column11588"/>
    <tableColumn id="11597" xr3:uid="{A5811A4F-BF38-0044-B848-5A827D471DA3}" name="Column11589"/>
    <tableColumn id="11598" xr3:uid="{5E9078BC-120F-6D44-B1CE-32A8EB6F04D8}" name="Column11590"/>
    <tableColumn id="11599" xr3:uid="{13CCDAC1-4AB3-6540-8369-23F9D7CFC70C}" name="Column11591"/>
    <tableColumn id="11600" xr3:uid="{8001CE0A-36F7-8640-AA54-309A080EF027}" name="Column11592"/>
    <tableColumn id="11601" xr3:uid="{C90161FB-AB5C-7B4D-B283-8AE51E855223}" name="Column11593"/>
    <tableColumn id="11602" xr3:uid="{17EEC076-DA87-8E4F-A385-B1BA665228A1}" name="Column11594"/>
    <tableColumn id="11603" xr3:uid="{E91C7814-972E-4544-B190-8D0EAE96BC5C}" name="Column11595"/>
    <tableColumn id="11604" xr3:uid="{92C8E011-A7B1-7A44-B0ED-F1639777F820}" name="Column11596"/>
    <tableColumn id="11605" xr3:uid="{4796997B-609F-B940-8532-772C28C3CD0E}" name="Column11597"/>
    <tableColumn id="11606" xr3:uid="{D27F3326-C63A-0441-BD43-15A28DB89FFE}" name="Column11598"/>
    <tableColumn id="11607" xr3:uid="{4627E91B-C9C1-EF41-B8E9-4A13D162C6D5}" name="Column11599"/>
    <tableColumn id="11608" xr3:uid="{7F1A8EBC-580C-994D-9520-27583DF7D85E}" name="Column11600"/>
    <tableColumn id="11609" xr3:uid="{F1444571-9D4E-2340-A4F4-A19D15FBA727}" name="Column11601"/>
    <tableColumn id="11610" xr3:uid="{CE5D3A3A-36C8-C645-9669-63CE00A67D23}" name="Column11602"/>
    <tableColumn id="11611" xr3:uid="{BF963765-00FF-974A-908B-186D1F7386E3}" name="Column11603"/>
    <tableColumn id="11612" xr3:uid="{ED8AA60A-2D52-594D-9623-76E40FD52A65}" name="Column11604"/>
    <tableColumn id="11613" xr3:uid="{2C153C0E-4CF3-1B45-82EE-D8D45E05C4E5}" name="Column11605"/>
    <tableColumn id="11614" xr3:uid="{5944FF3A-61A5-B84A-9C00-7A05D49F6590}" name="Column11606"/>
    <tableColumn id="11615" xr3:uid="{6BEDF0EC-87A9-004C-B50D-77DCCE1AA9DD}" name="Column11607"/>
    <tableColumn id="11616" xr3:uid="{CA6EB9FC-5DCA-E946-97C7-AC7D91B9EC06}" name="Column11608"/>
    <tableColumn id="11617" xr3:uid="{A517F35F-655C-F64F-AD82-25E7D05C2124}" name="Column11609"/>
    <tableColumn id="11618" xr3:uid="{0372CC93-4D86-4D48-B21F-7CD411D9CC68}" name="Column11610"/>
    <tableColumn id="11619" xr3:uid="{0AD89AAE-BA46-B443-A227-887F3CA4A203}" name="Column11611"/>
    <tableColumn id="11620" xr3:uid="{F9FF31F6-ECEA-EE40-A35A-BCC0DDE224FD}" name="Column11612"/>
    <tableColumn id="11621" xr3:uid="{C89FC86B-CB54-A945-9CAB-4F69B63772F1}" name="Column11613"/>
    <tableColumn id="11622" xr3:uid="{503D6ECA-5C77-F649-AD5F-24F55D77A97C}" name="Column11614"/>
    <tableColumn id="11623" xr3:uid="{8B441986-7CC4-A048-9387-0C7295B27A87}" name="Column11615"/>
    <tableColumn id="11624" xr3:uid="{51F325D4-3CB2-9D4E-92BC-8E51FFC4C7C6}" name="Column11616"/>
    <tableColumn id="11625" xr3:uid="{52686F75-377A-B74C-9E2F-6A9FCCF0272D}" name="Column11617"/>
    <tableColumn id="11626" xr3:uid="{B6938432-4E9E-9948-8FB9-A371ACE98AAF}" name="Column11618"/>
    <tableColumn id="11627" xr3:uid="{6398BF49-46E3-3D4C-A950-09E0B569BD80}" name="Column11619"/>
    <tableColumn id="11628" xr3:uid="{2FE02E13-59FB-1C4E-99D6-829D6F282422}" name="Column11620"/>
    <tableColumn id="11629" xr3:uid="{42BB5209-DAE3-F546-B7EC-E80404420F74}" name="Column11621"/>
    <tableColumn id="11630" xr3:uid="{16DD1946-94B7-D649-A0DC-875DE9AF14B8}" name="Column11622"/>
    <tableColumn id="11631" xr3:uid="{73D384C7-D8FB-BC4E-8943-AF475B43AC4B}" name="Column11623"/>
    <tableColumn id="11632" xr3:uid="{72666BFD-EEAD-9F45-A627-26D975C47CC3}" name="Column11624"/>
    <tableColumn id="11633" xr3:uid="{0C24EF42-2ACF-D44E-A4C6-86105BCD5C77}" name="Column11625"/>
    <tableColumn id="11634" xr3:uid="{DC678FF2-6D17-1149-B722-488088134521}" name="Column11626"/>
    <tableColumn id="11635" xr3:uid="{8D6C5512-DD68-7E49-A464-9C254E1B362F}" name="Column11627"/>
    <tableColumn id="11636" xr3:uid="{20AED1E0-3D9D-2D4E-9ADD-7F25B8D33BA6}" name="Column11628"/>
    <tableColumn id="11637" xr3:uid="{F7D8A85A-E50B-A44D-9FCA-55F935699A0B}" name="Column11629"/>
    <tableColumn id="11638" xr3:uid="{375FA234-CE6C-BE40-B888-6A32A5761505}" name="Column11630"/>
    <tableColumn id="11639" xr3:uid="{99609226-BBD0-F747-BCFA-39B3FDEFD486}" name="Column11631"/>
    <tableColumn id="11640" xr3:uid="{6A453D2A-0C12-2C4D-8359-0528BE079D38}" name="Column11632"/>
    <tableColumn id="11641" xr3:uid="{8CA2B119-512E-5A4F-9A97-F63F4AB75218}" name="Column11633"/>
    <tableColumn id="11642" xr3:uid="{08481C55-B954-7044-9431-384980B7532C}" name="Column11634"/>
    <tableColumn id="11643" xr3:uid="{B88B94F8-8ADD-FC4C-9E17-C8FDB17D0A56}" name="Column11635"/>
    <tableColumn id="11644" xr3:uid="{5AB6510E-B363-4B44-9962-FF3FE1A932BF}" name="Column11636"/>
    <tableColumn id="11645" xr3:uid="{17E8C408-5630-C74D-9E57-E29F965FB6F9}" name="Column11637"/>
    <tableColumn id="11646" xr3:uid="{56156C30-71C4-EE45-8DA2-EBDC443C6F46}" name="Column11638"/>
    <tableColumn id="11647" xr3:uid="{AC34CDF6-747E-7F40-A8DC-539EABF5ACF7}" name="Column11639"/>
    <tableColumn id="11648" xr3:uid="{A4EFE3F5-8749-6B47-A188-D76B23152575}" name="Column11640"/>
    <tableColumn id="11649" xr3:uid="{5D0109FD-F75A-B246-B49A-70F983841A83}" name="Column11641"/>
    <tableColumn id="11650" xr3:uid="{B681750F-9A69-704F-9F66-C3F7F75E5B77}" name="Column11642"/>
    <tableColumn id="11651" xr3:uid="{C5534EED-524C-D64B-A9D0-78ECEA0BF919}" name="Column11643"/>
    <tableColumn id="11652" xr3:uid="{97D787CF-C286-9547-B71E-B3E51AD31A92}" name="Column11644"/>
    <tableColumn id="11653" xr3:uid="{2EF4236F-C3FE-704D-8E0E-B99C2DD6AACC}" name="Column11645"/>
    <tableColumn id="11654" xr3:uid="{15BDC2FF-FCE3-BE4F-BA2F-AB206DBDAEDD}" name="Column11646"/>
    <tableColumn id="11655" xr3:uid="{0B4EDAE8-8121-344B-A0A1-DBD53AD3488C}" name="Column11647"/>
    <tableColumn id="11656" xr3:uid="{F3BAA6BA-2215-1E43-9C5A-911001C68FCA}" name="Column11648"/>
    <tableColumn id="11657" xr3:uid="{44156656-51B9-0549-9A18-49AD53E89382}" name="Column11649"/>
    <tableColumn id="11658" xr3:uid="{162EDC7D-A2C6-5743-A0D3-DCB31718389C}" name="Column11650"/>
    <tableColumn id="11659" xr3:uid="{363C02A5-C11D-5B44-84CF-291B49F169E9}" name="Column11651"/>
    <tableColumn id="11660" xr3:uid="{8E4FEDCE-CCCC-454A-BDF1-D306E2A72DA2}" name="Column11652"/>
    <tableColumn id="11661" xr3:uid="{011AD574-57AB-F24E-83AE-52DD80C98AC2}" name="Column11653"/>
    <tableColumn id="11662" xr3:uid="{A148646B-3ECF-4248-A501-81A2BAB3C95F}" name="Column11654"/>
    <tableColumn id="11663" xr3:uid="{ED5519D4-AA00-474C-AA3D-56B38639DF2D}" name="Column11655"/>
    <tableColumn id="11664" xr3:uid="{5403AFC7-45E9-7948-95CA-C86B529908DC}" name="Column11656"/>
    <tableColumn id="11665" xr3:uid="{82794C6D-D7C0-ED4E-B031-547F8DA1BBC9}" name="Column11657"/>
    <tableColumn id="11666" xr3:uid="{BB2F50DA-B4C3-8842-8AF1-4F9E7DCD4A33}" name="Column11658"/>
    <tableColumn id="11667" xr3:uid="{65DE3595-8F51-7940-BA0A-3559403BF70F}" name="Column11659"/>
    <tableColumn id="11668" xr3:uid="{AABD7F63-462F-5047-9807-F52770E929AB}" name="Column11660"/>
    <tableColumn id="11669" xr3:uid="{15FCC68A-9D56-1441-AAD8-AE78D5180445}" name="Column11661"/>
    <tableColumn id="11670" xr3:uid="{A12A816A-24E8-6B42-8898-2E70AE4DB7FC}" name="Column11662"/>
    <tableColumn id="11671" xr3:uid="{C0D1E974-0056-5643-A82F-6F86819579BC}" name="Column11663"/>
    <tableColumn id="11672" xr3:uid="{08FC517B-C8A6-8E4E-BEE2-05A1142F43F8}" name="Column11664"/>
    <tableColumn id="11673" xr3:uid="{4FC2231C-74B1-724B-82DC-60D7A08E9242}" name="Column11665"/>
    <tableColumn id="11674" xr3:uid="{E22C0FC3-D60B-6945-8438-65012EDB43D9}" name="Column11666"/>
    <tableColumn id="11675" xr3:uid="{508B12B7-C4A3-CC4B-A5C6-740143395EB3}" name="Column11667"/>
    <tableColumn id="11676" xr3:uid="{10EC5DF3-924C-0244-B798-8B9AC5919930}" name="Column11668"/>
    <tableColumn id="11677" xr3:uid="{D9689046-239B-9A47-82C7-22E1BF67BF61}" name="Column11669"/>
    <tableColumn id="11678" xr3:uid="{8948EA3E-ACD1-CE43-9955-D77F7B3CC5E4}" name="Column11670"/>
    <tableColumn id="11679" xr3:uid="{B2845105-F40B-0445-98EC-63879DDE3653}" name="Column11671"/>
    <tableColumn id="11680" xr3:uid="{8D451AD1-2F2C-3F41-8C45-0313867C2DD2}" name="Column11672"/>
    <tableColumn id="11681" xr3:uid="{B4EA6726-C6B6-EE4D-9041-BE7C6BE88C09}" name="Column11673"/>
    <tableColumn id="11682" xr3:uid="{62A909E6-2198-5D44-AB29-C3B76BB0E32F}" name="Column11674"/>
    <tableColumn id="11683" xr3:uid="{7B8B3B9C-3140-D04B-9E8A-C7F19AFABAC4}" name="Column11675"/>
    <tableColumn id="11684" xr3:uid="{8CEB61FF-0F13-8B48-B325-156B94CC80EF}" name="Column11676"/>
    <tableColumn id="11685" xr3:uid="{0414F3EF-CDD2-3D45-876D-6E29D6AD5C16}" name="Column11677"/>
    <tableColumn id="11686" xr3:uid="{B2770FDD-BC2A-BD4D-BEA5-B4B2A691C844}" name="Column11678"/>
    <tableColumn id="11687" xr3:uid="{4A45798F-DCD2-0142-B75B-D355606EE6C2}" name="Column11679"/>
    <tableColumn id="11688" xr3:uid="{89550C1C-BC88-8C47-8C9A-B34389BBE3F5}" name="Column11680"/>
    <tableColumn id="11689" xr3:uid="{A1C6EB9E-3442-0C41-BA4D-62F80AA56208}" name="Column11681"/>
    <tableColumn id="11690" xr3:uid="{C10E0A3C-05EC-664D-A4D9-B8EAAEA2A704}" name="Column11682"/>
    <tableColumn id="11691" xr3:uid="{C2285127-35D7-114D-A91B-84526F54AC07}" name="Column11683"/>
    <tableColumn id="11692" xr3:uid="{A5A56089-AF3B-174B-8736-5EC2E91962FE}" name="Column11684"/>
    <tableColumn id="11693" xr3:uid="{F37551C3-4360-9446-9914-2CE8F60AFDCD}" name="Column11685"/>
    <tableColumn id="11694" xr3:uid="{A9A2A100-BFB3-2443-BBD0-E057AD5D8DD7}" name="Column11686"/>
    <tableColumn id="11695" xr3:uid="{92BC137D-F49F-124C-8A58-0E3AE0AAF385}" name="Column11687"/>
    <tableColumn id="11696" xr3:uid="{37EBBC7B-150B-6E43-941B-6465A57A884D}" name="Column11688"/>
    <tableColumn id="11697" xr3:uid="{E8FB9157-18B1-3240-BA08-28EF83700039}" name="Column11689"/>
    <tableColumn id="11698" xr3:uid="{B8E2DD3D-AE1E-8A4A-9744-9A1DE1017D7C}" name="Column11690"/>
    <tableColumn id="11699" xr3:uid="{9027DFAB-ADF4-B545-9338-7E3D39265552}" name="Column11691"/>
    <tableColumn id="11700" xr3:uid="{36FAACA8-6E1C-AF4D-80D0-5C9AE1478710}" name="Column11692"/>
    <tableColumn id="11701" xr3:uid="{CA3FDEE1-8B50-BA44-AC1B-423FB7E05D8E}" name="Column11693"/>
    <tableColumn id="11702" xr3:uid="{F0814094-5BBA-2C4A-8F84-E7C4AD4408F5}" name="Column11694"/>
    <tableColumn id="11703" xr3:uid="{0E154B59-F89E-CA4D-8FDD-EA6DBC44804D}" name="Column11695"/>
    <tableColumn id="11704" xr3:uid="{8D925339-99BB-E046-983F-74005B60E404}" name="Column11696"/>
    <tableColumn id="11705" xr3:uid="{B2D32451-D9A9-F746-B384-04FF063E287E}" name="Column11697"/>
    <tableColumn id="11706" xr3:uid="{123CE7BC-F224-594F-81CD-AAA10BC34DD4}" name="Column11698"/>
    <tableColumn id="11707" xr3:uid="{731DA91B-4322-0246-991A-C5F864463726}" name="Column11699"/>
    <tableColumn id="11708" xr3:uid="{3C19635B-D74B-3343-80AB-0AC60AC7C8CC}" name="Column11700"/>
    <tableColumn id="11709" xr3:uid="{35319D27-DB49-8346-9864-0E9454B61AD2}" name="Column11701"/>
    <tableColumn id="11710" xr3:uid="{116A9810-96F9-FA42-B848-C742F20A6B15}" name="Column11702"/>
    <tableColumn id="11711" xr3:uid="{5A658F39-C31E-D14F-8A51-DADD820A1236}" name="Column11703"/>
    <tableColumn id="11712" xr3:uid="{E3D50D23-E98E-0648-B96C-8B992BDFE9EF}" name="Column11704"/>
    <tableColumn id="11713" xr3:uid="{F7A41320-36CD-9840-9125-CCA2266D604B}" name="Column11705"/>
    <tableColumn id="11714" xr3:uid="{18516424-23DE-B545-985C-92199002145D}" name="Column11706"/>
    <tableColumn id="11715" xr3:uid="{67B35AFA-DD62-7E4D-B43F-976CBD1D4BB9}" name="Column11707"/>
    <tableColumn id="11716" xr3:uid="{264AE4E5-060C-8444-8AAF-6FA2974A3BE7}" name="Column11708"/>
    <tableColumn id="11717" xr3:uid="{DF894E54-D84D-A44D-A6F5-173749960084}" name="Column11709"/>
    <tableColumn id="11718" xr3:uid="{3B9C43E4-CD00-A14B-A291-7EF414467F49}" name="Column11710"/>
    <tableColumn id="11719" xr3:uid="{121FC873-9D05-5440-A661-595E5C8ED193}" name="Column11711"/>
    <tableColumn id="11720" xr3:uid="{717D94B8-7C43-8C48-AF02-5555ABED74CF}" name="Column11712"/>
    <tableColumn id="11721" xr3:uid="{84AFE461-3BA4-2C46-84CA-1153C02A58CB}" name="Column11713"/>
    <tableColumn id="11722" xr3:uid="{513469B8-8C64-9D4C-BC2E-9E1B317FCE9F}" name="Column11714"/>
    <tableColumn id="11723" xr3:uid="{42F34D3B-F6C0-8F4F-A6FC-06ABBC7C57A0}" name="Column11715"/>
    <tableColumn id="11724" xr3:uid="{2C7E9E8E-B254-374A-B6EF-9434A185A3B4}" name="Column11716"/>
    <tableColumn id="11725" xr3:uid="{ABC796BC-C73A-3D4F-B3A5-05C33A87ABE5}" name="Column11717"/>
    <tableColumn id="11726" xr3:uid="{65011F6A-6AEB-9E4B-A583-9E24669D5979}" name="Column11718"/>
    <tableColumn id="11727" xr3:uid="{FF7B8F34-85E7-9B40-A1EB-28DF55811E75}" name="Column11719"/>
    <tableColumn id="11728" xr3:uid="{E7192033-E79A-EB4B-8023-2464A93FFA5D}" name="Column11720"/>
    <tableColumn id="11729" xr3:uid="{30D82C1A-71AA-E746-BCDA-C393E7BC27DD}" name="Column11721"/>
    <tableColumn id="11730" xr3:uid="{F6FF54B2-6B48-014B-A495-ABEA2503137F}" name="Column11722"/>
    <tableColumn id="11731" xr3:uid="{DBE89121-3FB8-944A-B77C-EF3C4E184150}" name="Column11723"/>
    <tableColumn id="11732" xr3:uid="{846A9C46-675D-FB45-B4C6-A5C62F1DB0CB}" name="Column11724"/>
    <tableColumn id="11733" xr3:uid="{1DD30217-9568-6F4B-8C2E-DF85EFFEAF31}" name="Column11725"/>
    <tableColumn id="11734" xr3:uid="{FE507B88-D0F5-EB4A-9FDA-48E919F3AFFB}" name="Column11726"/>
    <tableColumn id="11735" xr3:uid="{B00E5DE8-B564-784C-B7D9-47BD0E205FDC}" name="Column11727"/>
    <tableColumn id="11736" xr3:uid="{48130378-8DB1-2E4C-85F5-58C491494934}" name="Column11728"/>
    <tableColumn id="11737" xr3:uid="{81869846-26E8-4842-9177-EBCA54F1AE4E}" name="Column11729"/>
    <tableColumn id="11738" xr3:uid="{5D44C6F9-781F-254F-B511-FE488171D9FF}" name="Column11730"/>
    <tableColumn id="11739" xr3:uid="{376FDD8E-44E9-684F-871A-F597D671F083}" name="Column11731"/>
    <tableColumn id="11740" xr3:uid="{1BE913C2-753B-B941-A89A-BD256B552643}" name="Column11732"/>
    <tableColumn id="11741" xr3:uid="{F0C97FFA-42C7-C347-8CAB-078AB1553FD3}" name="Column11733"/>
    <tableColumn id="11742" xr3:uid="{DA680D68-0574-FA43-8923-40982A5CCEE0}" name="Column11734"/>
    <tableColumn id="11743" xr3:uid="{43DEC6BF-40E2-6C42-95A7-630D842C6664}" name="Column11735"/>
    <tableColumn id="11744" xr3:uid="{E1FDD2F5-107F-D34F-9B35-BD1E07C2FA33}" name="Column11736"/>
    <tableColumn id="11745" xr3:uid="{ADF16A29-A31E-154A-832F-CE7A6CDB080E}" name="Column11737"/>
    <tableColumn id="11746" xr3:uid="{5B0F919B-6F69-6B40-A600-A44E331686CC}" name="Column11738"/>
    <tableColumn id="11747" xr3:uid="{F1747915-7B11-3643-B8FB-217F7D2EC6F0}" name="Column11739"/>
    <tableColumn id="11748" xr3:uid="{4DB91147-E21C-CE43-A7B4-02BEADFB2A28}" name="Column11740"/>
    <tableColumn id="11749" xr3:uid="{3452D7B9-ACB2-CD4C-8800-A99BFDAE3207}" name="Column11741"/>
    <tableColumn id="11750" xr3:uid="{22A5D0E3-9FAB-F640-BAE4-BE054FB52554}" name="Column11742"/>
    <tableColumn id="11751" xr3:uid="{C9D755B3-64AA-3F44-B905-25EF9F6A3965}" name="Column11743"/>
    <tableColumn id="11752" xr3:uid="{EF0F8F35-30C2-944F-BF7C-944E62BD077B}" name="Column11744"/>
    <tableColumn id="11753" xr3:uid="{4DD09214-DB92-7042-A049-7487A438AFE0}" name="Column11745"/>
    <tableColumn id="11754" xr3:uid="{FBC632E9-3991-4A4E-B2A4-8EBA199915C8}" name="Column11746"/>
    <tableColumn id="11755" xr3:uid="{E5E15A3D-1D96-C748-B37C-1E29F786841D}" name="Column11747"/>
    <tableColumn id="11756" xr3:uid="{ACFD5185-551F-4949-B2D1-D31A636A341F}" name="Column11748"/>
    <tableColumn id="11757" xr3:uid="{FA93A82D-D7CC-0A42-AD30-02F0FCD04A7D}" name="Column11749"/>
    <tableColumn id="11758" xr3:uid="{FE998CA2-9A82-EC4E-A741-CC4A71475CF7}" name="Column11750"/>
    <tableColumn id="11759" xr3:uid="{884B9ABD-9B99-9B45-8A2D-260147F1D99E}" name="Column11751"/>
    <tableColumn id="11760" xr3:uid="{17089C58-6810-A647-B7DF-8967DA447C92}" name="Column11752"/>
    <tableColumn id="11761" xr3:uid="{E0C869D0-7756-B940-8216-B33D452988B5}" name="Column11753"/>
    <tableColumn id="11762" xr3:uid="{4DFE5994-75EE-5449-9417-3893247D0277}" name="Column11754"/>
    <tableColumn id="11763" xr3:uid="{636AE979-B6E0-7346-8434-B2A0B284EA61}" name="Column11755"/>
    <tableColumn id="11764" xr3:uid="{55839083-994E-504A-967E-272AF5D9D008}" name="Column11756"/>
    <tableColumn id="11765" xr3:uid="{B6DB46E4-6047-5C48-B4E0-0339907F22B8}" name="Column11757"/>
    <tableColumn id="11766" xr3:uid="{D5486DD1-8BC8-4B44-9A75-DA2DC8F1958A}" name="Column11758"/>
    <tableColumn id="11767" xr3:uid="{FA8BC46C-0B18-364C-931C-9D305383B43D}" name="Column11759"/>
    <tableColumn id="11768" xr3:uid="{3C562F0A-53C0-A547-BC02-3C2174F4B609}" name="Column11760"/>
    <tableColumn id="11769" xr3:uid="{A0BAA322-5A17-464B-B4C3-F7791E315256}" name="Column11761"/>
    <tableColumn id="11770" xr3:uid="{08BE660C-3538-AB4C-A964-19106A1CAC24}" name="Column11762"/>
    <tableColumn id="11771" xr3:uid="{FAB21364-FD5A-2F4E-834E-56185658259E}" name="Column11763"/>
    <tableColumn id="11772" xr3:uid="{2F3F6285-3B25-9541-99F2-8F322A003839}" name="Column11764"/>
    <tableColumn id="11773" xr3:uid="{DEA00681-2044-554B-B134-7596EB0CFFE3}" name="Column11765"/>
    <tableColumn id="11774" xr3:uid="{955F9FF5-F681-7F47-9C3D-A593D7AF0090}" name="Column11766"/>
    <tableColumn id="11775" xr3:uid="{238B7D0D-ADEE-7149-970E-0BB12CBB2190}" name="Column11767"/>
    <tableColumn id="11776" xr3:uid="{91E7A618-5FED-A44A-B826-6598FD015519}" name="Column11768"/>
    <tableColumn id="11777" xr3:uid="{23FE2DAD-35F9-AD4B-86C6-1C0E2E713E6C}" name="Column11769"/>
    <tableColumn id="11778" xr3:uid="{4EC4E8F0-A14C-1043-ABD7-08F51901AFD1}" name="Column11770"/>
    <tableColumn id="11779" xr3:uid="{C794474F-B5BE-9E4E-A325-8414D09CFB87}" name="Column11771"/>
    <tableColumn id="11780" xr3:uid="{DBAEAA34-2AFB-274D-BA32-4519E8045B76}" name="Column11772"/>
    <tableColumn id="11781" xr3:uid="{267C9826-800E-A844-8325-9C2AE32EFC30}" name="Column11773"/>
    <tableColumn id="11782" xr3:uid="{1352E1FC-140D-6143-B3C3-EE4658A907EA}" name="Column11774"/>
    <tableColumn id="11783" xr3:uid="{0912FDA8-7AE6-F94F-9CB3-2EEFC211EEA5}" name="Column11775"/>
    <tableColumn id="11784" xr3:uid="{7B8D1F51-FB93-DA47-A9FA-E5DE6B4DD95F}" name="Column11776"/>
    <tableColumn id="11785" xr3:uid="{09151E09-70A5-294C-9413-AD33EEEC73DB}" name="Column11777"/>
    <tableColumn id="11786" xr3:uid="{4B426D27-BF9E-B342-858B-8F85F2619ED6}" name="Column11778"/>
    <tableColumn id="11787" xr3:uid="{96AE450D-A7D4-A84C-8262-1647D9DFABFE}" name="Column11779"/>
    <tableColumn id="11788" xr3:uid="{D351828B-6C7E-874E-A711-FA8C473A4AA8}" name="Column11780"/>
    <tableColumn id="11789" xr3:uid="{D6EA042F-E7E2-984D-A193-0FE16EF1499A}" name="Column11781"/>
    <tableColumn id="11790" xr3:uid="{6A54BD1D-AE5B-2046-A501-1AA1340F78F4}" name="Column11782"/>
    <tableColumn id="11791" xr3:uid="{9CC77990-5155-4948-8101-00A05657D686}" name="Column11783"/>
    <tableColumn id="11792" xr3:uid="{3BD0D436-7932-CB45-90BF-0EE3BC42801C}" name="Column11784"/>
    <tableColumn id="11793" xr3:uid="{C90F3030-EC99-3F49-B8EA-61BB90A9D3EE}" name="Column11785"/>
    <tableColumn id="11794" xr3:uid="{CC1FBADF-6D6C-274F-BB01-F888277661D4}" name="Column11786"/>
    <tableColumn id="11795" xr3:uid="{7164AD67-A21E-484C-986D-FC546AB6A91F}" name="Column11787"/>
    <tableColumn id="11796" xr3:uid="{59290AD9-1E5E-CA47-B185-446CAFCB6608}" name="Column11788"/>
    <tableColumn id="11797" xr3:uid="{56C955AB-60CC-FA4A-8BCD-382FB47FAB55}" name="Column11789"/>
    <tableColumn id="11798" xr3:uid="{265D181F-944F-FD48-A481-58A25C46594E}" name="Column11790"/>
    <tableColumn id="11799" xr3:uid="{51D944F9-9D2F-DA48-9396-C403DA7ABDE7}" name="Column11791"/>
    <tableColumn id="11800" xr3:uid="{3547D095-54A8-C64D-B1B7-8638471280CF}" name="Column11792"/>
    <tableColumn id="11801" xr3:uid="{BC93A9EC-DA78-0A43-AD8F-BBB30D770D73}" name="Column11793"/>
    <tableColumn id="11802" xr3:uid="{BA75EF11-55D5-3E48-88D1-B4B1BA8CBF8A}" name="Column11794"/>
    <tableColumn id="11803" xr3:uid="{AB988BAB-0F00-D948-9283-AFBD8B6B400D}" name="Column11795"/>
    <tableColumn id="11804" xr3:uid="{5EB2AB24-3D46-1D41-8DF1-D83F3CABD0CA}" name="Column11796"/>
    <tableColumn id="11805" xr3:uid="{DF5D89A8-475D-AA4A-853A-E04EA4BB4A03}" name="Column11797"/>
    <tableColumn id="11806" xr3:uid="{339B6457-8F84-634D-91C3-E9615BEB41BE}" name="Column11798"/>
    <tableColumn id="11807" xr3:uid="{926EEFE2-A678-4C45-AB21-2A73D956A053}" name="Column11799"/>
    <tableColumn id="11808" xr3:uid="{8496F5AC-F621-3643-830C-3B0D7FB6CBBC}" name="Column11800"/>
    <tableColumn id="11809" xr3:uid="{59A69437-1390-A94D-91DE-7BD6BE77BD41}" name="Column11801"/>
    <tableColumn id="11810" xr3:uid="{1A037FC8-7AA1-E74E-917F-BCC0A24E7A4B}" name="Column11802"/>
    <tableColumn id="11811" xr3:uid="{A7C94A2E-3A8E-5645-95E3-8F82C9FA719C}" name="Column11803"/>
    <tableColumn id="11812" xr3:uid="{DCA29399-06CE-8B45-BF9C-EF4C5E2B2988}" name="Column11804"/>
    <tableColumn id="11813" xr3:uid="{91490D09-C780-EF46-AE75-D865F25CC810}" name="Column11805"/>
    <tableColumn id="11814" xr3:uid="{E491F66F-FF21-E449-82DA-6D6385353959}" name="Column11806"/>
    <tableColumn id="11815" xr3:uid="{16181018-9B07-0D40-9D91-06ADFD3E624C}" name="Column11807"/>
    <tableColumn id="11816" xr3:uid="{88578F14-D4A9-8E4A-9340-8E3D22954AC0}" name="Column11808"/>
    <tableColumn id="11817" xr3:uid="{7490BC8C-E2F4-2D42-9B6A-D94B91842EAD}" name="Column11809"/>
    <tableColumn id="11818" xr3:uid="{0437D934-E3EC-DB4C-B281-3F22B5EE0032}" name="Column11810"/>
    <tableColumn id="11819" xr3:uid="{C3882B28-9804-684E-845C-44DDD1855CDE}" name="Column11811"/>
    <tableColumn id="11820" xr3:uid="{998FCC41-F63E-334B-BE74-546D24716E42}" name="Column11812"/>
    <tableColumn id="11821" xr3:uid="{2D0A9F94-F498-134A-B50C-7F91D7698716}" name="Column11813"/>
    <tableColumn id="11822" xr3:uid="{968E85A0-4A40-E043-BAFF-210307DD3849}" name="Column11814"/>
    <tableColumn id="11823" xr3:uid="{9010E37A-DD99-6B44-90C1-62218DCFF503}" name="Column11815"/>
    <tableColumn id="11824" xr3:uid="{A4A876E5-FFEC-FF49-BCB5-29A872A8AAFA}" name="Column11816"/>
    <tableColumn id="11825" xr3:uid="{D7E7ECBC-8D7E-7A4C-B16E-1FB40F1C9376}" name="Column11817"/>
    <tableColumn id="11826" xr3:uid="{373C4A01-2B2D-C54F-96B0-1344DA84485D}" name="Column11818"/>
    <tableColumn id="11827" xr3:uid="{7F0E9528-8340-E247-BA3B-E9235857272E}" name="Column11819"/>
    <tableColumn id="11828" xr3:uid="{3F8DDF57-F1B2-C243-866E-44BD1F015870}" name="Column11820"/>
    <tableColumn id="11829" xr3:uid="{A7E29C03-F797-9149-9BD3-AEFB8CEAD094}" name="Column11821"/>
    <tableColumn id="11830" xr3:uid="{D86E78C5-5FBA-0A4F-A0C6-9B55A23D6755}" name="Column11822"/>
    <tableColumn id="11831" xr3:uid="{B0FC77B0-15C7-8843-90A9-5B82316605EC}" name="Column11823"/>
    <tableColumn id="11832" xr3:uid="{29173214-566D-DA4D-9D0E-CB7E7650753C}" name="Column11824"/>
    <tableColumn id="11833" xr3:uid="{C101A948-F841-CB4A-95EF-505D6FE21E8B}" name="Column11825"/>
    <tableColumn id="11834" xr3:uid="{A218883D-A408-0A41-831C-28FD48E0CCC2}" name="Column11826"/>
    <tableColumn id="11835" xr3:uid="{53FD3644-3AC6-024D-BBC2-473296470DF7}" name="Column11827"/>
    <tableColumn id="11836" xr3:uid="{DA2E2F85-2E52-3248-A027-7D5CCB3B933F}" name="Column11828"/>
    <tableColumn id="11837" xr3:uid="{300B2DD5-0122-8643-993A-01210A90FB22}" name="Column11829"/>
    <tableColumn id="11838" xr3:uid="{A414FB52-2FFB-C345-90BF-179C96D26094}" name="Column11830"/>
    <tableColumn id="11839" xr3:uid="{18EA6038-814C-5247-A2AD-EE17BA8AC3C5}" name="Column11831"/>
    <tableColumn id="11840" xr3:uid="{A9ED73F3-DCE4-8C47-ABE6-921511CC2E3D}" name="Column11832"/>
    <tableColumn id="11841" xr3:uid="{4EF07105-5372-6F44-AB6D-0B00D87FF6ED}" name="Column11833"/>
    <tableColumn id="11842" xr3:uid="{C9312D53-5EAA-5349-AA1C-1A7E3F5F0467}" name="Column11834"/>
    <tableColumn id="11843" xr3:uid="{D3CFF03F-A382-AE47-A819-46382A57F563}" name="Column11835"/>
    <tableColumn id="11844" xr3:uid="{43DE5FE5-0C46-C840-8399-1951D2CF472C}" name="Column11836"/>
    <tableColumn id="11845" xr3:uid="{53F1A2CC-E243-1E4D-AD78-88891AA55BCF}" name="Column11837"/>
    <tableColumn id="11846" xr3:uid="{A1AA6592-5093-1B48-B753-67FB3A463E64}" name="Column11838"/>
    <tableColumn id="11847" xr3:uid="{5DE892E8-FDDF-3B40-9EA0-AAB66D1A61F6}" name="Column11839"/>
    <tableColumn id="11848" xr3:uid="{EEAD0A18-B017-9B42-B093-DD48C54ACBEE}" name="Column11840"/>
    <tableColumn id="11849" xr3:uid="{7EAF6B67-AA3B-F04D-AB9C-78A055E0F14D}" name="Column11841"/>
    <tableColumn id="11850" xr3:uid="{5D2653F9-B76A-4C43-9199-267A2E0ACBE6}" name="Column11842"/>
    <tableColumn id="11851" xr3:uid="{15C9AFCE-101D-EC46-81C1-A58BBB1D9FFF}" name="Column11843"/>
    <tableColumn id="11852" xr3:uid="{D078D2DD-0C56-FF41-AEB5-2367584D6736}" name="Column11844"/>
    <tableColumn id="11853" xr3:uid="{CC091E6D-B4F2-174D-8B38-D36647BA520F}" name="Column11845"/>
    <tableColumn id="11854" xr3:uid="{577D7D41-0663-3C49-BBC7-446F29F9F900}" name="Column11846"/>
    <tableColumn id="11855" xr3:uid="{E1AF22C7-FC7D-E345-9BDE-113B5DFD45C1}" name="Column11847"/>
    <tableColumn id="11856" xr3:uid="{9DE4E7A8-E673-304C-991D-DAAACA19579B}" name="Column11848"/>
    <tableColumn id="11857" xr3:uid="{ACDCD046-D1C8-984C-801D-6369377D426A}" name="Column11849"/>
    <tableColumn id="11858" xr3:uid="{1B75082E-FFF2-9F4B-8339-C8C718207F34}" name="Column11850"/>
    <tableColumn id="11859" xr3:uid="{08C8AB79-2C2A-6247-BF9F-E9A6B064AB77}" name="Column11851"/>
    <tableColumn id="11860" xr3:uid="{BD7AA900-6952-2E48-B31B-39DF0B1A720B}" name="Column11852"/>
    <tableColumn id="11861" xr3:uid="{41C71B49-8337-F446-B4AC-ED1DEEB2ECCA}" name="Column11853"/>
    <tableColumn id="11862" xr3:uid="{D74E2D47-D002-3D44-87C5-7EA245C35762}" name="Column11854"/>
    <tableColumn id="11863" xr3:uid="{4CA5F02E-AF87-C04D-B05D-1F3E333FB7B8}" name="Column11855"/>
    <tableColumn id="11864" xr3:uid="{2326052F-4871-EF46-B606-D26E9522B9D1}" name="Column11856"/>
    <tableColumn id="11865" xr3:uid="{DFE60698-BF1B-EF43-B43D-7E386DB9867A}" name="Column11857"/>
    <tableColumn id="11866" xr3:uid="{00749515-5D7A-884F-9802-330CB55F3F49}" name="Column11858"/>
    <tableColumn id="11867" xr3:uid="{3CE679BA-0DC6-F349-8AC6-1EBAB4447D80}" name="Column11859"/>
    <tableColumn id="11868" xr3:uid="{0D06D6F8-B36F-7242-BA6A-2C6DC6265C10}" name="Column11860"/>
    <tableColumn id="11869" xr3:uid="{612E5C56-0C99-2645-B67E-94FCB3C1B8DC}" name="Column11861"/>
    <tableColumn id="11870" xr3:uid="{87C1E89E-6357-4D46-A601-BBB4B5DE585F}" name="Column11862"/>
    <tableColumn id="11871" xr3:uid="{4BC6F9A7-236A-CF45-AC2D-C9062EDE29CA}" name="Column11863"/>
    <tableColumn id="11872" xr3:uid="{06FB8BE4-926B-014C-A9FB-3BDF401E058C}" name="Column11864"/>
    <tableColumn id="11873" xr3:uid="{5B16073E-26EE-E74B-91BC-F5E3FED31141}" name="Column11865"/>
    <tableColumn id="11874" xr3:uid="{1CDEFD5C-F493-A347-8312-70EB67AD7E2D}" name="Column11866"/>
    <tableColumn id="11875" xr3:uid="{4C481689-07AA-AB4A-98C7-E1F513A051FC}" name="Column11867"/>
    <tableColumn id="11876" xr3:uid="{0AC96348-8152-734A-BB1B-B38F96261EE5}" name="Column11868"/>
    <tableColumn id="11877" xr3:uid="{96241576-6CEA-2C43-993A-356AE4BFC342}" name="Column11869"/>
    <tableColumn id="11878" xr3:uid="{AE6F9B6D-513C-134D-9CC2-0C8A5FDED075}" name="Column11870"/>
    <tableColumn id="11879" xr3:uid="{0E58604C-CCDF-634B-9ED1-907DC37A9A4A}" name="Column11871"/>
    <tableColumn id="11880" xr3:uid="{AE8EDD39-20DB-3649-B9DD-ECF5D584D71E}" name="Column11872"/>
    <tableColumn id="11881" xr3:uid="{D5A49AD9-0D93-BA42-993B-DBD05A06A526}" name="Column11873"/>
    <tableColumn id="11882" xr3:uid="{66B93A93-A905-9146-84D1-2F10C5C09B1E}" name="Column11874"/>
    <tableColumn id="11883" xr3:uid="{389CA294-1412-564E-9130-41096B1F3A37}" name="Column11875"/>
    <tableColumn id="11884" xr3:uid="{44876DE9-381A-0247-AC42-FD01BE68AA1F}" name="Column11876"/>
    <tableColumn id="11885" xr3:uid="{02CFC0F4-A14F-FB47-9CA0-1DA2C94FA043}" name="Column11877"/>
    <tableColumn id="11886" xr3:uid="{1EDD4E8B-7977-3D4A-94C3-19C6C9E38481}" name="Column11878"/>
    <tableColumn id="11887" xr3:uid="{40245E3C-AA57-9F4B-B2D4-8F892A5CD406}" name="Column11879"/>
    <tableColumn id="11888" xr3:uid="{DF29C6C3-F45A-4A4A-B471-186A6395C0A0}" name="Column11880"/>
    <tableColumn id="11889" xr3:uid="{243DB263-C4B1-044A-B375-963BF3AE94D3}" name="Column11881"/>
    <tableColumn id="11890" xr3:uid="{926A59A8-1B1A-F74D-A34E-B5425DD6412B}" name="Column11882"/>
    <tableColumn id="11891" xr3:uid="{0B9CEA2F-5BD8-7543-9727-150219E1321E}" name="Column11883"/>
    <tableColumn id="11892" xr3:uid="{9742FF16-1B92-204C-A58B-1D6F6D21B424}" name="Column11884"/>
    <tableColumn id="11893" xr3:uid="{828AAF72-9DEA-6E4D-B2D5-23D129319D02}" name="Column11885"/>
    <tableColumn id="11894" xr3:uid="{DF3DC80C-6142-8240-ABB4-4BB158F45A90}" name="Column11886"/>
    <tableColumn id="11895" xr3:uid="{8C620540-2E6C-1544-91B4-C8BE547F640C}" name="Column11887"/>
    <tableColumn id="11896" xr3:uid="{28C4D54C-DFFB-C944-BC4C-915A4F00849D}" name="Column11888"/>
    <tableColumn id="11897" xr3:uid="{8589F776-7C3A-3341-A662-F50F503FBCFC}" name="Column11889"/>
    <tableColumn id="11898" xr3:uid="{B67A7ABB-BC6A-4842-AF4A-E15C0E85D675}" name="Column11890"/>
    <tableColumn id="11899" xr3:uid="{61939947-B39C-6546-89DE-2DC642418AE2}" name="Column11891"/>
    <tableColumn id="11900" xr3:uid="{F1DD085A-82CF-8D40-8F75-0C7740B53CBB}" name="Column11892"/>
    <tableColumn id="11901" xr3:uid="{791AAA51-4253-4641-AB5F-F670D926660C}" name="Column11893"/>
    <tableColumn id="11902" xr3:uid="{EF26C0C9-EB69-0B44-A24E-86EF4FAC7208}" name="Column11894"/>
    <tableColumn id="11903" xr3:uid="{9F63C9EF-E808-5548-8307-35A6B9A76D97}" name="Column11895"/>
    <tableColumn id="11904" xr3:uid="{74063FBB-04F9-304E-B7DB-80A6B63E6AE0}" name="Column11896"/>
    <tableColumn id="11905" xr3:uid="{FFD8CF03-26F6-EC42-A369-293E60A7BA9A}" name="Column11897"/>
    <tableColumn id="11906" xr3:uid="{36C22775-0F16-EC48-A8BF-61EC12E94C8D}" name="Column11898"/>
    <tableColumn id="11907" xr3:uid="{6FB2EAA6-E8CE-A045-9D7B-E4A84E65E03F}" name="Column11899"/>
    <tableColumn id="11908" xr3:uid="{3BC2D98B-6512-1D4D-B05F-EFD997DC91F4}" name="Column11900"/>
    <tableColumn id="11909" xr3:uid="{5FCC9DEB-7A74-2F47-8F8D-E0A4D1EC304B}" name="Column11901"/>
    <tableColumn id="11910" xr3:uid="{FEDCE770-F10A-A047-B4DD-12F76309FEBA}" name="Column11902"/>
    <tableColumn id="11911" xr3:uid="{ECD91F09-D1DE-E74E-8351-071E7DD39539}" name="Column11903"/>
    <tableColumn id="11912" xr3:uid="{52D5CF0C-70B8-9145-8F99-49EAAE1E0665}" name="Column11904"/>
    <tableColumn id="11913" xr3:uid="{50A5482A-5793-4945-9E20-12E3F67BC567}" name="Column11905"/>
    <tableColumn id="11914" xr3:uid="{30796E6C-7820-A049-B909-6750E8676A3D}" name="Column11906"/>
    <tableColumn id="11915" xr3:uid="{161BD6F3-AFEE-374C-88AA-BA05938D05E1}" name="Column11907"/>
    <tableColumn id="11916" xr3:uid="{DF028072-7574-C24C-B1BE-7333AE5C292F}" name="Column11908"/>
    <tableColumn id="11917" xr3:uid="{ED3D5927-22FD-184B-BC66-4A0890C15666}" name="Column11909"/>
    <tableColumn id="11918" xr3:uid="{1C5DD3BC-807D-8F48-A58A-3855650941E0}" name="Column11910"/>
    <tableColumn id="11919" xr3:uid="{FF963057-9897-3C44-829C-5082E647A471}" name="Column11911"/>
    <tableColumn id="11920" xr3:uid="{3CAE8CD3-F775-6A4C-B8E1-7B93AC049353}" name="Column11912"/>
    <tableColumn id="11921" xr3:uid="{DC30CF4A-03C7-2441-AA5F-A3B9CB39675B}" name="Column11913"/>
    <tableColumn id="11922" xr3:uid="{60D30910-ED62-3748-BC54-18214F4EDEBA}" name="Column11914"/>
    <tableColumn id="11923" xr3:uid="{29113012-5027-564B-AA13-043372DA949A}" name="Column11915"/>
    <tableColumn id="11924" xr3:uid="{3863E3B8-6DAE-0144-8F15-1732E27D2DC3}" name="Column11916"/>
    <tableColumn id="11925" xr3:uid="{A3D8EF3D-29E4-A74E-BA8F-B7B3F88F83AB}" name="Column11917"/>
    <tableColumn id="11926" xr3:uid="{1097DCD5-60DA-A34F-AE02-58EEF76BDC33}" name="Column11918"/>
    <tableColumn id="11927" xr3:uid="{33CAF6EC-67C7-0244-B3E2-F2B83177DB3B}" name="Column11919"/>
    <tableColumn id="11928" xr3:uid="{B07D802C-4971-4F4C-B907-1120B40316E6}" name="Column11920"/>
    <tableColumn id="11929" xr3:uid="{3BD832B2-66C1-0C47-92E4-315178A28473}" name="Column11921"/>
    <tableColumn id="11930" xr3:uid="{403BBADC-9E9D-964E-8118-5C67122FD474}" name="Column11922"/>
    <tableColumn id="11931" xr3:uid="{F69A7B87-BD04-6946-B3A4-087B5EF2D33B}" name="Column11923"/>
    <tableColumn id="11932" xr3:uid="{364AC3E2-40EC-7B4B-AD9B-264629EB56CF}" name="Column11924"/>
    <tableColumn id="11933" xr3:uid="{4ACF82BE-A3A6-DE41-96E7-B3F8447C439D}" name="Column11925"/>
    <tableColumn id="11934" xr3:uid="{74385D82-12EB-F349-B9D7-D08BFCF87206}" name="Column11926"/>
    <tableColumn id="11935" xr3:uid="{E7263EE9-F23F-C345-BD02-CE9464C4B550}" name="Column11927"/>
    <tableColumn id="11936" xr3:uid="{C7357052-056B-7C40-99C6-2FE247DD22C8}" name="Column11928"/>
    <tableColumn id="11937" xr3:uid="{3FF558BD-D494-6F48-8E65-9CE0EDE5937E}" name="Column11929"/>
    <tableColumn id="11938" xr3:uid="{F0D4D00D-530B-9A47-BD34-0CFDD120930B}" name="Column11930"/>
    <tableColumn id="11939" xr3:uid="{7B6AE088-25D7-5B42-883C-BD3F2FC1150A}" name="Column11931"/>
    <tableColumn id="11940" xr3:uid="{30C5E8CA-CC45-0B4D-AE2F-DDE386C20D20}" name="Column11932"/>
    <tableColumn id="11941" xr3:uid="{16A7BED4-9FD4-204F-81EB-43507E7CF1D3}" name="Column11933"/>
    <tableColumn id="11942" xr3:uid="{FD67DA94-2025-4F47-848C-7CC2D1F14A84}" name="Column11934"/>
    <tableColumn id="11943" xr3:uid="{7616CE74-2AEC-E744-8FBC-7D90E7E2CCC2}" name="Column11935"/>
    <tableColumn id="11944" xr3:uid="{D218A727-6F7E-A043-92C3-859093479A27}" name="Column11936"/>
    <tableColumn id="11945" xr3:uid="{BF3691A0-54DB-2048-8DA4-32D59D708795}" name="Column11937"/>
    <tableColumn id="11946" xr3:uid="{14286405-6643-824E-B3D3-70EA444BA10C}" name="Column11938"/>
    <tableColumn id="11947" xr3:uid="{8C0631BE-1752-8C4C-8CC3-A71FB9EDE230}" name="Column11939"/>
    <tableColumn id="11948" xr3:uid="{07905C34-D0AD-FC41-8541-7FBEB01D5403}" name="Column11940"/>
    <tableColumn id="11949" xr3:uid="{F90D3C1F-1FB3-7D4E-AC0D-ED21EC93E103}" name="Column11941"/>
    <tableColumn id="11950" xr3:uid="{E877164C-9F4E-CA49-A5B9-637F45B06D8D}" name="Column11942"/>
    <tableColumn id="11951" xr3:uid="{989E2449-EA92-E245-A697-7E8DB8A14297}" name="Column11943"/>
    <tableColumn id="11952" xr3:uid="{5DCC581B-41D8-EF43-B61C-27B08DFF10CA}" name="Column11944"/>
    <tableColumn id="11953" xr3:uid="{F56EA5FC-092E-4A4A-9C32-37D43A45362B}" name="Column11945"/>
    <tableColumn id="11954" xr3:uid="{919FFA8D-0521-8448-952E-85F9F161CC51}" name="Column11946"/>
    <tableColumn id="11955" xr3:uid="{73250D91-C596-C04D-9103-6CD68A2239E9}" name="Column11947"/>
    <tableColumn id="11956" xr3:uid="{2A3EF07B-DFD3-3849-8C68-5934C2957ED3}" name="Column11948"/>
    <tableColumn id="11957" xr3:uid="{6303E8E1-0A87-3E4A-8A11-74197B07A2CE}" name="Column11949"/>
    <tableColumn id="11958" xr3:uid="{D16B5010-0EFD-A648-B08B-020A72EDCD76}" name="Column11950"/>
    <tableColumn id="11959" xr3:uid="{9FD1D2E8-693B-AC4B-BF65-1CC8FB3BE9C2}" name="Column11951"/>
    <tableColumn id="11960" xr3:uid="{2FF9DD83-0B12-5A4E-B285-42E3C48012D8}" name="Column11952"/>
    <tableColumn id="11961" xr3:uid="{F3043237-B3D7-8544-9C63-7E89B04EF690}" name="Column11953"/>
    <tableColumn id="11962" xr3:uid="{274BC5D6-D72F-1846-B067-89F46531220E}" name="Column11954"/>
    <tableColumn id="11963" xr3:uid="{6C99858D-252A-B44A-B96E-6877FC5D2FA1}" name="Column11955"/>
    <tableColumn id="11964" xr3:uid="{5200AE42-B3A7-BD48-A683-4C73F76E4131}" name="Column11956"/>
    <tableColumn id="11965" xr3:uid="{9E17EC22-2664-2F4F-AC4E-DBD5588B5229}" name="Column11957"/>
    <tableColumn id="11966" xr3:uid="{6A59D9B1-FBE5-A641-88CE-0A9EEF4A6A35}" name="Column11958"/>
    <tableColumn id="11967" xr3:uid="{E1A1E077-40C1-6348-A3EE-F7EBD9A193E5}" name="Column11959"/>
    <tableColumn id="11968" xr3:uid="{84D88AC3-9837-DB42-BFF6-D27D1692DD45}" name="Column11960"/>
    <tableColumn id="11969" xr3:uid="{0EDC0B76-509F-DB49-B395-DABDD51D417C}" name="Column11961"/>
    <tableColumn id="11970" xr3:uid="{FDA3DC8B-5100-7C43-B4DF-FAA319B5DC95}" name="Column11962"/>
    <tableColumn id="11971" xr3:uid="{992B2B90-F521-E647-B50D-DCF8FACA5D35}" name="Column11963"/>
    <tableColumn id="11972" xr3:uid="{AB596B89-B64C-C541-BA90-71428469CE18}" name="Column11964"/>
    <tableColumn id="11973" xr3:uid="{E19281F8-700E-0C43-81C9-1BFFDE00CD54}" name="Column11965"/>
    <tableColumn id="11974" xr3:uid="{93584C56-46DF-C34C-81BB-A5CABB800A8E}" name="Column11966"/>
    <tableColumn id="11975" xr3:uid="{11795076-AB2A-6E41-A735-22EA5B6008FC}" name="Column11967"/>
    <tableColumn id="11976" xr3:uid="{70E37B81-70B1-394C-985D-8C2B6A563F8D}" name="Column11968"/>
    <tableColumn id="11977" xr3:uid="{7E56D470-6E23-3B46-83B5-49151B48131F}" name="Column11969"/>
    <tableColumn id="11978" xr3:uid="{E1BE53EB-07D4-434C-884C-B88E0069EFEF}" name="Column11970"/>
    <tableColumn id="11979" xr3:uid="{D17F616A-D08D-2D40-ADA0-A94AF7AF2A1E}" name="Column11971"/>
    <tableColumn id="11980" xr3:uid="{FEE3B63E-9A27-F843-A19D-9433332CC74F}" name="Column11972"/>
    <tableColumn id="11981" xr3:uid="{AF90F7A1-3D4C-B74B-AFAD-E0B88D83408B}" name="Column11973"/>
    <tableColumn id="11982" xr3:uid="{186E7FD8-4342-E540-808A-96F6C2E5C3C8}" name="Column11974"/>
    <tableColumn id="11983" xr3:uid="{549F6D8C-D704-EC48-9A3E-A17DB077451F}" name="Column11975"/>
    <tableColumn id="11984" xr3:uid="{C0F54ACF-F91C-CA49-8DD8-3A938D60CA4D}" name="Column11976"/>
    <tableColumn id="11985" xr3:uid="{299B86DB-11FD-AE48-AEE1-E8B62C0F37BB}" name="Column11977"/>
    <tableColumn id="11986" xr3:uid="{93D01568-531C-8A4B-B4F9-DD2C29AA41B8}" name="Column11978"/>
    <tableColumn id="11987" xr3:uid="{B9DC2CD3-D408-7248-A97A-20325A4C37E7}" name="Column11979"/>
    <tableColumn id="11988" xr3:uid="{F4C2C97D-3026-274D-83B2-79A43B82E37E}" name="Column11980"/>
    <tableColumn id="11989" xr3:uid="{F4182310-7BDB-9446-A2DB-B87B6E1BA1EA}" name="Column11981"/>
    <tableColumn id="11990" xr3:uid="{6F14D228-041B-C744-B8AF-537CF9016851}" name="Column11982"/>
    <tableColumn id="11991" xr3:uid="{93E700BD-C578-2645-9230-E13ED3678CC5}" name="Column11983"/>
    <tableColumn id="11992" xr3:uid="{573EAFA6-E434-C641-AAF4-E728641B2FDB}" name="Column11984"/>
    <tableColumn id="11993" xr3:uid="{BC1A65DF-1B31-9D45-86AA-CD8B471ED6DC}" name="Column11985"/>
    <tableColumn id="11994" xr3:uid="{5E4DD3B3-8349-954E-A39E-51B714EB5839}" name="Column11986"/>
    <tableColumn id="11995" xr3:uid="{399C69BC-F4B9-624E-84A4-C62688A51871}" name="Column11987"/>
    <tableColumn id="11996" xr3:uid="{15A44935-7ED7-2C4B-87E7-167F82FF062B}" name="Column11988"/>
    <tableColumn id="11997" xr3:uid="{D370108D-209E-844F-ADFA-DA83B6E03273}" name="Column11989"/>
    <tableColumn id="11998" xr3:uid="{8B72614A-B4AE-C249-B451-D0BEC679FE36}" name="Column11990"/>
    <tableColumn id="11999" xr3:uid="{36B0D3E2-DCDA-1C4E-8080-159BFEF1A764}" name="Column11991"/>
    <tableColumn id="12000" xr3:uid="{A99AB3E6-7E60-D74F-A315-CA3CE2A0BAB1}" name="Column11992"/>
    <tableColumn id="12001" xr3:uid="{ED2AC43F-3982-1841-880D-ADE3CB603909}" name="Column11993"/>
    <tableColumn id="12002" xr3:uid="{F4C0FE9E-FBDE-424E-B5EA-309B033063B1}" name="Column11994"/>
    <tableColumn id="12003" xr3:uid="{0CD32CD0-EA32-A847-99AC-F029304023E5}" name="Column11995"/>
    <tableColumn id="12004" xr3:uid="{3B9738D1-6F38-9145-88FE-123B2E42BDE4}" name="Column11996"/>
    <tableColumn id="12005" xr3:uid="{ADCED301-0D83-6045-A89C-6FE53952DA71}" name="Column11997"/>
    <tableColumn id="12006" xr3:uid="{4D882AE7-D9AF-0D44-A7B7-CDB07ABC7E9E}" name="Column11998"/>
    <tableColumn id="12007" xr3:uid="{40738A14-D90D-1848-8865-F917F7D81E10}" name="Column11999"/>
    <tableColumn id="12008" xr3:uid="{6EEF077E-6AF6-0F42-B96C-6FF1A70B9A62}" name="Column12000"/>
    <tableColumn id="12009" xr3:uid="{53509445-B4AA-274A-A345-54836D86142A}" name="Column12001"/>
    <tableColumn id="12010" xr3:uid="{025C95F3-3DB6-3C4B-8018-7D53C6AFAA49}" name="Column12002"/>
    <tableColumn id="12011" xr3:uid="{4119A587-5093-FA4B-B31F-3C30D7588641}" name="Column12003"/>
    <tableColumn id="12012" xr3:uid="{240B6F0A-6C68-A048-A5C1-220BE273A411}" name="Column12004"/>
    <tableColumn id="12013" xr3:uid="{80C87C34-D7A3-914D-B26D-8BCD93E4BB79}" name="Column12005"/>
    <tableColumn id="12014" xr3:uid="{62DB22F2-E7CA-1947-8FE7-B91C13DD91E5}" name="Column12006"/>
    <tableColumn id="12015" xr3:uid="{210D2525-BF77-8E4F-95F9-C3C9CF34A423}" name="Column12007"/>
    <tableColumn id="12016" xr3:uid="{97C8258B-052A-0D41-B66D-D07DC893E955}" name="Column12008"/>
    <tableColumn id="12017" xr3:uid="{7670ABF4-D9D6-D747-8A61-7D13780FF105}" name="Column12009"/>
    <tableColumn id="12018" xr3:uid="{B3254B51-8704-234C-A7BD-CA863308876D}" name="Column12010"/>
    <tableColumn id="12019" xr3:uid="{9A0FBBC7-3C00-4E42-A07D-07E16C3D47BD}" name="Column12011"/>
    <tableColumn id="12020" xr3:uid="{9A7578E9-1E49-2043-BC29-885097BF85F5}" name="Column12012"/>
    <tableColumn id="12021" xr3:uid="{B0FD9838-3A52-3B45-9EDC-57FB2537F538}" name="Column12013"/>
    <tableColumn id="12022" xr3:uid="{F1C73973-E1C6-FB4D-A329-A172781E1AEA}" name="Column12014"/>
    <tableColumn id="12023" xr3:uid="{B8D992F7-EB2F-794A-AC9A-8288C3034D87}" name="Column12015"/>
    <tableColumn id="12024" xr3:uid="{2BAEF3A8-9A13-C743-9002-02301D64985F}" name="Column12016"/>
    <tableColumn id="12025" xr3:uid="{428D714E-283E-5344-A5A1-DA429B98486A}" name="Column12017"/>
    <tableColumn id="12026" xr3:uid="{B0D0D7F0-9D5A-E749-8BF5-D92634A432BA}" name="Column12018"/>
    <tableColumn id="12027" xr3:uid="{3BDEEEA4-D2A5-D247-B8A6-9BA3C3B5BA4F}" name="Column12019"/>
    <tableColumn id="12028" xr3:uid="{299BECEA-2B33-8349-96EC-60A9F9FACBAA}" name="Column12020"/>
    <tableColumn id="12029" xr3:uid="{9BA57AA8-77BB-3E45-B81E-2A81B313A232}" name="Column12021"/>
    <tableColumn id="12030" xr3:uid="{E741988B-6999-BF44-9923-C12530EAFF18}" name="Column12022"/>
    <tableColumn id="12031" xr3:uid="{61EE5A6E-59C8-124C-80C5-501F70EC2DB0}" name="Column12023"/>
    <tableColumn id="12032" xr3:uid="{DF75B138-1114-5C4C-90EB-21EF25913DD1}" name="Column12024"/>
    <tableColumn id="12033" xr3:uid="{42EBE6E3-4974-144C-9B72-8D4F0CC6AEC3}" name="Column12025"/>
    <tableColumn id="12034" xr3:uid="{C6ED1BB1-7735-214F-B826-C9D0365502FC}" name="Column12026"/>
    <tableColumn id="12035" xr3:uid="{EFBD9954-A998-8C45-B5DB-BEBF778427C4}" name="Column12027"/>
    <tableColumn id="12036" xr3:uid="{D4FF280F-9EE6-DD44-9EE2-D9FD27087B54}" name="Column12028"/>
    <tableColumn id="12037" xr3:uid="{71AF7F53-367B-9C4F-8C83-07530583C852}" name="Column12029"/>
    <tableColumn id="12038" xr3:uid="{295F8E34-3A6A-6D4E-BB6C-BFD0E48E3597}" name="Column12030"/>
    <tableColumn id="12039" xr3:uid="{26D0B595-5FDC-624D-A219-82134C8EEA11}" name="Column12031"/>
    <tableColumn id="12040" xr3:uid="{7D0FCBEB-C0C1-B142-8DA3-57C5F38EBE7A}" name="Column12032"/>
    <tableColumn id="12041" xr3:uid="{E0C76291-CB85-3E40-9AF5-36BD23019E01}" name="Column12033"/>
    <tableColumn id="12042" xr3:uid="{A0CD23B4-8489-BC48-94C7-F0F2B7BA585D}" name="Column12034"/>
    <tableColumn id="12043" xr3:uid="{77CA8E35-0CDD-EC43-8766-4994D79E6F40}" name="Column12035"/>
    <tableColumn id="12044" xr3:uid="{79F0822B-0ED2-4649-AC95-4BAA569C4EF1}" name="Column12036"/>
    <tableColumn id="12045" xr3:uid="{58B85A36-E2BC-BA48-8884-1730DBC131A8}" name="Column12037"/>
    <tableColumn id="12046" xr3:uid="{E7810656-43A0-1B4B-85E2-4485AC0D63B5}" name="Column12038"/>
    <tableColumn id="12047" xr3:uid="{B1E5F5F3-3867-7C40-9D20-C64E39965CBE}" name="Column12039"/>
    <tableColumn id="12048" xr3:uid="{9C52C327-BD5F-7C46-8181-771D1F502CE8}" name="Column12040"/>
    <tableColumn id="12049" xr3:uid="{AF34FDA3-22A6-9D4E-87D3-ADF955F6B744}" name="Column12041"/>
    <tableColumn id="12050" xr3:uid="{D1048A75-69FC-404B-924C-CED5CDEF0A16}" name="Column12042"/>
    <tableColumn id="12051" xr3:uid="{9BDF95DA-5A5B-B948-AC9A-187DF8BDCE80}" name="Column12043"/>
    <tableColumn id="12052" xr3:uid="{B8E3614E-8F71-2B44-B3C8-D7CC2B1C8FB0}" name="Column12044"/>
    <tableColumn id="12053" xr3:uid="{49A3F4C4-2304-A64C-80A8-1C9C47747B88}" name="Column12045"/>
    <tableColumn id="12054" xr3:uid="{4872F59C-71A0-C447-9F80-CE8BD195E87D}" name="Column12046"/>
    <tableColumn id="12055" xr3:uid="{D99774D5-CCCB-C54C-800A-C429677B49DF}" name="Column12047"/>
    <tableColumn id="12056" xr3:uid="{042DCA08-CF3F-9B49-9576-975A8893F88E}" name="Column12048"/>
    <tableColumn id="12057" xr3:uid="{0C1DAF4E-A324-1847-B4EE-E4953F2AD408}" name="Column12049"/>
    <tableColumn id="12058" xr3:uid="{50AABF81-C060-4B41-9B8B-C6AECE081CA6}" name="Column12050"/>
    <tableColumn id="12059" xr3:uid="{DE1B6811-8422-2043-8DC1-31699D47130E}" name="Column12051"/>
    <tableColumn id="12060" xr3:uid="{7D92ABBD-918E-B245-82ED-B6B10FE13E99}" name="Column12052"/>
    <tableColumn id="12061" xr3:uid="{2CCE8969-C025-7A4E-880C-7E17F90215D9}" name="Column12053"/>
    <tableColumn id="12062" xr3:uid="{538D0F3C-4398-584C-B5FD-18F2F2AB3811}" name="Column12054"/>
    <tableColumn id="12063" xr3:uid="{FF241A18-7A55-2247-9702-588218C2D523}" name="Column12055"/>
    <tableColumn id="12064" xr3:uid="{758DAB17-5A39-6448-B141-AF7360D7270F}" name="Column12056"/>
    <tableColumn id="12065" xr3:uid="{C1DE084C-E1EB-0448-BA01-202942C65C69}" name="Column12057"/>
    <tableColumn id="12066" xr3:uid="{50AB5120-1EE2-1141-BCF1-1C4A12729F6E}" name="Column12058"/>
    <tableColumn id="12067" xr3:uid="{91969779-C950-0D4C-9587-A75D0154E271}" name="Column12059"/>
    <tableColumn id="12068" xr3:uid="{AE2802E9-4889-7844-8561-374A3844CD61}" name="Column12060"/>
    <tableColumn id="12069" xr3:uid="{46A161D7-7C28-1B49-853C-E904805FC3B5}" name="Column12061"/>
    <tableColumn id="12070" xr3:uid="{2A6ED2B5-578B-5946-ADBA-8F020E9B351B}" name="Column12062"/>
    <tableColumn id="12071" xr3:uid="{B84BE3E1-EC55-8146-AE69-53A124288FBF}" name="Column12063"/>
    <tableColumn id="12072" xr3:uid="{23370A82-9219-1349-A6D4-4B9779F6B0A3}" name="Column12064"/>
    <tableColumn id="12073" xr3:uid="{B631A964-31ED-A945-BFBD-07DBF8BEF604}" name="Column12065"/>
    <tableColumn id="12074" xr3:uid="{B9D8B2D2-C7D1-A648-B9F7-4BA7CDC560ED}" name="Column12066"/>
    <tableColumn id="12075" xr3:uid="{2BA9A4DD-5F29-6449-A5CD-8AD33951E054}" name="Column12067"/>
    <tableColumn id="12076" xr3:uid="{7FA36D81-8E81-7A42-8E7B-16B0C4A26F8E}" name="Column12068"/>
    <tableColumn id="12077" xr3:uid="{CE6096AF-79AD-0D41-BC49-59B63918A00C}" name="Column12069"/>
    <tableColumn id="12078" xr3:uid="{A983606B-414A-904E-8064-CF99EDF3A297}" name="Column12070"/>
    <tableColumn id="12079" xr3:uid="{138C2CCB-3403-6142-B1D4-1FA3CADC8C01}" name="Column12071"/>
    <tableColumn id="12080" xr3:uid="{06596592-9822-E74C-B891-905D37643E07}" name="Column12072"/>
    <tableColumn id="12081" xr3:uid="{31FCB648-A7D3-0044-9C82-86C458DD6198}" name="Column12073"/>
    <tableColumn id="12082" xr3:uid="{84E07FF7-59C3-274C-9972-AF266ADEAEDA}" name="Column12074"/>
    <tableColumn id="12083" xr3:uid="{E787C183-2A44-8E41-A681-71DD17AFE0D2}" name="Column12075"/>
    <tableColumn id="12084" xr3:uid="{204BA240-2D6F-2A48-AA12-C530A067B39D}" name="Column12076"/>
    <tableColumn id="12085" xr3:uid="{A5AB1518-17AB-FC47-9E44-C166A77ED271}" name="Column12077"/>
    <tableColumn id="12086" xr3:uid="{7A7BC081-DE5C-5542-B8A1-CB1DBBC2827D}" name="Column12078"/>
    <tableColumn id="12087" xr3:uid="{E8D6529B-4D64-F041-A3A3-DAC047102EC4}" name="Column12079"/>
    <tableColumn id="12088" xr3:uid="{222F72A7-7B2F-B64A-B38F-1629EACE6E6F}" name="Column12080"/>
    <tableColumn id="12089" xr3:uid="{63710D99-BAB1-C545-8C7A-F6D96DC922BD}" name="Column12081"/>
    <tableColumn id="12090" xr3:uid="{0449A9D9-79AC-2047-ABB5-F8977E7C68BE}" name="Column12082"/>
    <tableColumn id="12091" xr3:uid="{1AC4B009-CE39-C046-8B4B-D5A3755AEC44}" name="Column12083"/>
    <tableColumn id="12092" xr3:uid="{23B91324-655D-6942-84F4-009AB0333BE4}" name="Column12084"/>
    <tableColumn id="12093" xr3:uid="{F18EEF59-B931-0A43-AA9E-2A7365114829}" name="Column12085"/>
    <tableColumn id="12094" xr3:uid="{D0E23964-6A58-534C-A514-767CB0C851DD}" name="Column12086"/>
    <tableColumn id="12095" xr3:uid="{18D7C476-E68F-3D43-B66A-C811DE670BC7}" name="Column12087"/>
    <tableColumn id="12096" xr3:uid="{CB8B48BB-D3D1-4E42-9657-3B78438D51EE}" name="Column12088"/>
    <tableColumn id="12097" xr3:uid="{A3E89506-B4C3-544F-B6D7-DBE2A4A42B45}" name="Column12089"/>
    <tableColumn id="12098" xr3:uid="{C1EE16AF-3994-B248-8BD6-9740059FDBAA}" name="Column12090"/>
    <tableColumn id="12099" xr3:uid="{1B45F3F8-F164-A54F-AADE-915F7A746EE3}" name="Column12091"/>
    <tableColumn id="12100" xr3:uid="{6F748D50-026E-984F-A0E1-E666443FCC4F}" name="Column12092"/>
    <tableColumn id="12101" xr3:uid="{FCDB2CE6-50BC-DD4F-82D5-90A9859A5474}" name="Column12093"/>
    <tableColumn id="12102" xr3:uid="{1F047FB6-1B49-F947-9564-45D700F0EA3D}" name="Column12094"/>
    <tableColumn id="12103" xr3:uid="{587066CE-B05E-7549-B878-E9A498DE923B}" name="Column12095"/>
    <tableColumn id="12104" xr3:uid="{4D7A2C94-52C2-1846-906F-A9CB990EF3D1}" name="Column12096"/>
    <tableColumn id="12105" xr3:uid="{48A0C2F6-D6DF-6540-BDFB-91CCF9D5F6FB}" name="Column12097"/>
    <tableColumn id="12106" xr3:uid="{1E85CBB3-B0EB-484E-A1EB-59D772330E8A}" name="Column12098"/>
    <tableColumn id="12107" xr3:uid="{B005ED9B-61C7-B841-A10D-AF9E58F884EE}" name="Column12099"/>
    <tableColumn id="12108" xr3:uid="{0C78B38E-3CCE-2F4F-9E07-41593919D884}" name="Column12100"/>
    <tableColumn id="12109" xr3:uid="{6FC85136-AA0D-E442-8E9A-CB21D1EE9E74}" name="Column12101"/>
    <tableColumn id="12110" xr3:uid="{F2F28EE5-CD4C-A147-BA8D-172BF9317AD7}" name="Column12102"/>
    <tableColumn id="12111" xr3:uid="{9F08402D-7653-E34C-A71B-72F9E5E47BC5}" name="Column12103"/>
    <tableColumn id="12112" xr3:uid="{798DBAA1-B43F-D247-A54C-27EBFEDADD8F}" name="Column12104"/>
    <tableColumn id="12113" xr3:uid="{4598DACF-09E3-8C4A-AA4B-851D9958C136}" name="Column12105"/>
    <tableColumn id="12114" xr3:uid="{1DDE92BB-1CC5-5D43-A4D6-7B3BD456A997}" name="Column12106"/>
    <tableColumn id="12115" xr3:uid="{E7D1A7DE-9B1F-E041-A54F-833781EE8484}" name="Column12107"/>
    <tableColumn id="12116" xr3:uid="{A52334C5-0468-404C-8B3F-64365A112347}" name="Column12108"/>
    <tableColumn id="12117" xr3:uid="{67502255-2FF7-FB48-936C-E316E3383503}" name="Column12109"/>
    <tableColumn id="12118" xr3:uid="{9EB9EF0D-E78A-7147-95E0-668D401924AD}" name="Column12110"/>
    <tableColumn id="12119" xr3:uid="{882E0378-7EA7-A140-AA09-FC63091FE7F4}" name="Column12111"/>
    <tableColumn id="12120" xr3:uid="{2748360A-75B3-2D49-A993-C83C3F2D097A}" name="Column12112"/>
    <tableColumn id="12121" xr3:uid="{2571A84D-670A-8B4A-84C7-45EAC151F1DE}" name="Column12113"/>
    <tableColumn id="12122" xr3:uid="{61AD78D4-1571-F94A-B966-4884BD6800AB}" name="Column12114"/>
    <tableColumn id="12123" xr3:uid="{71F962B9-3DDF-8F44-A8F3-CBA5F74D5EE0}" name="Column12115"/>
    <tableColumn id="12124" xr3:uid="{8F7B7B14-9011-2645-98B3-D616C0C1CAEB}" name="Column12116"/>
    <tableColumn id="12125" xr3:uid="{D1B561C8-5445-7A42-8E12-2971DBD54156}" name="Column12117"/>
    <tableColumn id="12126" xr3:uid="{A0E93C4B-E2A8-9F47-920F-451AD7298F6B}" name="Column12118"/>
    <tableColumn id="12127" xr3:uid="{9DEE535D-4F93-1249-8AD7-DFEFD2324807}" name="Column12119"/>
    <tableColumn id="12128" xr3:uid="{7D44AB1F-B28B-BE4E-A11C-129E60E6E4B8}" name="Column12120"/>
    <tableColumn id="12129" xr3:uid="{141A6249-FD2B-D04C-9F56-28CFE331D940}" name="Column12121"/>
    <tableColumn id="12130" xr3:uid="{E8A1CD66-9B9D-284A-BC4F-3CF3A6A0A149}" name="Column12122"/>
    <tableColumn id="12131" xr3:uid="{61ED9B51-CEF4-D94B-9C06-4E8025763574}" name="Column12123"/>
    <tableColumn id="12132" xr3:uid="{94D500AA-350F-2048-B375-B2B9B4616751}" name="Column12124"/>
    <tableColumn id="12133" xr3:uid="{F44570DE-E025-A14F-8108-BC621CC353C4}" name="Column12125"/>
    <tableColumn id="12134" xr3:uid="{F20F8ECE-00B2-8F42-893E-2033EDF30815}" name="Column12126"/>
    <tableColumn id="12135" xr3:uid="{8D6C20D0-4A16-ED46-9A81-83886327CC80}" name="Column12127"/>
    <tableColumn id="12136" xr3:uid="{68BF505F-74F7-6C47-B707-BE69554EBFA8}" name="Column12128"/>
    <tableColumn id="12137" xr3:uid="{D74B0657-5B3F-D04B-8B0E-A33658592D31}" name="Column12129"/>
    <tableColumn id="12138" xr3:uid="{3BC5CE24-9A52-FB4A-997B-8D013BD8A347}" name="Column12130"/>
    <tableColumn id="12139" xr3:uid="{DF36634B-6442-7A4F-BAD1-485FF3C5AF43}" name="Column12131"/>
    <tableColumn id="12140" xr3:uid="{BCCF9F9A-E3D4-884E-AA20-2B59BAAD1F96}" name="Column12132"/>
    <tableColumn id="12141" xr3:uid="{EC40D828-74E5-A243-A4AA-FAB94AE56753}" name="Column12133"/>
    <tableColumn id="12142" xr3:uid="{FEA5FB3B-3D72-214A-8144-1F4715944241}" name="Column12134"/>
    <tableColumn id="12143" xr3:uid="{260D536A-2AE3-C44F-B4C4-350B388950BB}" name="Column12135"/>
    <tableColumn id="12144" xr3:uid="{0099F4A9-B9C7-5041-8245-1AC24708ACF3}" name="Column12136"/>
    <tableColumn id="12145" xr3:uid="{68124F75-9721-BA40-8D47-5A2AD1A5A799}" name="Column12137"/>
    <tableColumn id="12146" xr3:uid="{FEC1A9A7-D537-D94D-ACC7-26628E0CE6D1}" name="Column12138"/>
    <tableColumn id="12147" xr3:uid="{32387166-6C63-3943-A946-631520A07C1F}" name="Column12139"/>
    <tableColumn id="12148" xr3:uid="{DED80E69-1458-FA4C-99F0-ABACBFC745A0}" name="Column12140"/>
    <tableColumn id="12149" xr3:uid="{C64B2E61-DC5F-D140-B4BD-0783D03A928A}" name="Column12141"/>
    <tableColumn id="12150" xr3:uid="{5FE5113D-6112-0342-A9FF-9F1FF2A1B559}" name="Column12142"/>
    <tableColumn id="12151" xr3:uid="{17D24798-E2F9-7B48-BFF7-B4BE6E6DFABF}" name="Column12143"/>
    <tableColumn id="12152" xr3:uid="{D7D5608D-D46C-6747-80E4-B8EAEAC97131}" name="Column12144"/>
    <tableColumn id="12153" xr3:uid="{89B7A3D9-7C41-0F44-AB87-3EC26E06EFCA}" name="Column12145"/>
    <tableColumn id="12154" xr3:uid="{6F5F7434-E7FC-6245-A5C6-DF66764D19C2}" name="Column12146"/>
    <tableColumn id="12155" xr3:uid="{0469739B-B9E3-3242-914C-097750704985}" name="Column12147"/>
    <tableColumn id="12156" xr3:uid="{D939C275-D7B8-4B45-9B88-2683901C2F51}" name="Column12148"/>
    <tableColumn id="12157" xr3:uid="{F71F2496-6C0A-7148-82A8-4E518B578956}" name="Column12149"/>
    <tableColumn id="12158" xr3:uid="{61A3ACA3-C281-884D-808C-5966722737E9}" name="Column12150"/>
    <tableColumn id="12159" xr3:uid="{EBDC02F9-2854-5E46-8FF9-F7E8C5141067}" name="Column12151"/>
    <tableColumn id="12160" xr3:uid="{40C32738-7625-FC48-8567-89F776FA5ED5}" name="Column12152"/>
    <tableColumn id="12161" xr3:uid="{A77DA9BB-8FC7-5C49-9F13-DFAF34186BA2}" name="Column12153"/>
    <tableColumn id="12162" xr3:uid="{04AE920E-DFED-814B-866C-706710EC12C8}" name="Column12154"/>
    <tableColumn id="12163" xr3:uid="{4975FDDE-1EDA-F243-9236-A372140FADEA}" name="Column12155"/>
    <tableColumn id="12164" xr3:uid="{8E32659C-E738-B841-985B-FD426AB595FC}" name="Column12156"/>
    <tableColumn id="12165" xr3:uid="{52BCF9AF-99F9-5648-9824-ECBCE08F1BE3}" name="Column12157"/>
    <tableColumn id="12166" xr3:uid="{8A116580-768A-4848-AE0A-E4C9D645E5BA}" name="Column12158"/>
    <tableColumn id="12167" xr3:uid="{FA09B8F8-AB78-CC4D-9A29-9A103A6AA57F}" name="Column12159"/>
    <tableColumn id="12168" xr3:uid="{0413A74D-ED41-B742-A0B1-C11264E04C2D}" name="Column12160"/>
    <tableColumn id="12169" xr3:uid="{956FEF4E-ECF9-114B-B13D-270FAD2E9E45}" name="Column12161"/>
    <tableColumn id="12170" xr3:uid="{33F8F7C8-7384-0F41-89AB-BA60A8F06303}" name="Column12162"/>
    <tableColumn id="12171" xr3:uid="{066EB903-DAE4-874A-A5C9-AF233EEE98E5}" name="Column12163"/>
    <tableColumn id="12172" xr3:uid="{F8C7EFFC-9DD0-B646-8DAF-9B10ADBF264D}" name="Column12164"/>
    <tableColumn id="12173" xr3:uid="{6A3B2D5F-906E-A54F-ABDE-02B3809DFE43}" name="Column12165"/>
    <tableColumn id="12174" xr3:uid="{E2A87929-0D35-674B-A802-CCDD53DC02AB}" name="Column12166"/>
    <tableColumn id="12175" xr3:uid="{00FAB570-F5CF-D445-B3DA-A846172662A2}" name="Column12167"/>
    <tableColumn id="12176" xr3:uid="{61AA31C0-F4FF-524F-A55B-2597EAC545FC}" name="Column12168"/>
    <tableColumn id="12177" xr3:uid="{878DC185-3452-BA4B-85D4-4320C70DBF60}" name="Column12169"/>
    <tableColumn id="12178" xr3:uid="{5CF582DD-F0CF-3E41-AD15-D4E16437B6EC}" name="Column12170"/>
    <tableColumn id="12179" xr3:uid="{5F8AA420-04E0-6B4C-A53F-611AF0E6BD6F}" name="Column12171"/>
    <tableColumn id="12180" xr3:uid="{09E7207D-108B-BD41-820E-08CD9CC2E8F9}" name="Column12172"/>
    <tableColumn id="12181" xr3:uid="{F42C116F-4516-F34E-9118-E8DF12873597}" name="Column12173"/>
    <tableColumn id="12182" xr3:uid="{CC2A4DBB-2CFE-5244-8E1D-8085271BFC37}" name="Column12174"/>
    <tableColumn id="12183" xr3:uid="{57A800C0-0210-7A46-A123-03E647303376}" name="Column12175"/>
    <tableColumn id="12184" xr3:uid="{0566F1CF-C34D-A844-B17F-D55B48058DFE}" name="Column12176"/>
    <tableColumn id="12185" xr3:uid="{13DE0225-9682-2547-BC9C-3EBF15020070}" name="Column12177"/>
    <tableColumn id="12186" xr3:uid="{BFA622CB-98E5-6E47-9536-3AB94F087AA1}" name="Column12178"/>
    <tableColumn id="12187" xr3:uid="{8997242F-1D70-AC41-B2F5-459232AE3442}" name="Column12179"/>
    <tableColumn id="12188" xr3:uid="{9AE41867-492E-564C-9536-0528EE800BE3}" name="Column12180"/>
    <tableColumn id="12189" xr3:uid="{0BEAEAC1-1EB8-4948-9E48-BD7A9BE236E1}" name="Column12181"/>
    <tableColumn id="12190" xr3:uid="{5B7A57E8-B824-0F4B-80E9-3C2481C75A19}" name="Column12182"/>
    <tableColumn id="12191" xr3:uid="{6251B2A8-CB69-E842-B398-7619264D9E46}" name="Column12183"/>
    <tableColumn id="12192" xr3:uid="{83D93388-6135-CE4B-A97E-778944A4AE0C}" name="Column12184"/>
    <tableColumn id="12193" xr3:uid="{0BBD77DF-A2A9-2345-9862-E3D5E9B61BA1}" name="Column12185"/>
    <tableColumn id="12194" xr3:uid="{63729C9E-F7CC-6441-9EE6-308859E05F79}" name="Column12186"/>
    <tableColumn id="12195" xr3:uid="{BB593F1E-10B0-8F4A-96AA-8F262761BCC1}" name="Column12187"/>
    <tableColumn id="12196" xr3:uid="{D8DBAA23-339F-8B42-B3D9-AFE2268433BF}" name="Column12188"/>
    <tableColumn id="12197" xr3:uid="{73B90B8F-D6A0-B544-964E-8FEF01D9E148}" name="Column12189"/>
    <tableColumn id="12198" xr3:uid="{44CEA76B-6889-B545-9DBE-329DA66F6791}" name="Column12190"/>
    <tableColumn id="12199" xr3:uid="{CEFBF703-65CB-D649-A1D2-F7B380C7FD2E}" name="Column12191"/>
    <tableColumn id="12200" xr3:uid="{AD3204F0-491F-C74F-8463-70D006361A4A}" name="Column12192"/>
    <tableColumn id="12201" xr3:uid="{538455A5-BB28-5C44-8986-E8AD5EB09C04}" name="Column12193"/>
    <tableColumn id="12202" xr3:uid="{61617C45-9B6A-094B-A3E0-6A0B7A5349A8}" name="Column12194"/>
    <tableColumn id="12203" xr3:uid="{BE7E1A81-093C-2141-9627-87BBD0EB1D61}" name="Column12195"/>
    <tableColumn id="12204" xr3:uid="{49E58DBA-7DF8-B942-8351-81F4F9910D87}" name="Column12196"/>
    <tableColumn id="12205" xr3:uid="{DD0EBE62-92D9-9847-838E-14C797A4189E}" name="Column12197"/>
    <tableColumn id="12206" xr3:uid="{882D2536-0780-424C-936C-9FEFBDB7D0F2}" name="Column12198"/>
    <tableColumn id="12207" xr3:uid="{D458137A-A443-3F42-A42A-595E21A7BCBB}" name="Column12199"/>
    <tableColumn id="12208" xr3:uid="{BCD2D778-B52D-C848-8870-830A2A119964}" name="Column12200"/>
    <tableColumn id="12209" xr3:uid="{6A0AC22E-150E-EB43-B714-A7D1E51F50A1}" name="Column12201"/>
    <tableColumn id="12210" xr3:uid="{A2257046-8F94-8343-AB95-6E7A6CBE918C}" name="Column12202"/>
    <tableColumn id="12211" xr3:uid="{0224E192-77D1-8443-9F91-9707E164B52C}" name="Column12203"/>
    <tableColumn id="12212" xr3:uid="{1F27CAC0-5F71-6243-BCD8-6F5209FA25A7}" name="Column12204"/>
    <tableColumn id="12213" xr3:uid="{CC3EBFAB-D010-7E4E-A471-EDA54ACC9E0B}" name="Column12205"/>
    <tableColumn id="12214" xr3:uid="{F606801B-A4AC-684D-8523-894AB19EF664}" name="Column12206"/>
    <tableColumn id="12215" xr3:uid="{F969CDE4-5E41-C941-BBBF-EAB3E48A62D2}" name="Column12207"/>
    <tableColumn id="12216" xr3:uid="{A5CA0C33-5E82-4048-A62D-9C8C1DF8028D}" name="Column12208"/>
    <tableColumn id="12217" xr3:uid="{C9EEBB59-7CDA-1344-B085-6578FB5446BE}" name="Column12209"/>
    <tableColumn id="12218" xr3:uid="{837979AB-160F-044E-B463-E0FF3CE7FEEB}" name="Column12210"/>
    <tableColumn id="12219" xr3:uid="{789B9858-4F47-3342-845D-573DF4A1EB36}" name="Column12211"/>
    <tableColumn id="12220" xr3:uid="{43B1BBAD-06BD-E942-8B74-A204B73274CF}" name="Column12212"/>
    <tableColumn id="12221" xr3:uid="{4263219A-298C-4642-BC96-15559F7F18D2}" name="Column12213"/>
    <tableColumn id="12222" xr3:uid="{E9B81D4C-4F6E-644E-9202-C8EAB1ACCAB1}" name="Column12214"/>
    <tableColumn id="12223" xr3:uid="{541BA274-FE4D-0E4B-A817-1C2245A0B6D4}" name="Column12215"/>
    <tableColumn id="12224" xr3:uid="{C6349FC3-D817-A74E-A9B9-F952F6D45EEA}" name="Column12216"/>
    <tableColumn id="12225" xr3:uid="{DA2705FB-98AF-7E43-AFF1-6303929AFBF7}" name="Column12217"/>
    <tableColumn id="12226" xr3:uid="{73E37693-565E-174B-AB81-269AF5408582}" name="Column12218"/>
    <tableColumn id="12227" xr3:uid="{436AAAF5-931A-9449-9C0D-9E6B57169022}" name="Column12219"/>
    <tableColumn id="12228" xr3:uid="{DB0463A6-E87E-D540-9A9B-7AA7798E1BCA}" name="Column12220"/>
    <tableColumn id="12229" xr3:uid="{0C20EE5E-9DC9-CD41-93BC-EBBC606F72E3}" name="Column12221"/>
    <tableColumn id="12230" xr3:uid="{875E54AE-36AF-7449-80F1-12AA36283EFE}" name="Column12222"/>
    <tableColumn id="12231" xr3:uid="{5EC26586-1F81-754F-831A-7804E072FDB0}" name="Column12223"/>
    <tableColumn id="12232" xr3:uid="{41379A48-DB18-7C40-B37A-587EB8AA2D44}" name="Column12224"/>
    <tableColumn id="12233" xr3:uid="{09006C78-03F1-E94C-A842-9388974D22A5}" name="Column12225"/>
    <tableColumn id="12234" xr3:uid="{AA07D038-7843-8D45-ACD5-7CB9D5464288}" name="Column12226"/>
    <tableColumn id="12235" xr3:uid="{F595F1FE-E26F-1748-8F75-DC7FAB8B7F62}" name="Column12227"/>
    <tableColumn id="12236" xr3:uid="{129AE2A3-7DE0-D242-8D1B-14F6484FF415}" name="Column12228"/>
    <tableColumn id="12237" xr3:uid="{8BF1FFB7-4D41-7D41-9B41-ED9C46CB361F}" name="Column12229"/>
    <tableColumn id="12238" xr3:uid="{2759B134-8BA9-E74A-A0AA-3979A5F9C83F}" name="Column12230"/>
    <tableColumn id="12239" xr3:uid="{68C3D539-2926-5145-94A4-965262B6D7E4}" name="Column12231"/>
    <tableColumn id="12240" xr3:uid="{1C4B772F-3717-0949-B3F0-F7A92A77A207}" name="Column12232"/>
    <tableColumn id="12241" xr3:uid="{2C3CB5BC-BAA6-EC4A-8582-F194E3A08B50}" name="Column12233"/>
    <tableColumn id="12242" xr3:uid="{59908587-DA0E-B24C-A4EC-899A83490B01}" name="Column12234"/>
    <tableColumn id="12243" xr3:uid="{F4881D46-8DFE-2040-ACDC-3F813434B466}" name="Column12235"/>
    <tableColumn id="12244" xr3:uid="{89CD34F3-F8C1-4648-B46A-46C23F0B514E}" name="Column12236"/>
    <tableColumn id="12245" xr3:uid="{8E020AAC-0EB4-B446-8EE0-50ED15D2E3B3}" name="Column12237"/>
    <tableColumn id="12246" xr3:uid="{37BA4715-2C19-5C4D-B1F6-801B39C711E2}" name="Column12238"/>
    <tableColumn id="12247" xr3:uid="{59EB1205-9BB0-FA44-987C-B145241192D6}" name="Column12239"/>
    <tableColumn id="12248" xr3:uid="{BAA15A2D-B5DB-6342-8234-77C5D36CF462}" name="Column12240"/>
    <tableColumn id="12249" xr3:uid="{E110F783-F416-5546-8815-C1576AB0C8FF}" name="Column12241"/>
    <tableColumn id="12250" xr3:uid="{D131E1AE-B8E8-E245-AF68-71DADEB5FE24}" name="Column12242"/>
    <tableColumn id="12251" xr3:uid="{FD3C85A6-472A-ED4C-84EF-32EB88CFBAB1}" name="Column12243"/>
    <tableColumn id="12252" xr3:uid="{39F94EA5-5CB8-F841-BB6D-84FD9203BE2B}" name="Column12244"/>
    <tableColumn id="12253" xr3:uid="{7AFCADB9-CD6A-374B-818C-57BB61BDDC44}" name="Column12245"/>
    <tableColumn id="12254" xr3:uid="{4C8D2FF8-E445-4347-9E2F-FC37F87DE3F2}" name="Column12246"/>
    <tableColumn id="12255" xr3:uid="{B6CA811A-7CDB-0449-83B7-ABEEC481CB16}" name="Column12247"/>
    <tableColumn id="12256" xr3:uid="{E16979CE-ED77-9843-8D93-D5734221237B}" name="Column12248"/>
    <tableColumn id="12257" xr3:uid="{1C0B8128-367D-BB4A-8919-0444A54EF805}" name="Column12249"/>
    <tableColumn id="12258" xr3:uid="{384D3D76-3A35-2B46-BA04-9F863E842049}" name="Column12250"/>
    <tableColumn id="12259" xr3:uid="{509282CA-739F-A046-BA02-2DE2AB7A9215}" name="Column12251"/>
    <tableColumn id="12260" xr3:uid="{02DDB56C-2485-7A4E-8248-54EDD1B4987B}" name="Column12252"/>
    <tableColumn id="12261" xr3:uid="{0E3B1562-223D-2A4F-BF3A-3D312C149CC7}" name="Column12253"/>
    <tableColumn id="12262" xr3:uid="{F71B351A-223E-C74C-862A-CEBE61DD482A}" name="Column12254"/>
    <tableColumn id="12263" xr3:uid="{0B181FB3-F7B3-6348-A4CE-1EB20ABD75FE}" name="Column12255"/>
    <tableColumn id="12264" xr3:uid="{DFA4A5AC-BBAC-9E4B-B9EF-D45C5DEAE2D3}" name="Column12256"/>
    <tableColumn id="12265" xr3:uid="{099560E5-57B1-0344-AF4C-10241E99DA4F}" name="Column12257"/>
    <tableColumn id="12266" xr3:uid="{2C3B3370-DF2E-4D4F-8FCD-20B80B7F3B08}" name="Column12258"/>
    <tableColumn id="12267" xr3:uid="{3B8858DC-C40D-4D47-8E77-4D121F2B541E}" name="Column12259"/>
    <tableColumn id="12268" xr3:uid="{98DA423A-AB65-6649-B993-C793BBFD249A}" name="Column12260"/>
    <tableColumn id="12269" xr3:uid="{D30E5587-D286-8F43-8E5F-84FB7A78F653}" name="Column12261"/>
    <tableColumn id="12270" xr3:uid="{66BBDF02-C48B-5640-B2F4-EAAB151D690A}" name="Column12262"/>
    <tableColumn id="12271" xr3:uid="{60507B98-91F2-3847-9542-683489652DE1}" name="Column12263"/>
    <tableColumn id="12272" xr3:uid="{CB8E9916-8D0E-6241-AB85-4C4996DA8803}" name="Column12264"/>
    <tableColumn id="12273" xr3:uid="{FE3FCA86-4609-9646-AABC-EE2C9F975F8F}" name="Column12265"/>
    <tableColumn id="12274" xr3:uid="{B0094874-4A8D-1E41-9AA7-97FA8C938C67}" name="Column12266"/>
    <tableColumn id="12275" xr3:uid="{BE375CF1-266F-544E-952F-8E3996C70855}" name="Column12267"/>
    <tableColumn id="12276" xr3:uid="{3921B16E-90BE-A841-A22D-9FD779D75142}" name="Column12268"/>
    <tableColumn id="12277" xr3:uid="{CE7661B9-43DB-0A45-957A-E396E7297B05}" name="Column12269"/>
    <tableColumn id="12278" xr3:uid="{88E21C05-8A4C-9C4E-8946-543F1C2C4F71}" name="Column12270"/>
    <tableColumn id="12279" xr3:uid="{C99F7709-7BB0-7E40-AD41-A7222FBEB201}" name="Column12271"/>
    <tableColumn id="12280" xr3:uid="{C944E0A2-D1CE-044E-9924-F19380665962}" name="Column12272"/>
    <tableColumn id="12281" xr3:uid="{F3D5D8E7-F037-E04F-B178-FBF0B74453AA}" name="Column12273"/>
    <tableColumn id="12282" xr3:uid="{546E9FCD-FF9C-244A-887C-6142EA70603E}" name="Column12274"/>
    <tableColumn id="12283" xr3:uid="{76932FD8-80FC-C040-9BF1-6A15DC517685}" name="Column12275"/>
    <tableColumn id="12284" xr3:uid="{3025282F-3DD1-5942-A55D-5B09099576E2}" name="Column12276"/>
    <tableColumn id="12285" xr3:uid="{1817DBCE-0937-8D4B-BE60-CA4609BED81A}" name="Column12277"/>
    <tableColumn id="12286" xr3:uid="{B2D4A564-3E1A-D641-AAD4-B68676D54192}" name="Column12278"/>
    <tableColumn id="12287" xr3:uid="{522FEA00-CF23-1840-B1CB-A5FAE12AF172}" name="Column12279"/>
    <tableColumn id="12288" xr3:uid="{C93E9274-7964-4E4F-A637-94CBAF7C5E05}" name="Column12280"/>
    <tableColumn id="12289" xr3:uid="{D2FCD5F1-0607-1B40-97FD-4AA3A7558457}" name="Column12281"/>
    <tableColumn id="12290" xr3:uid="{6AEDB44F-563D-5849-9E86-77146A29D9C5}" name="Column12282"/>
    <tableColumn id="12291" xr3:uid="{F024E495-8CA3-9C4F-A5EE-DED1219F9814}" name="Column12283"/>
    <tableColumn id="12292" xr3:uid="{E00BDEA9-3BD9-644A-B9C0-FD3913711E36}" name="Column12284"/>
    <tableColumn id="12293" xr3:uid="{C713416F-D921-114B-9D7E-FD0DB70FB640}" name="Column12285"/>
    <tableColumn id="12294" xr3:uid="{1D9E95C4-0C4A-6D41-B892-8AACCEC86E4E}" name="Column12286"/>
    <tableColumn id="12295" xr3:uid="{C2E311A6-6748-BC41-B82F-C77C4B30EEF5}" name="Column12287"/>
    <tableColumn id="12296" xr3:uid="{F227CBB5-C5D3-EF48-9311-1C7BEFE4EA6C}" name="Column12288"/>
    <tableColumn id="12297" xr3:uid="{5AE1ADCE-A65C-BA43-9ABB-86F77EDCCD79}" name="Column12289"/>
    <tableColumn id="12298" xr3:uid="{A9E638DD-3360-E046-A5DB-04E2334BA9AF}" name="Column12290"/>
    <tableColumn id="12299" xr3:uid="{29CD29B1-C8CD-324F-A7B6-CEBDBDBF37CD}" name="Column12291"/>
    <tableColumn id="12300" xr3:uid="{47B89F6A-53B7-2C41-B222-33A7F42042EF}" name="Column12292"/>
    <tableColumn id="12301" xr3:uid="{E6CC97F4-12AB-594C-BCC7-D2AC98A3C7AA}" name="Column12293"/>
    <tableColumn id="12302" xr3:uid="{1D5FD7C7-DB97-6D48-8B70-0AF99779F2F8}" name="Column12294"/>
    <tableColumn id="12303" xr3:uid="{7B776FA8-F09B-9447-9E9B-63FA152896C7}" name="Column12295"/>
    <tableColumn id="12304" xr3:uid="{290D33D0-894D-AA48-9583-B784E19925A7}" name="Column12296"/>
    <tableColumn id="12305" xr3:uid="{8680184E-8B3A-E142-B303-A70E143B85C0}" name="Column12297"/>
    <tableColumn id="12306" xr3:uid="{457DF1C0-6837-4C49-B289-518E13791D07}" name="Column12298"/>
    <tableColumn id="12307" xr3:uid="{0CD4267A-EBEB-294C-B043-DE6A98A95C5B}" name="Column12299"/>
    <tableColumn id="12308" xr3:uid="{2BC40A59-E431-E440-ADD8-F6DD17BBEB46}" name="Column12300"/>
    <tableColumn id="12309" xr3:uid="{C7819B90-CF69-594C-A12C-B5F53DBF9665}" name="Column12301"/>
    <tableColumn id="12310" xr3:uid="{F692C0D0-F159-1846-99E5-6C0108C7B784}" name="Column12302"/>
    <tableColumn id="12311" xr3:uid="{1896746C-B53D-7F4D-A064-280012E440C8}" name="Column12303"/>
    <tableColumn id="12312" xr3:uid="{AAA340F3-5114-5944-9991-B0A1DF209E0D}" name="Column12304"/>
    <tableColumn id="12313" xr3:uid="{295CEEF1-089C-1241-8277-38933341EA00}" name="Column12305"/>
    <tableColumn id="12314" xr3:uid="{CF42D76E-3FBC-544C-9E54-AACA74CE7C72}" name="Column12306"/>
    <tableColumn id="12315" xr3:uid="{8CD240CE-80F2-5E4E-A605-B394CFF64FE6}" name="Column12307"/>
    <tableColumn id="12316" xr3:uid="{5645AF62-7ACA-184C-8B9B-89EDB090A7A3}" name="Column12308"/>
    <tableColumn id="12317" xr3:uid="{56346591-5ABD-B545-B704-A337466F1BFE}" name="Column12309"/>
    <tableColumn id="12318" xr3:uid="{C1E02E55-C71E-E64C-832A-0CE64553FD52}" name="Column12310"/>
    <tableColumn id="12319" xr3:uid="{E283E2D8-A670-644C-BA9B-7018DD9150CD}" name="Column12311"/>
    <tableColumn id="12320" xr3:uid="{13889164-6C98-9941-9B00-C8FA14E5273F}" name="Column12312"/>
    <tableColumn id="12321" xr3:uid="{D5EF9D9A-C02D-9F4C-9E87-F6132DBEEC57}" name="Column12313"/>
    <tableColumn id="12322" xr3:uid="{7B56B28E-43E5-1243-955A-1CAF62B18D55}" name="Column12314"/>
    <tableColumn id="12323" xr3:uid="{B67B1320-05CD-5847-BBD9-6A022B67F06D}" name="Column12315"/>
    <tableColumn id="12324" xr3:uid="{3517C811-F707-EC4F-BD95-5AE4C81C3361}" name="Column12316"/>
    <tableColumn id="12325" xr3:uid="{71CF73DD-6198-5E4B-9603-1D60AAF4A703}" name="Column12317"/>
    <tableColumn id="12326" xr3:uid="{A475C314-765D-154E-96BC-E04CC8C01DF9}" name="Column12318"/>
    <tableColumn id="12327" xr3:uid="{A015E612-628A-314F-96B1-382F5B54AC8C}" name="Column12319"/>
    <tableColumn id="12328" xr3:uid="{11C1A599-0BAB-9743-A39A-3DF96EBF29B2}" name="Column12320"/>
    <tableColumn id="12329" xr3:uid="{72B7DEEB-D233-724E-85D9-A21773D4DA9B}" name="Column12321"/>
    <tableColumn id="12330" xr3:uid="{17130B6C-FAD7-E449-9EC0-F00240CE175B}" name="Column12322"/>
    <tableColumn id="12331" xr3:uid="{3AC2CE38-DF35-C444-B480-90E21AA3FA2C}" name="Column12323"/>
    <tableColumn id="12332" xr3:uid="{143A85CF-EC83-7241-B662-27D4181F8BB5}" name="Column12324"/>
    <tableColumn id="12333" xr3:uid="{749B5E6A-EF7B-3940-AD02-31EF97B028C8}" name="Column12325"/>
    <tableColumn id="12334" xr3:uid="{556CE067-E0C7-9B45-8E3E-D7F945CA598D}" name="Column12326"/>
    <tableColumn id="12335" xr3:uid="{546A4542-5875-294E-971E-3DB41E861CB6}" name="Column12327"/>
    <tableColumn id="12336" xr3:uid="{A3EB5B24-1DE2-7843-AFBA-BB2F90A4C04B}" name="Column12328"/>
    <tableColumn id="12337" xr3:uid="{E19FE645-BE41-AB4F-A643-E8FBDF49069E}" name="Column12329"/>
    <tableColumn id="12338" xr3:uid="{60F77CA3-6918-B04A-842B-D90E8952F0C8}" name="Column12330"/>
    <tableColumn id="12339" xr3:uid="{367EAA47-D256-A94E-BA71-6C212672C3C8}" name="Column12331"/>
    <tableColumn id="12340" xr3:uid="{77928A95-B60B-434C-841B-157A5066AA74}" name="Column12332"/>
    <tableColumn id="12341" xr3:uid="{21E68733-7D0B-5E4D-84AF-8DE348C3B049}" name="Column12333"/>
    <tableColumn id="12342" xr3:uid="{28F56ABA-D1A8-5346-BA89-B4270D5C687A}" name="Column12334"/>
    <tableColumn id="12343" xr3:uid="{A02F9C2C-8F0B-C14A-B20A-296D9CE58D11}" name="Column12335"/>
    <tableColumn id="12344" xr3:uid="{755D6774-4A14-B144-AEEA-93A44E2AE319}" name="Column12336"/>
    <tableColumn id="12345" xr3:uid="{3DEC62B3-D8F8-0848-A2C4-14E86D5A92F6}" name="Column12337"/>
    <tableColumn id="12346" xr3:uid="{48790537-87CA-6243-A652-6DE01A4D473A}" name="Column12338"/>
    <tableColumn id="12347" xr3:uid="{0B4CF67C-1A27-FD43-AAA6-367D6293F649}" name="Column12339"/>
    <tableColumn id="12348" xr3:uid="{41E2C463-F3A9-B34D-8EC8-9BF543460F89}" name="Column12340"/>
    <tableColumn id="12349" xr3:uid="{F3492242-6542-7749-A814-97F147F1348C}" name="Column12341"/>
    <tableColumn id="12350" xr3:uid="{DF4979B6-75FD-1F46-992A-20D35D44FE09}" name="Column12342"/>
    <tableColumn id="12351" xr3:uid="{00A1CDAA-4727-164D-8AEC-931314A95E60}" name="Column12343"/>
    <tableColumn id="12352" xr3:uid="{E4921929-19D6-FC4F-95E7-23DD4B0AC279}" name="Column12344"/>
    <tableColumn id="12353" xr3:uid="{966EAB11-9DAA-0146-B709-52687B4D7277}" name="Column12345"/>
    <tableColumn id="12354" xr3:uid="{158C302A-7E70-6D4C-9D03-FFC8DE5DC8EA}" name="Column12346"/>
    <tableColumn id="12355" xr3:uid="{80F72759-24BD-A141-AABD-BA7B8CC36E5C}" name="Column12347"/>
    <tableColumn id="12356" xr3:uid="{5A43DF57-56DC-FE4A-9303-B6DB2EBAF569}" name="Column12348"/>
    <tableColumn id="12357" xr3:uid="{EEF1AF08-5A78-3A4F-A3D2-327174567A95}" name="Column12349"/>
    <tableColumn id="12358" xr3:uid="{A2EC7B95-3D2B-094F-A872-79296C1253AA}" name="Column12350"/>
    <tableColumn id="12359" xr3:uid="{ED2C3127-8B15-6542-922D-C79A1DB03557}" name="Column12351"/>
    <tableColumn id="12360" xr3:uid="{8089102F-6880-F94A-A227-3C53E9303C6C}" name="Column12352"/>
    <tableColumn id="12361" xr3:uid="{CD7A96D9-8E3C-8047-99DE-B843482FD83D}" name="Column12353"/>
    <tableColumn id="12362" xr3:uid="{AB58E55A-9057-9A4D-8EB9-DA74FE54FEB7}" name="Column12354"/>
    <tableColumn id="12363" xr3:uid="{88131F7B-8552-7E4A-84B9-B9EB144BC3B7}" name="Column12355"/>
    <tableColumn id="12364" xr3:uid="{7146A6DC-4360-AD4D-8EAA-7ED4D68E24F7}" name="Column12356"/>
    <tableColumn id="12365" xr3:uid="{2339129A-995A-8747-B907-72B2CB6AFFC1}" name="Column12357"/>
    <tableColumn id="12366" xr3:uid="{5D15BB57-0DCB-3C48-BBB5-5E96AAD33C4E}" name="Column12358"/>
    <tableColumn id="12367" xr3:uid="{2573CFAA-9BBD-8C40-B222-98DC9E555FD1}" name="Column12359"/>
    <tableColumn id="12368" xr3:uid="{90637C2B-6CAD-444C-8AEF-F84AFBE07CE2}" name="Column12360"/>
    <tableColumn id="12369" xr3:uid="{3D646834-0013-B14B-8A5E-24C987BD3333}" name="Column12361"/>
    <tableColumn id="12370" xr3:uid="{73EA5806-8949-CD48-86E0-D2F475C9E8F1}" name="Column12362"/>
    <tableColumn id="12371" xr3:uid="{F025533E-2712-464B-A677-6C30947F39CF}" name="Column12363"/>
    <tableColumn id="12372" xr3:uid="{11F44BD5-8A7F-9F46-998A-586B4213077C}" name="Column12364"/>
    <tableColumn id="12373" xr3:uid="{44AA136F-39A9-C34F-B8D3-EC545BCB1E06}" name="Column12365"/>
    <tableColumn id="12374" xr3:uid="{B68677CB-B62B-B14B-8546-9BB20838549F}" name="Column12366"/>
    <tableColumn id="12375" xr3:uid="{64728C37-FC82-C541-B110-6346C9F93B7D}" name="Column12367"/>
    <tableColumn id="12376" xr3:uid="{2C1311EB-67C5-3247-9C44-C37491FC246E}" name="Column12368"/>
    <tableColumn id="12377" xr3:uid="{36215291-964D-E14B-9F73-84988744087C}" name="Column12369"/>
    <tableColumn id="12378" xr3:uid="{38A113FC-2466-A54B-8A80-E784D8C45717}" name="Column12370"/>
    <tableColumn id="12379" xr3:uid="{A6D38435-5AE8-204F-B134-E3A3F92EADC4}" name="Column12371"/>
    <tableColumn id="12380" xr3:uid="{25369BDB-5EE9-E649-A95E-EA6C7D891E73}" name="Column12372"/>
    <tableColumn id="12381" xr3:uid="{0BFDD081-8688-9846-BD1A-483203C2B94B}" name="Column12373"/>
    <tableColumn id="12382" xr3:uid="{C49C550B-A89F-1E46-A222-0D378B48E89F}" name="Column12374"/>
    <tableColumn id="12383" xr3:uid="{9252876D-3A80-FD49-ADAE-6FEF88F0A875}" name="Column12375"/>
    <tableColumn id="12384" xr3:uid="{34CE67C4-1AFE-2B4F-A181-DB88DB34D46D}" name="Column12376"/>
    <tableColumn id="12385" xr3:uid="{8EFBD09A-619C-FA46-BEE9-280F8B5C75D8}" name="Column12377"/>
    <tableColumn id="12386" xr3:uid="{3F3E4050-D081-F445-AA7D-C6A653833389}" name="Column12378"/>
    <tableColumn id="12387" xr3:uid="{1ACC1B41-41AE-424F-87FD-585D7BA81007}" name="Column12379"/>
    <tableColumn id="12388" xr3:uid="{77526D00-764F-274F-AB86-95605CE33DFC}" name="Column12380"/>
    <tableColumn id="12389" xr3:uid="{56F4DD93-4095-A242-A284-87303C642071}" name="Column12381"/>
    <tableColumn id="12390" xr3:uid="{14B40D52-3F49-F541-9808-45D01D258076}" name="Column12382"/>
    <tableColumn id="12391" xr3:uid="{7C7ECD98-FB93-5749-BDD3-D301D2C72C00}" name="Column12383"/>
    <tableColumn id="12392" xr3:uid="{BC85A419-0380-2143-809E-E0F479C22545}" name="Column12384"/>
    <tableColumn id="12393" xr3:uid="{48CED0BB-7847-ED4F-86BF-A05BE4244A5B}" name="Column12385"/>
    <tableColumn id="12394" xr3:uid="{C628E95B-C8F5-0141-8A1C-19D1F2D336FE}" name="Column12386"/>
    <tableColumn id="12395" xr3:uid="{1F354ECE-1051-D349-A295-A0B196A325B3}" name="Column12387"/>
    <tableColumn id="12396" xr3:uid="{2CCC872B-B7AA-3E45-A9D2-F00F7DAA80BA}" name="Column12388"/>
    <tableColumn id="12397" xr3:uid="{388F96EE-E732-0146-AB1E-F2895FE91D90}" name="Column12389"/>
    <tableColumn id="12398" xr3:uid="{2A61FE19-F30A-8B4E-924F-99AF024AA3EA}" name="Column12390"/>
    <tableColumn id="12399" xr3:uid="{9C8FABAA-87BA-DB48-B09B-20AC1236215B}" name="Column12391"/>
    <tableColumn id="12400" xr3:uid="{03FA4925-1533-C845-B0B5-A5FEE7E55901}" name="Column12392"/>
    <tableColumn id="12401" xr3:uid="{F5191F32-3C9B-6542-8F60-0D0E37A13E1C}" name="Column12393"/>
    <tableColumn id="12402" xr3:uid="{1E7D48EF-5922-C24B-9123-B9DAEE32D63D}" name="Column12394"/>
    <tableColumn id="12403" xr3:uid="{0FA8A98C-1DDD-C04C-B482-24CE19E6D431}" name="Column12395"/>
    <tableColumn id="12404" xr3:uid="{136760DA-DB30-594A-A2EE-ECB2BABA54D8}" name="Column12396"/>
    <tableColumn id="12405" xr3:uid="{78B92810-80A7-7342-9B92-F4DDFAD9E8D6}" name="Column12397"/>
    <tableColumn id="12406" xr3:uid="{A58E55CC-2FF5-674E-9679-4002C4750FBE}" name="Column12398"/>
    <tableColumn id="12407" xr3:uid="{1024C816-C0AD-034C-9F30-55BF10BD3630}" name="Column12399"/>
    <tableColumn id="12408" xr3:uid="{DDABDD93-E393-F34A-A6DF-DF6A4D37A6FC}" name="Column12400"/>
    <tableColumn id="12409" xr3:uid="{B0EEB030-F79A-C846-9BD0-1848B3768AC5}" name="Column12401"/>
    <tableColumn id="12410" xr3:uid="{FE6D9BF4-99FD-704B-81E3-C9844DCF964B}" name="Column12402"/>
    <tableColumn id="12411" xr3:uid="{857A3BFA-2C24-0F4B-A98D-A79DD8461D5C}" name="Column12403"/>
    <tableColumn id="12412" xr3:uid="{7673D4FD-D98F-CA4C-9DB1-EFBA58C1940B}" name="Column12404"/>
    <tableColumn id="12413" xr3:uid="{744398DD-C3AC-264D-9972-B9AFC4C9BAE0}" name="Column12405"/>
    <tableColumn id="12414" xr3:uid="{AEFCABA9-50F3-6A44-8B85-AC6E4BBBD0FF}" name="Column12406"/>
    <tableColumn id="12415" xr3:uid="{0326F1DB-CDE7-9747-82EB-D69C25AED1C5}" name="Column12407"/>
    <tableColumn id="12416" xr3:uid="{1F151D46-3EE7-7D4C-91B9-A1C8967A0ABD}" name="Column12408"/>
    <tableColumn id="12417" xr3:uid="{F029F6D8-B0E3-4C46-B0E3-DD490E87BED6}" name="Column12409"/>
    <tableColumn id="12418" xr3:uid="{38ECA60C-1FFC-1B45-B5A4-42110DAE0015}" name="Column12410"/>
    <tableColumn id="12419" xr3:uid="{422A5F63-86AC-DD40-B0E0-FD6BE3D8887A}" name="Column12411"/>
    <tableColumn id="12420" xr3:uid="{9EF8A2E2-6FA9-CF46-9BBA-2B9EF952645D}" name="Column12412"/>
    <tableColumn id="12421" xr3:uid="{6E07DB8E-3F2B-6041-924E-D40D1F8442D8}" name="Column12413"/>
    <tableColumn id="12422" xr3:uid="{A829F4F9-636B-294B-9799-92756D87A880}" name="Column12414"/>
    <tableColumn id="12423" xr3:uid="{4F9B018D-90D2-F941-AD6C-4E7895F257A0}" name="Column12415"/>
    <tableColumn id="12424" xr3:uid="{8C979FD6-DA1F-6A40-A2C1-2954F16529FA}" name="Column12416"/>
    <tableColumn id="12425" xr3:uid="{CD8D74A1-DADF-CE47-83BB-09628619F234}" name="Column12417"/>
    <tableColumn id="12426" xr3:uid="{2BFF0830-ACEA-DD42-8004-21E0057F95FE}" name="Column12418"/>
    <tableColumn id="12427" xr3:uid="{C6141DDA-4C43-AB4F-914D-A6B5094EE110}" name="Column12419"/>
    <tableColumn id="12428" xr3:uid="{3472BB35-A7D1-7B40-9AFD-0B05DB9364B3}" name="Column12420"/>
    <tableColumn id="12429" xr3:uid="{8DB1203B-C77D-0248-AAEF-66D4FCBAF8BC}" name="Column12421"/>
    <tableColumn id="12430" xr3:uid="{CFC6211A-A738-C040-9453-F7679F08E53E}" name="Column12422"/>
    <tableColumn id="12431" xr3:uid="{3F06124E-16E2-634C-BD81-C92B921E39CC}" name="Column12423"/>
    <tableColumn id="12432" xr3:uid="{8DAAD74C-FCF1-4248-BE4A-26C8DDF6B407}" name="Column12424"/>
    <tableColumn id="12433" xr3:uid="{819352E2-E309-2547-9047-F0F7CCDE48B0}" name="Column12425"/>
    <tableColumn id="12434" xr3:uid="{2B7F1195-D58B-2C4E-A947-A3C16DD774C2}" name="Column12426"/>
    <tableColumn id="12435" xr3:uid="{6BF5A2A8-4F58-434D-AC14-483BA0CFE3AF}" name="Column12427"/>
    <tableColumn id="12436" xr3:uid="{51DF9316-3858-0549-9E23-7E4300B6588A}" name="Column12428"/>
    <tableColumn id="12437" xr3:uid="{ADAE2E69-2FEB-A645-B9EA-C6BE54B5587C}" name="Column12429"/>
    <tableColumn id="12438" xr3:uid="{FDE4C746-84D7-1742-B504-FE90404E15CB}" name="Column12430"/>
    <tableColumn id="12439" xr3:uid="{10E91AA9-1364-9C46-B251-B0AE2910877F}" name="Column12431"/>
    <tableColumn id="12440" xr3:uid="{FB8EC2B9-AEAA-544B-ABC8-616782F50983}" name="Column12432"/>
    <tableColumn id="12441" xr3:uid="{78C52FF5-44D1-8D42-B1A9-29BFE8270AFF}" name="Column12433"/>
    <tableColumn id="12442" xr3:uid="{F66391DD-4EC5-5D46-8F8C-3A6E8A06C0E5}" name="Column12434"/>
    <tableColumn id="12443" xr3:uid="{70A019C8-424D-A44F-A152-7A6C62585D09}" name="Column12435"/>
    <tableColumn id="12444" xr3:uid="{5F9DDDF4-C8CB-E844-8DF0-AD90C3FF2D89}" name="Column12436"/>
    <tableColumn id="12445" xr3:uid="{E51B8EEE-E2AC-1B49-BFA6-58F944C7B776}" name="Column12437"/>
    <tableColumn id="12446" xr3:uid="{24D657CC-827B-3149-AFEA-7894DB39D1C7}" name="Column12438"/>
    <tableColumn id="12447" xr3:uid="{9A900937-96C6-D74E-8230-1449989BE1A0}" name="Column12439"/>
    <tableColumn id="12448" xr3:uid="{1F55B392-15F2-A449-864E-B6D322753ECC}" name="Column12440"/>
    <tableColumn id="12449" xr3:uid="{E8B872ED-70CD-724E-8260-8A7062A6731B}" name="Column12441"/>
    <tableColumn id="12450" xr3:uid="{7147A612-411F-8240-B869-5D959A3DFE6D}" name="Column12442"/>
    <tableColumn id="12451" xr3:uid="{B686601F-C042-F541-B285-707D9E542864}" name="Column12443"/>
    <tableColumn id="12452" xr3:uid="{FCF49CCE-29F1-C648-B74E-06C5A4FCE2BF}" name="Column12444"/>
    <tableColumn id="12453" xr3:uid="{121B1932-3D02-6B4A-882A-EBDBF30993E6}" name="Column12445"/>
    <tableColumn id="12454" xr3:uid="{649331F5-56C1-3A40-8F64-208F74CEC453}" name="Column12446"/>
    <tableColumn id="12455" xr3:uid="{B9AF766A-539C-1A40-8F9D-78B192CEDD4D}" name="Column12447"/>
    <tableColumn id="12456" xr3:uid="{82503AC1-F56A-E841-BA2A-FD93030693E9}" name="Column12448"/>
    <tableColumn id="12457" xr3:uid="{C846ED4C-7514-344A-93DD-C4797EAE9E4A}" name="Column12449"/>
    <tableColumn id="12458" xr3:uid="{65CC0C14-D501-2045-957C-1C0434299FF0}" name="Column12450"/>
    <tableColumn id="12459" xr3:uid="{0E5A4BA2-8C20-1248-9341-0B4B4EB7C39F}" name="Column12451"/>
    <tableColumn id="12460" xr3:uid="{2B36DCAA-A261-F545-AFC0-65BB6A82CB55}" name="Column12452"/>
    <tableColumn id="12461" xr3:uid="{0488EB50-0F04-C944-B1AD-E92A5E7FF41D}" name="Column12453"/>
    <tableColumn id="12462" xr3:uid="{605C7543-15C7-DE4F-8733-3ECD9BB0DE5B}" name="Column12454"/>
    <tableColumn id="12463" xr3:uid="{DA1406C3-646B-CC46-9243-871A8D1E7A68}" name="Column12455"/>
    <tableColumn id="12464" xr3:uid="{B0A9BF3C-7B50-C841-8EF7-C02FB669A451}" name="Column12456"/>
    <tableColumn id="12465" xr3:uid="{E6AC7320-119F-6940-A79E-D77274D0E8DE}" name="Column12457"/>
    <tableColumn id="12466" xr3:uid="{4577E3FE-D32D-A048-A18F-E88A867F4FE1}" name="Column12458"/>
    <tableColumn id="12467" xr3:uid="{51C0F6D5-1CE9-4C41-A39E-1C7E5353C66C}" name="Column12459"/>
    <tableColumn id="12468" xr3:uid="{4B30E9AD-7E1D-BC4C-809A-E056551B251D}" name="Column12460"/>
    <tableColumn id="12469" xr3:uid="{58092443-844D-1648-8BB4-8E4D6BB11EA0}" name="Column12461"/>
    <tableColumn id="12470" xr3:uid="{B7B0395C-ADE9-7B40-826A-836F8AC87FC7}" name="Column12462"/>
    <tableColumn id="12471" xr3:uid="{2F0759AC-2727-D048-BF60-DB0D839CAF9D}" name="Column12463"/>
    <tableColumn id="12472" xr3:uid="{98E774A5-59A4-FB46-921C-91E0A4FCA47C}" name="Column12464"/>
    <tableColumn id="12473" xr3:uid="{30F0BF00-584D-AE4A-AE91-9933F353E119}" name="Column12465"/>
    <tableColumn id="12474" xr3:uid="{2CD3D8E7-949C-1D45-A10F-33CACEB77A9D}" name="Column12466"/>
    <tableColumn id="12475" xr3:uid="{D70AF7B2-AC41-774E-86FE-A97EE1AEBD34}" name="Column12467"/>
    <tableColumn id="12476" xr3:uid="{3B4287E6-623A-8C49-9629-85E512152F02}" name="Column12468"/>
    <tableColumn id="12477" xr3:uid="{A5D826DC-B99B-D443-8D7C-2153EED46FA1}" name="Column12469"/>
    <tableColumn id="12478" xr3:uid="{2F041544-8C68-7B41-8F2F-96B5AC62F4D8}" name="Column12470"/>
    <tableColumn id="12479" xr3:uid="{E3B2859B-503C-B64C-A7B9-2CB70AA2FB5B}" name="Column12471"/>
    <tableColumn id="12480" xr3:uid="{8693317E-170D-E44A-8A2B-37EF8A231CB8}" name="Column12472"/>
    <tableColumn id="12481" xr3:uid="{F30A9E66-D970-3D48-B537-5554328DE092}" name="Column12473"/>
    <tableColumn id="12482" xr3:uid="{762932F9-FCE2-1D45-9896-B3584F059226}" name="Column12474"/>
    <tableColumn id="12483" xr3:uid="{CD9D5F6A-BAA7-244C-ADBF-755F3BC61C25}" name="Column12475"/>
    <tableColumn id="12484" xr3:uid="{009061C2-A7CF-014D-8665-495EFFEBB014}" name="Column12476"/>
    <tableColumn id="12485" xr3:uid="{282879E8-8ACA-7840-B563-9D4B9AA27AF3}" name="Column12477"/>
    <tableColumn id="12486" xr3:uid="{F22EE030-9649-054E-A4E7-6FB7DB8ECBC4}" name="Column12478"/>
    <tableColumn id="12487" xr3:uid="{4E2B3E02-95E1-6945-AB37-F3D3EF194F74}" name="Column12479"/>
    <tableColumn id="12488" xr3:uid="{77C8ADAE-2AD8-6340-A050-AD0AC3B31CB3}" name="Column12480"/>
    <tableColumn id="12489" xr3:uid="{19F37A2F-1747-2949-A9E5-A84D743457F4}" name="Column12481"/>
    <tableColumn id="12490" xr3:uid="{711A30F3-6B7F-5346-9AFA-7029CABAA641}" name="Column12482"/>
    <tableColumn id="12491" xr3:uid="{2ABFB506-8D94-1047-B1C2-FF07BCB4225B}" name="Column12483"/>
    <tableColumn id="12492" xr3:uid="{0462300B-5918-C34F-9B3E-AB05170B3C07}" name="Column12484"/>
    <tableColumn id="12493" xr3:uid="{E273112D-9529-D341-9C3A-97DE0B497F68}" name="Column12485"/>
    <tableColumn id="12494" xr3:uid="{34D3EAA4-DEB4-F94A-BF55-5B2F079E31A8}" name="Column12486"/>
    <tableColumn id="12495" xr3:uid="{936AD53E-6F06-7240-84A1-74BAD22F6D66}" name="Column12487"/>
    <tableColumn id="12496" xr3:uid="{A6D65F42-D6A3-7A4F-983F-CD4727411298}" name="Column12488"/>
    <tableColumn id="12497" xr3:uid="{0340E498-649B-8C4C-8441-B64392A37BF7}" name="Column12489"/>
    <tableColumn id="12498" xr3:uid="{6C7AE161-CD12-6948-955D-9ADEFA2C11A3}" name="Column12490"/>
    <tableColumn id="12499" xr3:uid="{0316199F-AEDB-2343-94BB-BF8F5DAF98F9}" name="Column12491"/>
    <tableColumn id="12500" xr3:uid="{960F0B46-3072-0F4D-965B-EFC1E5631F54}" name="Column12492"/>
    <tableColumn id="12501" xr3:uid="{9C58AA71-52FA-D24A-82AF-8A7290A9F53A}" name="Column12493"/>
    <tableColumn id="12502" xr3:uid="{A4F1D851-8FEF-984F-B3EB-D95134B2B07D}" name="Column12494"/>
    <tableColumn id="12503" xr3:uid="{31D3032C-BE0A-0644-B527-053B6211C222}" name="Column12495"/>
    <tableColumn id="12504" xr3:uid="{3094EB19-A947-454B-92D2-4B5B9B804B5E}" name="Column12496"/>
    <tableColumn id="12505" xr3:uid="{CF595D0A-C4BA-5148-961B-2A2531743B85}" name="Column12497"/>
    <tableColumn id="12506" xr3:uid="{279488B7-1E4E-154C-8700-9FFA4CA3EA18}" name="Column12498"/>
    <tableColumn id="12507" xr3:uid="{AF795046-4F78-334C-8AD8-9EA449053514}" name="Column12499"/>
    <tableColumn id="12508" xr3:uid="{BF437E7F-E1E6-8549-95E7-9D95608C422B}" name="Column12500"/>
    <tableColumn id="12509" xr3:uid="{38335362-3FD7-AF42-94E2-C8503AF293F3}" name="Column12501"/>
    <tableColumn id="12510" xr3:uid="{2619D446-490F-6541-BCBA-F8FDE740606D}" name="Column12502"/>
    <tableColumn id="12511" xr3:uid="{CBBF8FA8-053C-ED4A-B308-919F2E3CD80E}" name="Column12503"/>
    <tableColumn id="12512" xr3:uid="{D350123E-CB55-1649-907B-A6C9D461F9E7}" name="Column12504"/>
    <tableColumn id="12513" xr3:uid="{AF79261F-DA44-3746-B6C1-B2213625DB6E}" name="Column12505"/>
    <tableColumn id="12514" xr3:uid="{268CC8BC-030C-C241-B3C2-D576215B0764}" name="Column12506"/>
    <tableColumn id="12515" xr3:uid="{BADCE35C-5610-E34E-94EB-02CD781D8300}" name="Column12507"/>
    <tableColumn id="12516" xr3:uid="{56C7F06C-4F15-7F41-B58E-A8C3C07DCF2B}" name="Column12508"/>
    <tableColumn id="12517" xr3:uid="{02DBBBAD-C8BA-B04F-8A0C-28E5A3503300}" name="Column12509"/>
    <tableColumn id="12518" xr3:uid="{B5154B4F-12AE-6942-95A4-C2EDAA2F704C}" name="Column12510"/>
    <tableColumn id="12519" xr3:uid="{AAD48A19-1B40-394A-A3E4-E4B889DCEDBA}" name="Column12511"/>
    <tableColumn id="12520" xr3:uid="{E9A0CDC1-9B1F-1347-BF8D-85C73AAC9129}" name="Column12512"/>
    <tableColumn id="12521" xr3:uid="{321B05FC-7F31-BC48-9FE3-0F37F6215CED}" name="Column12513"/>
    <tableColumn id="12522" xr3:uid="{372B5129-A331-4747-81E4-2A90CA62AC61}" name="Column12514"/>
    <tableColumn id="12523" xr3:uid="{FFA8E124-C72F-D84A-B015-8D03D97A6CBC}" name="Column12515"/>
    <tableColumn id="12524" xr3:uid="{17A91928-7B97-DB4F-AEC2-675E36EE45BE}" name="Column12516"/>
    <tableColumn id="12525" xr3:uid="{0CE99475-4760-0247-91B0-207A8B105019}" name="Column12517"/>
    <tableColumn id="12526" xr3:uid="{7ED8BA6C-D6E4-4746-8C46-A724C419789F}" name="Column12518"/>
    <tableColumn id="12527" xr3:uid="{3EB017D0-76CB-BF4C-846C-742F4032ABF8}" name="Column12519"/>
    <tableColumn id="12528" xr3:uid="{6D5E44FA-DE78-434C-985F-9CFFCD624195}" name="Column12520"/>
    <tableColumn id="12529" xr3:uid="{10355B76-0467-5F4A-AFF3-B886E8FA5FE4}" name="Column12521"/>
    <tableColumn id="12530" xr3:uid="{054F99FF-0E98-D44C-9BED-6471C87341C0}" name="Column12522"/>
    <tableColumn id="12531" xr3:uid="{4275198D-7178-DC49-92C6-C56D406EE6D1}" name="Column12523"/>
    <tableColumn id="12532" xr3:uid="{900665A0-FF64-F546-AC87-EE1D75EC3B7D}" name="Column12524"/>
    <tableColumn id="12533" xr3:uid="{EF1D503E-BD20-4948-88DD-450CE8D8E545}" name="Column12525"/>
    <tableColumn id="12534" xr3:uid="{0B9F7F62-8667-9B42-B0F3-8E3AE5E8540C}" name="Column12526"/>
    <tableColumn id="12535" xr3:uid="{5A989469-3BF2-B044-BD35-FDF97D44CF04}" name="Column12527"/>
    <tableColumn id="12536" xr3:uid="{8A561ADB-4D01-C443-BC4D-E5B54A9686E2}" name="Column12528"/>
    <tableColumn id="12537" xr3:uid="{A8BC029A-FBB2-7143-AFB3-1389D9662EE2}" name="Column12529"/>
    <tableColumn id="12538" xr3:uid="{0FFFA0CD-DDF9-104B-86C5-8758F61C4C14}" name="Column12530"/>
    <tableColumn id="12539" xr3:uid="{FE6792D5-114A-7F4B-9F5A-F4F67F693767}" name="Column12531"/>
    <tableColumn id="12540" xr3:uid="{FB90D1CA-D54A-9847-A9C7-A85AEA304A61}" name="Column12532"/>
    <tableColumn id="12541" xr3:uid="{2347F206-709F-DB42-9434-6D5D0553603F}" name="Column12533"/>
    <tableColumn id="12542" xr3:uid="{12DEAC5A-2085-FF41-ACB8-9F64769832F1}" name="Column12534"/>
    <tableColumn id="12543" xr3:uid="{B2F4C75F-2EE9-A541-B80E-F35256FB75FE}" name="Column12535"/>
    <tableColumn id="12544" xr3:uid="{4CA6D8A9-5F94-2346-9693-36582385D685}" name="Column12536"/>
    <tableColumn id="12545" xr3:uid="{13D3882D-20AB-B948-9B89-86ED3DAE6BEB}" name="Column12537"/>
    <tableColumn id="12546" xr3:uid="{99E669AE-079C-6B4A-AC71-B36D79108CBB}" name="Column12538"/>
    <tableColumn id="12547" xr3:uid="{DE4ACA95-EB1A-4F41-8483-BF6C13B2C46C}" name="Column12539"/>
    <tableColumn id="12548" xr3:uid="{6B6C0859-DF48-B44B-AD61-697DD8BBD45A}" name="Column12540"/>
    <tableColumn id="12549" xr3:uid="{EB9CF309-879B-7247-A651-F2D16DDFD7CC}" name="Column12541"/>
    <tableColumn id="12550" xr3:uid="{770C8A58-0EC5-834B-98D8-3F64297CBFD2}" name="Column12542"/>
    <tableColumn id="12551" xr3:uid="{C886B0CD-9967-CF4E-81F1-02AA9ACB6504}" name="Column12543"/>
    <tableColumn id="12552" xr3:uid="{1C91EC14-A2F6-4D4A-84E8-EE7C93F1B95E}" name="Column12544"/>
    <tableColumn id="12553" xr3:uid="{1F71322E-E1CA-224D-8F52-9A1C819C03F6}" name="Column12545"/>
    <tableColumn id="12554" xr3:uid="{DBE42164-63A3-AE46-A524-5CC2C3E4FB2B}" name="Column12546"/>
    <tableColumn id="12555" xr3:uid="{84C1EBA1-AFB5-584D-9789-BC79D69F784D}" name="Column12547"/>
    <tableColumn id="12556" xr3:uid="{46025CB2-E09D-0147-A01D-4FE92FF6BE87}" name="Column12548"/>
    <tableColumn id="12557" xr3:uid="{41C953EA-8E80-5442-9FE8-53D7C6E86479}" name="Column12549"/>
    <tableColumn id="12558" xr3:uid="{090D7DBB-8D9E-C843-B853-9A3015E3170E}" name="Column12550"/>
    <tableColumn id="12559" xr3:uid="{7B3588B2-6417-E04F-AB2C-221B3D0150F5}" name="Column12551"/>
    <tableColumn id="12560" xr3:uid="{D7AC8122-1CE5-7344-8CB9-515AFD4E67F6}" name="Column12552"/>
    <tableColumn id="12561" xr3:uid="{C974A28D-187C-6B44-896A-549A1C88B510}" name="Column12553"/>
    <tableColumn id="12562" xr3:uid="{789193EB-4527-A44B-A327-01A5B6DCB312}" name="Column12554"/>
    <tableColumn id="12563" xr3:uid="{C4C6BA00-E745-0E4B-BCFA-664F80DC3528}" name="Column12555"/>
    <tableColumn id="12564" xr3:uid="{14B5FD9A-8884-AF49-BBF4-F45497D00A7C}" name="Column12556"/>
    <tableColumn id="12565" xr3:uid="{B0AE1D34-1609-5D48-B256-5F31D533C807}" name="Column12557"/>
    <tableColumn id="12566" xr3:uid="{2152C98C-0807-EE46-89B9-3ACEE3084283}" name="Column12558"/>
    <tableColumn id="12567" xr3:uid="{9F18E7BE-2A35-774C-9939-1B4AF3E8B2C3}" name="Column12559"/>
    <tableColumn id="12568" xr3:uid="{CFCB32F3-2FF9-D143-98E1-E5A3D3231921}" name="Column12560"/>
    <tableColumn id="12569" xr3:uid="{4D99FD12-29FF-9D4D-AB38-6B8C4B4C5F80}" name="Column12561"/>
    <tableColumn id="12570" xr3:uid="{2AB45933-72A1-EF4C-A14D-2C33467AD77C}" name="Column12562"/>
    <tableColumn id="12571" xr3:uid="{7CD32842-7932-EB4C-8DFA-75C9669CCD64}" name="Column12563"/>
    <tableColumn id="12572" xr3:uid="{1095DBBB-280F-DD46-9408-12C2A821D8B1}" name="Column12564"/>
    <tableColumn id="12573" xr3:uid="{A19A118B-7F3A-C24C-B91D-4BC29E29B8F5}" name="Column12565"/>
    <tableColumn id="12574" xr3:uid="{38411F24-C4D6-0840-B57D-9CF694B033D7}" name="Column12566"/>
    <tableColumn id="12575" xr3:uid="{EBEAEBC5-F7E6-3D4A-B2A1-02A50567EDF2}" name="Column12567"/>
    <tableColumn id="12576" xr3:uid="{48BFB2D7-FF63-354B-9E11-33775F558BE2}" name="Column12568"/>
    <tableColumn id="12577" xr3:uid="{B619FDBB-C7EF-6D4C-9640-AA3E109B9733}" name="Column12569"/>
    <tableColumn id="12578" xr3:uid="{C4A7DE13-117E-4947-9331-F8EC4AA430B8}" name="Column12570"/>
    <tableColumn id="12579" xr3:uid="{A5CF3D66-D4DF-D94A-8017-8B4C1745FB85}" name="Column12571"/>
    <tableColumn id="12580" xr3:uid="{C8510248-1923-1445-A81B-70CCAFE7C19C}" name="Column12572"/>
    <tableColumn id="12581" xr3:uid="{C2DD38CE-EA16-924D-9BF7-3E7B9902EAE4}" name="Column12573"/>
    <tableColumn id="12582" xr3:uid="{F225B190-EB98-3346-A4D3-74B3C3FBF9A6}" name="Column12574"/>
    <tableColumn id="12583" xr3:uid="{9D1C2F20-153C-EF4E-AF36-01DD907F2ACA}" name="Column12575"/>
    <tableColumn id="12584" xr3:uid="{C7593451-66DD-9945-89D4-B6C721348F1E}" name="Column12576"/>
    <tableColumn id="12585" xr3:uid="{76B7C844-F562-4041-8D9E-FFB651C74785}" name="Column12577"/>
    <tableColumn id="12586" xr3:uid="{B01EDB94-D879-A74B-8797-722B717159E1}" name="Column12578"/>
    <tableColumn id="12587" xr3:uid="{7EF29184-6277-3C41-B6A8-6AD4DD63219C}" name="Column12579"/>
    <tableColumn id="12588" xr3:uid="{13BF514F-AB28-F448-907E-E4987CC23E87}" name="Column12580"/>
    <tableColumn id="12589" xr3:uid="{B65BBD63-1FEB-5D4D-AF81-99ACAF6BA069}" name="Column12581"/>
    <tableColumn id="12590" xr3:uid="{7D865047-6E2E-5541-994D-0A80746224DB}" name="Column12582"/>
    <tableColumn id="12591" xr3:uid="{1B7BED01-E4C0-1649-93E3-B5D24F90A2EE}" name="Column12583"/>
    <tableColumn id="12592" xr3:uid="{B1B6D765-8268-A84A-BCEF-B6CA33F980E6}" name="Column12584"/>
    <tableColumn id="12593" xr3:uid="{F838586C-335C-FA46-90D0-2DBA80DD7C11}" name="Column12585"/>
    <tableColumn id="12594" xr3:uid="{05BBA214-BE8E-B549-BF52-448F01854D76}" name="Column12586"/>
    <tableColumn id="12595" xr3:uid="{C07671A7-17EE-5C4F-91D0-5CE405BF164E}" name="Column12587"/>
    <tableColumn id="12596" xr3:uid="{452234F6-8E88-5B4B-9B44-1DD92373DE66}" name="Column12588"/>
    <tableColumn id="12597" xr3:uid="{E13EF1F5-A340-6D49-984B-1CD81F5BD548}" name="Column12589"/>
    <tableColumn id="12598" xr3:uid="{F9E4283D-13AC-5540-8960-B80EF12CD442}" name="Column12590"/>
    <tableColumn id="12599" xr3:uid="{0CC6F8CD-F3D6-9C4E-A1E0-53611DB1D9E8}" name="Column12591"/>
    <tableColumn id="12600" xr3:uid="{51F4275E-5D16-8D43-9FFC-1583E8A82CC2}" name="Column12592"/>
    <tableColumn id="12601" xr3:uid="{0F12071F-F13D-EB4D-AF76-3576F7390604}" name="Column12593"/>
    <tableColumn id="12602" xr3:uid="{AE69EAB6-725C-744A-A106-454628E8212F}" name="Column12594"/>
    <tableColumn id="12603" xr3:uid="{18DF4692-9322-D94A-8D4B-9C736F9866F3}" name="Column12595"/>
    <tableColumn id="12604" xr3:uid="{AFE18988-FC00-6543-8749-DEED705A048E}" name="Column12596"/>
    <tableColumn id="12605" xr3:uid="{9013BACD-9C3C-3749-A352-D9E5201DB373}" name="Column12597"/>
    <tableColumn id="12606" xr3:uid="{88747B15-F6FA-A34C-92BB-63F62EE25E9B}" name="Column12598"/>
    <tableColumn id="12607" xr3:uid="{8E426133-4D1F-7E41-977D-7FB3513E288D}" name="Column12599"/>
    <tableColumn id="12608" xr3:uid="{1532FA1F-C669-4442-A514-A07A7533EBAE}" name="Column12600"/>
    <tableColumn id="12609" xr3:uid="{4C73822B-695A-B843-A216-369B029099F8}" name="Column12601"/>
    <tableColumn id="12610" xr3:uid="{C249993D-5CD9-284E-97CD-EBB0525262D2}" name="Column12602"/>
    <tableColumn id="12611" xr3:uid="{CE2E4867-CFD2-8A47-9AFD-B9ACE7E88B9A}" name="Column12603"/>
    <tableColumn id="12612" xr3:uid="{7DFC6D23-08C5-924C-B7EB-4B101F9F6B65}" name="Column12604"/>
    <tableColumn id="12613" xr3:uid="{49FD6713-5A15-C84E-B34D-267D593F2A57}" name="Column12605"/>
    <tableColumn id="12614" xr3:uid="{67F945BD-3B21-F340-825C-710978011191}" name="Column12606"/>
    <tableColumn id="12615" xr3:uid="{5F5ED9C0-487A-BA40-AC46-C287984FF102}" name="Column12607"/>
    <tableColumn id="12616" xr3:uid="{151445B5-1602-7445-97E6-9C27F2D07F19}" name="Column12608"/>
    <tableColumn id="12617" xr3:uid="{FB7868D3-DDB4-D44E-9CA0-07D783F4A11C}" name="Column12609"/>
    <tableColumn id="12618" xr3:uid="{126D1DC6-B379-934D-BB58-E7D03C892D92}" name="Column12610"/>
    <tableColumn id="12619" xr3:uid="{A9DEE2B8-1879-FE45-869C-BC2DD1B5D40A}" name="Column12611"/>
    <tableColumn id="12620" xr3:uid="{541CB067-B687-1E4D-910D-873DDB21E3B3}" name="Column12612"/>
    <tableColumn id="12621" xr3:uid="{EB49096F-69CC-C543-A6AA-D383D6F686F0}" name="Column12613"/>
    <tableColumn id="12622" xr3:uid="{EED313DF-9668-0046-9996-5E9375B4666C}" name="Column12614"/>
    <tableColumn id="12623" xr3:uid="{91C12FD7-FE88-7F43-872C-B657518440C5}" name="Column12615"/>
    <tableColumn id="12624" xr3:uid="{738D7537-EADC-AF44-8AD7-DB8A3E86F94C}" name="Column12616"/>
    <tableColumn id="12625" xr3:uid="{5A6BA521-8C9C-014C-9713-D7E6078864A7}" name="Column12617"/>
    <tableColumn id="12626" xr3:uid="{B25F67BA-1665-C642-929A-99900A501755}" name="Column12618"/>
    <tableColumn id="12627" xr3:uid="{FD809F90-1C24-C64B-BBD8-C915AC741FF6}" name="Column12619"/>
    <tableColumn id="12628" xr3:uid="{9BED089C-87E1-124D-A198-1D0152B13F67}" name="Column12620"/>
    <tableColumn id="12629" xr3:uid="{992A0E9D-5B72-E647-BCA3-18E084700531}" name="Column12621"/>
    <tableColumn id="12630" xr3:uid="{89C0559D-9BB0-074F-9A3B-AA865C77AF4A}" name="Column12622"/>
    <tableColumn id="12631" xr3:uid="{588DDB58-B2E4-2F4B-981F-4DCBB74B7E81}" name="Column12623"/>
    <tableColumn id="12632" xr3:uid="{6F262A72-7D29-874A-A604-4FE18F8F224D}" name="Column12624"/>
    <tableColumn id="12633" xr3:uid="{429118E1-E853-2944-B556-4CD6013E6AAA}" name="Column12625"/>
    <tableColumn id="12634" xr3:uid="{98C6E0A0-427C-F145-954A-0D40216E858F}" name="Column12626"/>
    <tableColumn id="12635" xr3:uid="{B6002065-3AD7-4C4B-BD30-FFD65FEBFD01}" name="Column12627"/>
    <tableColumn id="12636" xr3:uid="{E3A04613-B88E-5E48-AF50-F88270584041}" name="Column12628"/>
    <tableColumn id="12637" xr3:uid="{35048B6D-6AE1-8C4B-BCB1-AF64416D80E8}" name="Column12629"/>
    <tableColumn id="12638" xr3:uid="{22FB3670-615E-864C-B738-AEA976A98EBD}" name="Column12630"/>
    <tableColumn id="12639" xr3:uid="{9137FD78-1276-E94B-8D6F-95D5A4760D0F}" name="Column12631"/>
    <tableColumn id="12640" xr3:uid="{6636C89A-4E74-614A-BD77-213BCF54AE30}" name="Column12632"/>
    <tableColumn id="12641" xr3:uid="{44F0F51B-4DC1-C94E-B495-E1D18CC6E12E}" name="Column12633"/>
    <tableColumn id="12642" xr3:uid="{109C8046-6F5C-3842-A707-4353F5F1504C}" name="Column12634"/>
    <tableColumn id="12643" xr3:uid="{E9D939C8-5DE1-6641-8F43-C99AB1EEEC84}" name="Column12635"/>
    <tableColumn id="12644" xr3:uid="{AAF77D3E-C62A-014C-9469-EE05969AD998}" name="Column12636"/>
    <tableColumn id="12645" xr3:uid="{C02918EB-C84D-CF43-94F7-8BB28C7A1DF2}" name="Column12637"/>
    <tableColumn id="12646" xr3:uid="{D52816B7-3FC3-0440-9AAD-BE169A4F034C}" name="Column12638"/>
    <tableColumn id="12647" xr3:uid="{1ED5951B-ADE1-064E-9A1C-B686E333ACF5}" name="Column12639"/>
    <tableColumn id="12648" xr3:uid="{B0DF7D45-47DB-7241-9443-6B1518E9BF96}" name="Column12640"/>
    <tableColumn id="12649" xr3:uid="{41BD6564-FA62-1F4B-BA93-5E4F6558E8B8}" name="Column12641"/>
    <tableColumn id="12650" xr3:uid="{301CACE6-AD0D-5D42-A7D4-5E2D46491686}" name="Column12642"/>
    <tableColumn id="12651" xr3:uid="{4AC78E6E-0E2B-C340-A338-3A2B75B31627}" name="Column12643"/>
    <tableColumn id="12652" xr3:uid="{541F30E7-D274-1B46-97C4-0C70E3D495DA}" name="Column12644"/>
    <tableColumn id="12653" xr3:uid="{92DDE57A-F1A9-4B44-9EC4-4A9E1BBF6989}" name="Column12645"/>
    <tableColumn id="12654" xr3:uid="{C74B5487-DF6A-3249-9072-1B6A93FC0E9E}" name="Column12646"/>
    <tableColumn id="12655" xr3:uid="{B7182F82-F4EA-5644-953D-3680C2C69054}" name="Column12647"/>
    <tableColumn id="12656" xr3:uid="{529E6B37-C86E-7848-A5C7-ABC2429407A1}" name="Column12648"/>
    <tableColumn id="12657" xr3:uid="{CB23FEF8-8A60-0141-A1E7-18B28207C688}" name="Column12649"/>
    <tableColumn id="12658" xr3:uid="{3A06ADA8-A9A3-DE4C-874C-EE555F217EE1}" name="Column12650"/>
    <tableColumn id="12659" xr3:uid="{09FABA22-7B4A-1E40-89F9-94BE81EE54A6}" name="Column12651"/>
    <tableColumn id="12660" xr3:uid="{63893801-5C8B-6648-AE04-F9645533E4AC}" name="Column12652"/>
    <tableColumn id="12661" xr3:uid="{AD8BBC67-C4CC-6141-BE6D-77524FEAE1E8}" name="Column12653"/>
    <tableColumn id="12662" xr3:uid="{E0814CF9-7E11-4648-8DBC-F1546AE40AA0}" name="Column12654"/>
    <tableColumn id="12663" xr3:uid="{D82CDD77-05D0-CB4E-A907-9D9F4AA7A4B0}" name="Column12655"/>
    <tableColumn id="12664" xr3:uid="{4A1952A7-C8A8-F649-80AA-1C75D9E5AD1E}" name="Column12656"/>
    <tableColumn id="12665" xr3:uid="{C06A9E2B-6D12-2240-A026-7AA190C108A3}" name="Column12657"/>
    <tableColumn id="12666" xr3:uid="{0F8E72DC-E5BE-1A4F-9599-6A4F665F6D13}" name="Column12658"/>
    <tableColumn id="12667" xr3:uid="{EB31F5B7-26B4-2C4D-9CB7-4F40D40C27DF}" name="Column12659"/>
    <tableColumn id="12668" xr3:uid="{357953AB-2475-E44C-887E-1BCB7C45913F}" name="Column12660"/>
    <tableColumn id="12669" xr3:uid="{2F777DD1-7C1B-1A4B-A275-791CC19823CB}" name="Column12661"/>
    <tableColumn id="12670" xr3:uid="{CE5D1DDF-FC69-C04E-9868-72DF6EA5CC06}" name="Column12662"/>
    <tableColumn id="12671" xr3:uid="{1E286A3D-7EB0-EC45-B242-40CBD6058C9C}" name="Column12663"/>
    <tableColumn id="12672" xr3:uid="{22EC2BC8-FFED-F54F-A02A-B1E8FC233EA1}" name="Column12664"/>
    <tableColumn id="12673" xr3:uid="{7C04E7AD-E457-2846-9C20-CAA1806C4D88}" name="Column12665"/>
    <tableColumn id="12674" xr3:uid="{5A7B337E-348C-6843-82FB-969D8A86CDC3}" name="Column12666"/>
    <tableColumn id="12675" xr3:uid="{84F277C7-8675-2542-BFFA-0C5D63F283DD}" name="Column12667"/>
    <tableColumn id="12676" xr3:uid="{16320DDA-5C78-0042-9719-92A01F03834D}" name="Column12668"/>
    <tableColumn id="12677" xr3:uid="{23088061-A473-7F42-B34D-D100DAFDE379}" name="Column12669"/>
    <tableColumn id="12678" xr3:uid="{FB63C9A9-EDBC-7A4C-BF18-22AFFB64438F}" name="Column12670"/>
    <tableColumn id="12679" xr3:uid="{7CFC405B-1DEE-CF4B-9BB1-8A7985FC61F9}" name="Column12671"/>
    <tableColumn id="12680" xr3:uid="{4D23331A-0238-E843-837F-842FAF505E4B}" name="Column12672"/>
    <tableColumn id="12681" xr3:uid="{FCE029A1-8844-7D4F-AF98-DCE8032C71FD}" name="Column12673"/>
    <tableColumn id="12682" xr3:uid="{1C9C7599-ED43-464C-A526-DEB207617160}" name="Column12674"/>
    <tableColumn id="12683" xr3:uid="{E4CEA512-595B-2945-853F-01497DC7E4B3}" name="Column12675"/>
    <tableColumn id="12684" xr3:uid="{0BA57480-D848-E047-A005-EC813231907A}" name="Column12676"/>
    <tableColumn id="12685" xr3:uid="{2A8C16A3-524C-7842-895C-A35B0A0FE220}" name="Column12677"/>
    <tableColumn id="12686" xr3:uid="{85D666E9-128D-0446-8D2C-887B62F2AB65}" name="Column12678"/>
    <tableColumn id="12687" xr3:uid="{F703AADE-3EDF-6B4F-987F-7A47ED92DFA2}" name="Column12679"/>
    <tableColumn id="12688" xr3:uid="{8AE43FFC-6ED3-774E-9CF0-7C359662019A}" name="Column12680"/>
    <tableColumn id="12689" xr3:uid="{1E185FEA-EEF8-914E-BDD3-24D4621A06C8}" name="Column12681"/>
    <tableColumn id="12690" xr3:uid="{816654FE-92BF-594E-84D0-0B6B106D233A}" name="Column12682"/>
    <tableColumn id="12691" xr3:uid="{965181B8-DEEA-674F-81AC-F5C651E1FBAE}" name="Column12683"/>
    <tableColumn id="12692" xr3:uid="{CF361BF1-BBCD-2C48-9F23-FC2902E872FD}" name="Column12684"/>
    <tableColumn id="12693" xr3:uid="{9CFDC549-D150-0A44-BAC9-D6BF7F3E2ED4}" name="Column12685"/>
    <tableColumn id="12694" xr3:uid="{76C8B029-305F-2545-8DBF-8993300C176F}" name="Column12686"/>
    <tableColumn id="12695" xr3:uid="{4970C7A4-CF1D-5449-9001-390CDAA9FF47}" name="Column12687"/>
    <tableColumn id="12696" xr3:uid="{3FB34353-4926-0246-849E-751BEDA7C2B1}" name="Column12688"/>
    <tableColumn id="12697" xr3:uid="{5F124A3D-DE47-324B-9FEA-C169BFFA7DBE}" name="Column12689"/>
    <tableColumn id="12698" xr3:uid="{FD9DEED5-CC3F-1C44-AC3F-3D7EC78D829C}" name="Column12690"/>
    <tableColumn id="12699" xr3:uid="{BBDF6E4E-507A-724C-86AE-17BAD6875E4F}" name="Column12691"/>
    <tableColumn id="12700" xr3:uid="{23D56EC5-7742-E640-8DAE-4067EEA8FE5A}" name="Column12692"/>
    <tableColumn id="12701" xr3:uid="{01C6988C-A450-EC47-A26F-D62F3DAAEC8C}" name="Column12693"/>
    <tableColumn id="12702" xr3:uid="{65040BF0-1129-F448-AA8E-137E3928DD24}" name="Column12694"/>
    <tableColumn id="12703" xr3:uid="{802A0F6C-7655-CB4C-97CD-6B2DA9869D15}" name="Column12695"/>
    <tableColumn id="12704" xr3:uid="{228E917E-FF82-C647-A8F1-268FE7BC0C28}" name="Column12696"/>
    <tableColumn id="12705" xr3:uid="{C9106837-E741-0148-B347-F94413E39967}" name="Column12697"/>
    <tableColumn id="12706" xr3:uid="{A9EDB073-D6D9-0F4B-9E7E-6EF1F93CFA4F}" name="Column12698"/>
    <tableColumn id="12707" xr3:uid="{876A9384-5BB0-814C-B379-F3BA7C72A792}" name="Column12699"/>
    <tableColumn id="12708" xr3:uid="{66F33063-3071-A046-9E1F-786A155D7F58}" name="Column12700"/>
    <tableColumn id="12709" xr3:uid="{3C653462-8BD9-9140-8D12-EB6FAA014FDC}" name="Column12701"/>
    <tableColumn id="12710" xr3:uid="{425A240B-2BF4-834E-AD9E-94299D2170F4}" name="Column12702"/>
    <tableColumn id="12711" xr3:uid="{5691D8C9-11AB-004E-9EE3-C0A9208042DF}" name="Column12703"/>
    <tableColumn id="12712" xr3:uid="{5D90E964-2F57-4347-8E65-0F2B53C8E748}" name="Column12704"/>
    <tableColumn id="12713" xr3:uid="{F73BA350-A640-4E48-AE40-62D1A652BCBF}" name="Column12705"/>
    <tableColumn id="12714" xr3:uid="{A6577022-6331-3C41-AA49-B06BC506A210}" name="Column12706"/>
    <tableColumn id="12715" xr3:uid="{9C5A721A-D954-694B-81E3-609858024FE5}" name="Column12707"/>
    <tableColumn id="12716" xr3:uid="{71C4B58A-AB05-0748-B30F-EC188EB543EE}" name="Column12708"/>
    <tableColumn id="12717" xr3:uid="{B6B211D3-5932-4A42-8986-6856964052B7}" name="Column12709"/>
    <tableColumn id="12718" xr3:uid="{7758D855-B6A2-E049-8470-451D14B1FBD6}" name="Column12710"/>
    <tableColumn id="12719" xr3:uid="{5D5C15CE-C393-7444-ACB5-1B23557DA431}" name="Column12711"/>
    <tableColumn id="12720" xr3:uid="{821D2224-E894-0046-853E-38E3D0E3C466}" name="Column12712"/>
    <tableColumn id="12721" xr3:uid="{2BB2616C-738E-4044-B4BB-CDB783DD1D7E}" name="Column12713"/>
    <tableColumn id="12722" xr3:uid="{0D5318F9-267B-8041-AAB1-1F23988210C8}" name="Column12714"/>
    <tableColumn id="12723" xr3:uid="{9C24DAD4-C3F9-7F43-8EA7-707BB7946FC7}" name="Column12715"/>
    <tableColumn id="12724" xr3:uid="{2F48E417-C3A1-ED41-8DCD-60043E828ECE}" name="Column12716"/>
    <tableColumn id="12725" xr3:uid="{0670DBA5-2B01-874B-BF73-86D94537FE56}" name="Column12717"/>
    <tableColumn id="12726" xr3:uid="{3ACED63A-6066-3E49-9182-3459CCD3EF9E}" name="Column12718"/>
    <tableColumn id="12727" xr3:uid="{10C084AC-285A-0C47-A275-048A1EF100EC}" name="Column12719"/>
    <tableColumn id="12728" xr3:uid="{FFAFEF7D-63A7-414B-B6B9-7739462FB131}" name="Column12720"/>
    <tableColumn id="12729" xr3:uid="{50CF26BF-19C7-B445-B090-B69DCD2D10F8}" name="Column12721"/>
    <tableColumn id="12730" xr3:uid="{8098BCDF-66F1-924D-AA26-6D535B29C4FD}" name="Column12722"/>
    <tableColumn id="12731" xr3:uid="{C16A8F62-B5C9-9D49-861A-5C06D00DBCD7}" name="Column12723"/>
    <tableColumn id="12732" xr3:uid="{F794FB01-5441-AD44-8853-7BA201E8BAF5}" name="Column12724"/>
    <tableColumn id="12733" xr3:uid="{EA1D06DF-DA6E-A84A-83F0-9EE9768F9EFA}" name="Column12725"/>
    <tableColumn id="12734" xr3:uid="{DF4C174E-3264-6E48-AD80-31C9317AA8E3}" name="Column12726"/>
    <tableColumn id="12735" xr3:uid="{57E69C53-12D1-D54F-80D7-705E374F86B3}" name="Column12727"/>
    <tableColumn id="12736" xr3:uid="{EFF774BA-4864-D545-A1FA-3C6A694224E3}" name="Column12728"/>
    <tableColumn id="12737" xr3:uid="{02ABECED-8683-254F-87D9-3EB91511AFE9}" name="Column12729"/>
    <tableColumn id="12738" xr3:uid="{141CBF9C-CED4-634E-8F0C-5D18B12DF184}" name="Column12730"/>
    <tableColumn id="12739" xr3:uid="{040344E8-C1F3-C446-A752-9A1E2393FABD}" name="Column12731"/>
    <tableColumn id="12740" xr3:uid="{C66A516A-D5EC-7B4E-9276-41A9B2F6E639}" name="Column12732"/>
    <tableColumn id="12741" xr3:uid="{28B7AAC7-BCE4-8B4B-A3AB-534490BF8A8F}" name="Column12733"/>
    <tableColumn id="12742" xr3:uid="{52D92FF0-92A6-6A44-8914-8465D426F88B}" name="Column12734"/>
    <tableColumn id="12743" xr3:uid="{646F108E-076B-6946-8F9F-F894F01E25BE}" name="Column12735"/>
    <tableColumn id="12744" xr3:uid="{1293E0C0-1AEF-1349-A55A-CB18D2BE9DFF}" name="Column12736"/>
    <tableColumn id="12745" xr3:uid="{6916F100-D15A-F449-80CE-D5D377D81841}" name="Column12737"/>
    <tableColumn id="12746" xr3:uid="{86C9AEA4-8A3D-174F-B074-9D04F6885345}" name="Column12738"/>
    <tableColumn id="12747" xr3:uid="{8807A616-B85D-764A-AABA-CF04063D5E5A}" name="Column12739"/>
    <tableColumn id="12748" xr3:uid="{06FC546A-169C-454F-86F0-655222CCA481}" name="Column12740"/>
    <tableColumn id="12749" xr3:uid="{9D9F3A56-380F-A24C-ACA6-8DC8D7E339F2}" name="Column12741"/>
    <tableColumn id="12750" xr3:uid="{559FC5E7-8F76-F744-BD10-D7E2A659DE30}" name="Column12742"/>
    <tableColumn id="12751" xr3:uid="{8CBF8104-8D39-8C4A-91FF-A93EF59F5099}" name="Column12743"/>
    <tableColumn id="12752" xr3:uid="{5C634063-F00B-D549-BD19-1C64DF7F5287}" name="Column12744"/>
    <tableColumn id="12753" xr3:uid="{332DF96E-4E24-1846-A164-51E9C1F8A035}" name="Column12745"/>
    <tableColumn id="12754" xr3:uid="{D0745050-BBD3-DD41-BCA0-F94A993369F4}" name="Column12746"/>
    <tableColumn id="12755" xr3:uid="{A1DFDCC8-535D-924D-AF5D-9B8EFE9767CC}" name="Column12747"/>
    <tableColumn id="12756" xr3:uid="{8B800BD2-A4E9-9243-A717-4A80D9C518F4}" name="Column12748"/>
    <tableColumn id="12757" xr3:uid="{1FD8A62D-1D57-A546-86AE-C665D6878FD2}" name="Column12749"/>
    <tableColumn id="12758" xr3:uid="{45D26F9A-2E9A-F342-9A5F-326C760C55C4}" name="Column12750"/>
    <tableColumn id="12759" xr3:uid="{A20AB45C-74D0-654D-8F16-69A8C679E98E}" name="Column12751"/>
    <tableColumn id="12760" xr3:uid="{B7F0CFF2-898A-2041-9B8D-93AD1BDF2F71}" name="Column12752"/>
    <tableColumn id="12761" xr3:uid="{22B4A7D8-D565-FF4D-9448-599901A81A15}" name="Column12753"/>
    <tableColumn id="12762" xr3:uid="{148A1970-B905-594F-A9B2-30EAC1BD8C49}" name="Column12754"/>
    <tableColumn id="12763" xr3:uid="{35CB91A3-F42F-9B49-BE18-8B7D1BE173B1}" name="Column12755"/>
    <tableColumn id="12764" xr3:uid="{376D3B01-6E81-4943-B66C-15767A8AC5DC}" name="Column12756"/>
    <tableColumn id="12765" xr3:uid="{F76B269A-670C-174C-8E0D-F6CAD74A114C}" name="Column12757"/>
    <tableColumn id="12766" xr3:uid="{AC76AEA5-CFF4-4B41-9CB7-457BC0471AE8}" name="Column12758"/>
    <tableColumn id="12767" xr3:uid="{6285E29C-3622-E144-B04F-E0ED258A72D9}" name="Column12759"/>
    <tableColumn id="12768" xr3:uid="{928619A2-7612-1A44-B20D-5E0B540F596C}" name="Column12760"/>
    <tableColumn id="12769" xr3:uid="{D61A9CB3-9D98-134F-ADD6-A6150F496644}" name="Column12761"/>
    <tableColumn id="12770" xr3:uid="{EDEB9C78-CEAA-FD4E-8627-0B291A857B93}" name="Column12762"/>
    <tableColumn id="12771" xr3:uid="{AFFB0D11-A8B0-E447-AB7C-3DA825E503C2}" name="Column12763"/>
    <tableColumn id="12772" xr3:uid="{67318CDE-7340-834A-8823-5DA3EF848FED}" name="Column12764"/>
    <tableColumn id="12773" xr3:uid="{F279FDF2-97D0-2F43-BA10-F613FED9D07C}" name="Column12765"/>
    <tableColumn id="12774" xr3:uid="{C3795426-DD29-C440-8F95-155C9E5928CA}" name="Column12766"/>
    <tableColumn id="12775" xr3:uid="{8CB7FA5D-F669-4F45-8923-BCFCCF13A15B}" name="Column12767"/>
    <tableColumn id="12776" xr3:uid="{4CDC2195-6C54-3548-9C21-9CAAF0010BE0}" name="Column12768"/>
    <tableColumn id="12777" xr3:uid="{8153F1B1-558B-DA41-A2BE-7BCA5949843B}" name="Column12769"/>
    <tableColumn id="12778" xr3:uid="{92F12687-C622-0B4D-B816-8F0756707A19}" name="Column12770"/>
    <tableColumn id="12779" xr3:uid="{FE4399F2-3BFA-2E49-BE7E-B9275F0202C8}" name="Column12771"/>
    <tableColumn id="12780" xr3:uid="{C63820A8-0F4A-FC4D-B14C-C24B9010E9D6}" name="Column12772"/>
    <tableColumn id="12781" xr3:uid="{9CF43BB4-BAB2-A14C-9F25-A6CF859E2373}" name="Column12773"/>
    <tableColumn id="12782" xr3:uid="{38604742-78C9-C747-B835-767BD262CDA7}" name="Column12774"/>
    <tableColumn id="12783" xr3:uid="{C1E704EC-7137-3A43-918A-630D65950100}" name="Column12775"/>
    <tableColumn id="12784" xr3:uid="{199E8275-E6A5-004C-A38B-2B3ADE2D09CE}" name="Column12776"/>
    <tableColumn id="12785" xr3:uid="{AF304877-DB22-B445-BECD-1AD3B7EF60F7}" name="Column12777"/>
    <tableColumn id="12786" xr3:uid="{194D20A8-6985-A443-92DB-D71CB047DEC5}" name="Column12778"/>
    <tableColumn id="12787" xr3:uid="{62CE4665-04EE-1148-B355-50F4AA7CF8C4}" name="Column12779"/>
    <tableColumn id="12788" xr3:uid="{46CA1B18-D6E8-EC4B-A005-56A2D4773114}" name="Column12780"/>
    <tableColumn id="12789" xr3:uid="{E3A04AD6-5FCC-1A40-98CF-6537CD8F3505}" name="Column12781"/>
    <tableColumn id="12790" xr3:uid="{0902E67B-7001-6C4F-BAB1-F21A6FD3C7FB}" name="Column12782"/>
    <tableColumn id="12791" xr3:uid="{3E445E85-7BBA-5747-A85F-6BCBB65EFD09}" name="Column12783"/>
    <tableColumn id="12792" xr3:uid="{DEE0F9A1-2AA8-664D-9645-B919CE2182E1}" name="Column12784"/>
    <tableColumn id="12793" xr3:uid="{EC1F630F-78A6-7748-A582-E890CB308805}" name="Column12785"/>
    <tableColumn id="12794" xr3:uid="{925D7553-1214-8249-87C8-112676817786}" name="Column12786"/>
    <tableColumn id="12795" xr3:uid="{14D8B947-5F50-D449-B6FD-62A0E652B4AE}" name="Column12787"/>
    <tableColumn id="12796" xr3:uid="{F3FA82B6-3C38-A34D-B097-EBFB45D2A384}" name="Column12788"/>
    <tableColumn id="12797" xr3:uid="{FCA82DBB-3CE0-CF4C-B906-2D986AB9841D}" name="Column12789"/>
    <tableColumn id="12798" xr3:uid="{FD978DDD-3228-7C4A-9BD2-EE01C228C3A1}" name="Column12790"/>
    <tableColumn id="12799" xr3:uid="{E53321AB-74DF-1F4B-A929-4906A23A630D}" name="Column12791"/>
    <tableColumn id="12800" xr3:uid="{B1E8B7D1-E9AB-DC48-88E4-537C43776F86}" name="Column12792"/>
    <tableColumn id="12801" xr3:uid="{0FAA87B5-C3FC-B14F-BB93-2BD18B75A0D4}" name="Column12793"/>
    <tableColumn id="12802" xr3:uid="{9D407AFC-FF01-A84D-972D-5EC2F394D321}" name="Column12794"/>
    <tableColumn id="12803" xr3:uid="{4645C1FD-087E-714C-B893-4DE06CEC3494}" name="Column12795"/>
    <tableColumn id="12804" xr3:uid="{80678BC5-B1AF-2B4C-9657-6C36FFC2EF2F}" name="Column12796"/>
    <tableColumn id="12805" xr3:uid="{030750D9-05BB-E645-AD60-FB9DD76A75DD}" name="Column12797"/>
    <tableColumn id="12806" xr3:uid="{EAE01D98-4C6C-D442-A399-CDFD4C02E0B2}" name="Column12798"/>
    <tableColumn id="12807" xr3:uid="{A8A5F5F6-BE3F-C441-8221-FDD3AA95B7C2}" name="Column12799"/>
    <tableColumn id="12808" xr3:uid="{6ECCC0AE-8165-3941-8B3B-C75183D4E572}" name="Column12800"/>
    <tableColumn id="12809" xr3:uid="{6547E292-CDE7-A647-B7BE-BA87B36FDC25}" name="Column12801"/>
    <tableColumn id="12810" xr3:uid="{34CA7895-F865-6E4A-8BF5-B3AF09D08B62}" name="Column12802"/>
    <tableColumn id="12811" xr3:uid="{C501F3C0-23DE-7B45-B849-3AC4D235B5D3}" name="Column12803"/>
    <tableColumn id="12812" xr3:uid="{2158B54F-797A-7741-87C4-B650AC8FFB24}" name="Column12804"/>
    <tableColumn id="12813" xr3:uid="{464BFE2F-FD45-704D-9BCE-E1BEE90283F0}" name="Column12805"/>
    <tableColumn id="12814" xr3:uid="{3A4CC30E-3986-654C-A70B-D9B49CC4B6A5}" name="Column12806"/>
    <tableColumn id="12815" xr3:uid="{9B87B6D6-013D-C241-AEF8-6951D6D3370C}" name="Column12807"/>
    <tableColumn id="12816" xr3:uid="{C3CF2C73-8DE0-844B-B7DD-F0A3EEB5BBC6}" name="Column12808"/>
    <tableColumn id="12817" xr3:uid="{57F15F08-2DE0-B049-A00D-B524F0B4AED5}" name="Column12809"/>
    <tableColumn id="12818" xr3:uid="{EB67AADE-B9F0-FE48-82FB-90732C44B585}" name="Column12810"/>
    <tableColumn id="12819" xr3:uid="{0C03419D-A8A6-1243-8E52-2AC54312AA31}" name="Column12811"/>
    <tableColumn id="12820" xr3:uid="{5D6B03CC-F028-C84D-B2EC-19FFF8663142}" name="Column12812"/>
    <tableColumn id="12821" xr3:uid="{885113EE-70D6-0841-B324-C316CD559010}" name="Column12813"/>
    <tableColumn id="12822" xr3:uid="{661B68C1-5D45-A644-8330-3EC251E19180}" name="Column12814"/>
    <tableColumn id="12823" xr3:uid="{F6C63703-806B-054F-84F4-532ED6C6EB52}" name="Column12815"/>
    <tableColumn id="12824" xr3:uid="{C3CA1BE8-89E2-B14F-8F71-5C643CA2A922}" name="Column12816"/>
    <tableColumn id="12825" xr3:uid="{FA3108D3-7676-414D-A64A-2B8F9BF22F2C}" name="Column12817"/>
    <tableColumn id="12826" xr3:uid="{6E7E28EF-C7A3-5640-85A9-E08B6C51F164}" name="Column12818"/>
    <tableColumn id="12827" xr3:uid="{21A792C1-A536-2A41-93B1-5A719F9D32AD}" name="Column12819"/>
    <tableColumn id="12828" xr3:uid="{E3CD0A4E-9BFD-CE45-97D8-94A5C821C8A2}" name="Column12820"/>
    <tableColumn id="12829" xr3:uid="{CEE049CD-4802-794D-8E30-6D8E52F211FC}" name="Column12821"/>
    <tableColumn id="12830" xr3:uid="{E02BC027-4FCE-BC4B-91EA-530753F5801E}" name="Column12822"/>
    <tableColumn id="12831" xr3:uid="{FD97C14F-BB68-7F49-8A44-34F5258D1BFF}" name="Column12823"/>
    <tableColumn id="12832" xr3:uid="{0A02EAB9-06FB-804C-B153-8F02BEBBCFDB}" name="Column12824"/>
    <tableColumn id="12833" xr3:uid="{D3D03D0B-AF4C-1C40-A8D5-5E10A497CC6C}" name="Column12825"/>
    <tableColumn id="12834" xr3:uid="{57B69111-5D4D-D944-96AA-32AE32390C15}" name="Column12826"/>
    <tableColumn id="12835" xr3:uid="{CCB1F274-C50D-8B4E-9B54-D2C6ACD90BB4}" name="Column12827"/>
    <tableColumn id="12836" xr3:uid="{B3C31C6E-6842-7149-A13F-CD653B2AE2F1}" name="Column12828"/>
    <tableColumn id="12837" xr3:uid="{02EC6A23-4E2F-3949-9E94-86FD4F5D7D99}" name="Column12829"/>
    <tableColumn id="12838" xr3:uid="{E939B6A9-277F-AB40-8056-8C6AB71E415D}" name="Column12830"/>
    <tableColumn id="12839" xr3:uid="{5F8FB2B2-C328-724F-B266-F827D2F5A92A}" name="Column12831"/>
    <tableColumn id="12840" xr3:uid="{8219A783-4C96-1245-82A4-F509C5EE3AA2}" name="Column12832"/>
    <tableColumn id="12841" xr3:uid="{B8F44C88-00A4-B44B-B7EE-C54F169B0638}" name="Column12833"/>
    <tableColumn id="12842" xr3:uid="{295DA9D1-965E-6A49-85CD-00FDDCE2B3A6}" name="Column12834"/>
    <tableColumn id="12843" xr3:uid="{5A47B5FF-DD66-8443-B997-967C07B379C5}" name="Column12835"/>
    <tableColumn id="12844" xr3:uid="{B6C03C88-D0B6-3942-84AA-AA3C9CC61578}" name="Column12836"/>
    <tableColumn id="12845" xr3:uid="{28C7F3CA-9F9F-7247-8C91-F7CA4A6165FD}" name="Column12837"/>
    <tableColumn id="12846" xr3:uid="{AD34A34A-BCD3-4E45-9326-BCE45277E293}" name="Column12838"/>
    <tableColumn id="12847" xr3:uid="{69ABA5B1-2826-484E-8FC6-4FD7402665F7}" name="Column12839"/>
    <tableColumn id="12848" xr3:uid="{2D154CBF-8CFB-BE46-986C-6F997D726E38}" name="Column12840"/>
    <tableColumn id="12849" xr3:uid="{A6575257-A14B-8D4A-889A-DA54D0184D76}" name="Column12841"/>
    <tableColumn id="12850" xr3:uid="{A6B7DEB3-F5BA-F74F-9629-93C19A972955}" name="Column12842"/>
    <tableColumn id="12851" xr3:uid="{E6421F9E-E314-4249-BAC8-B536E868EF34}" name="Column12843"/>
    <tableColumn id="12852" xr3:uid="{002E0EBD-61EF-094A-9752-FE57B9C07CE9}" name="Column12844"/>
    <tableColumn id="12853" xr3:uid="{4827A89F-C954-B64B-8F3D-25B6582A3319}" name="Column12845"/>
    <tableColumn id="12854" xr3:uid="{85A4A734-3116-D84C-BE48-0A86B42994D6}" name="Column12846"/>
    <tableColumn id="12855" xr3:uid="{46DA6B85-EA79-C14A-8FBA-349F8FD0D961}" name="Column12847"/>
    <tableColumn id="12856" xr3:uid="{5BFAA2C5-F63F-8748-91B6-F14532C8F261}" name="Column12848"/>
    <tableColumn id="12857" xr3:uid="{899753F3-13FF-CD49-8A5B-6FDBAF3EB72C}" name="Column12849"/>
    <tableColumn id="12858" xr3:uid="{17C7519B-E5CD-1041-B2B7-84276257DCEF}" name="Column12850"/>
    <tableColumn id="12859" xr3:uid="{1C899135-9F55-E647-9A9B-5880671E26B8}" name="Column12851"/>
    <tableColumn id="12860" xr3:uid="{80041A65-E3A7-B34B-9C99-500A502B3652}" name="Column12852"/>
    <tableColumn id="12861" xr3:uid="{3D43124B-2DDF-1B4C-906D-0A3C0B0BEBC4}" name="Column12853"/>
    <tableColumn id="12862" xr3:uid="{ABCBB91B-266A-9F4A-93AA-0812D5B303DF}" name="Column12854"/>
    <tableColumn id="12863" xr3:uid="{545AAB8D-0605-3045-95EB-E9B4F6615630}" name="Column12855"/>
    <tableColumn id="12864" xr3:uid="{9FC49D8F-B7C0-ED4D-8050-FAB8BB814969}" name="Column12856"/>
    <tableColumn id="12865" xr3:uid="{F6A34A68-861F-F24E-9736-FDBB4C5F33FE}" name="Column12857"/>
    <tableColumn id="12866" xr3:uid="{932F1ABC-A429-DC4F-B679-3F081B1E160C}" name="Column12858"/>
    <tableColumn id="12867" xr3:uid="{DA06F37B-DF7E-0346-A1E9-78E69901BEA9}" name="Column12859"/>
    <tableColumn id="12868" xr3:uid="{BED41982-C3BE-CE4B-9E33-2DB04DC75DE2}" name="Column12860"/>
    <tableColumn id="12869" xr3:uid="{1D0C6B28-C7BB-D54A-A334-A7A77D6F2F09}" name="Column12861"/>
    <tableColumn id="12870" xr3:uid="{ABD2C819-451C-6942-A540-3CF2F7DC4801}" name="Column12862"/>
    <tableColumn id="12871" xr3:uid="{230D594B-860A-7042-9FFB-42C47C97B4DF}" name="Column12863"/>
    <tableColumn id="12872" xr3:uid="{C09E30B5-B364-A143-B3DE-CF65FD1ADA59}" name="Column12864"/>
    <tableColumn id="12873" xr3:uid="{F21F5DA6-E377-5D47-8094-2D04EC812015}" name="Column12865"/>
    <tableColumn id="12874" xr3:uid="{07470BD6-7244-DC40-9EAB-64CEE212C9AF}" name="Column12866"/>
    <tableColumn id="12875" xr3:uid="{CDA266A7-0B44-7C44-88A6-8DFEE688A390}" name="Column12867"/>
    <tableColumn id="12876" xr3:uid="{DC8E14C3-9E74-A94A-B6B5-728F453AF0A0}" name="Column12868"/>
    <tableColumn id="12877" xr3:uid="{C604B7CA-94DF-094C-99A8-7D9E6D06A770}" name="Column12869"/>
    <tableColumn id="12878" xr3:uid="{FDA6AE52-FE4F-2846-80AE-5EC564FA042A}" name="Column12870"/>
    <tableColumn id="12879" xr3:uid="{3947E164-F2BA-D648-A091-D506016FA660}" name="Column12871"/>
    <tableColumn id="12880" xr3:uid="{1992B567-DC02-9244-8199-56F3B49D3547}" name="Column12872"/>
    <tableColumn id="12881" xr3:uid="{2730F06B-EC8C-7F49-9014-160A51CE449E}" name="Column12873"/>
    <tableColumn id="12882" xr3:uid="{F78D2EA1-2FBF-F34C-8ACB-3AABA0783853}" name="Column12874"/>
    <tableColumn id="12883" xr3:uid="{CC221547-ADC1-2948-AB9E-7791C7D795AB}" name="Column12875"/>
    <tableColumn id="12884" xr3:uid="{03C2B872-AEE1-9448-8D15-CFE8461E20FE}" name="Column12876"/>
    <tableColumn id="12885" xr3:uid="{A02A0CA1-CA43-874F-8E54-D9C259A9CCC1}" name="Column12877"/>
    <tableColumn id="12886" xr3:uid="{6715B3C6-8A60-3742-B5B7-8610F13783D0}" name="Column12878"/>
    <tableColumn id="12887" xr3:uid="{89A2FE30-297B-8841-B981-18144EFF9AC7}" name="Column12879"/>
    <tableColumn id="12888" xr3:uid="{63C5A24C-D2D5-E14E-A389-7FA61552315B}" name="Column12880"/>
    <tableColumn id="12889" xr3:uid="{69ECDCB7-0F45-F843-A136-3185812F898C}" name="Column12881"/>
    <tableColumn id="12890" xr3:uid="{E03C2734-9A24-2E4F-BE5C-2CDD137B38A7}" name="Column12882"/>
    <tableColumn id="12891" xr3:uid="{56D0E67D-D810-A641-96E5-15B4E9A99AD0}" name="Column12883"/>
    <tableColumn id="12892" xr3:uid="{3704639A-1D17-1C4B-A52F-4D4370CD3A55}" name="Column12884"/>
    <tableColumn id="12893" xr3:uid="{47227F20-BEF0-EC42-9E85-3E51E94032CC}" name="Column12885"/>
    <tableColumn id="12894" xr3:uid="{F00347AF-6E37-6A4D-93D6-F93023E7EF08}" name="Column12886"/>
    <tableColumn id="12895" xr3:uid="{D1036ACE-E665-9541-9FD3-D9F9C384B64B}" name="Column12887"/>
    <tableColumn id="12896" xr3:uid="{E5B2B053-395A-3244-9F65-BA23907BE0C8}" name="Column12888"/>
    <tableColumn id="12897" xr3:uid="{9B000255-A7C7-EC46-A9CD-E4161A911B52}" name="Column12889"/>
    <tableColumn id="12898" xr3:uid="{33DE2340-7E81-2D46-8440-5F4126484CB3}" name="Column12890"/>
    <tableColumn id="12899" xr3:uid="{74E3E968-3EDA-BF49-BA1C-C3468D34A7FD}" name="Column12891"/>
    <tableColumn id="12900" xr3:uid="{84F7B59E-35B7-334C-91C3-3BF7DF629EF4}" name="Column12892"/>
    <tableColumn id="12901" xr3:uid="{C85F2828-F947-884C-8F4B-3C71E589E007}" name="Column12893"/>
    <tableColumn id="12902" xr3:uid="{E0035DFC-7E18-814C-ACBD-1B675DDCE8C1}" name="Column12894"/>
    <tableColumn id="12903" xr3:uid="{C28F7E6E-845C-6542-9E41-3E5628C8DCC9}" name="Column12895"/>
    <tableColumn id="12904" xr3:uid="{024BF6A3-B11B-3640-8663-9009C7053D25}" name="Column12896"/>
    <tableColumn id="12905" xr3:uid="{3AFF50C4-DBA0-5443-9201-396AB508CF4F}" name="Column12897"/>
    <tableColumn id="12906" xr3:uid="{97D0ECC5-3DFE-6841-934A-BAA7B612EA55}" name="Column12898"/>
    <tableColumn id="12907" xr3:uid="{47C91577-1146-894F-A455-191DA55B6BC4}" name="Column12899"/>
    <tableColumn id="12908" xr3:uid="{5AF4303C-2494-C34C-9267-668AD679C4FD}" name="Column12900"/>
    <tableColumn id="12909" xr3:uid="{E0B853B2-BF78-DE42-B4D5-C78A0D7E469B}" name="Column12901"/>
    <tableColumn id="12910" xr3:uid="{148C6267-D27B-344D-A013-EEE82EFF90ED}" name="Column12902"/>
    <tableColumn id="12911" xr3:uid="{4F797708-FD31-9B40-994D-1AE96E674662}" name="Column12903"/>
    <tableColumn id="12912" xr3:uid="{CBF8E1FE-2543-5E4E-804B-CE97EFEB9045}" name="Column12904"/>
    <tableColumn id="12913" xr3:uid="{988F51EA-5795-0543-8F0D-EB19A3548302}" name="Column12905"/>
    <tableColumn id="12914" xr3:uid="{DC394E8F-C0F7-2F4E-A81A-D8AC404528BE}" name="Column12906"/>
    <tableColumn id="12915" xr3:uid="{7E349B88-B03C-8B49-9F24-C8031E64CDF7}" name="Column12907"/>
    <tableColumn id="12916" xr3:uid="{E24E965F-C54E-E44F-8833-2EE5C951B51B}" name="Column12908"/>
    <tableColumn id="12917" xr3:uid="{7B8E2DA6-3388-A547-B77F-B5EA6434E506}" name="Column12909"/>
    <tableColumn id="12918" xr3:uid="{DC81E99A-4978-F14A-B03D-BAD2D559DAB4}" name="Column12910"/>
    <tableColumn id="12919" xr3:uid="{E1E96BC5-46F4-B946-B1E9-FE0D5AF0F001}" name="Column12911"/>
    <tableColumn id="12920" xr3:uid="{5198F455-87F9-224C-B0B2-5B33BE57AC2E}" name="Column12912"/>
    <tableColumn id="12921" xr3:uid="{7CB7F1E0-EA47-2441-B126-9085039E9C60}" name="Column12913"/>
    <tableColumn id="12922" xr3:uid="{87BA184E-7675-3947-A66F-7A2D5050067B}" name="Column12914"/>
    <tableColumn id="12923" xr3:uid="{70C3C7AA-EBB2-134B-AEA8-C4EC0BDBA0C3}" name="Column12915"/>
    <tableColumn id="12924" xr3:uid="{E1FA83AC-B4E7-2844-BBB1-F117A860EB09}" name="Column12916"/>
    <tableColumn id="12925" xr3:uid="{3969379E-18CB-864A-84F6-429DA1B494EF}" name="Column12917"/>
    <tableColumn id="12926" xr3:uid="{D2A55E1A-9A0A-2640-BA8C-32E59B913CD9}" name="Column12918"/>
    <tableColumn id="12927" xr3:uid="{80F8FDEF-9425-324C-8475-3A9FDF72B8CD}" name="Column12919"/>
    <tableColumn id="12928" xr3:uid="{E739A573-F061-D04F-9420-C85D12BE8D8F}" name="Column12920"/>
    <tableColumn id="12929" xr3:uid="{8DC58332-4729-4247-A696-F1885FE839CA}" name="Column12921"/>
    <tableColumn id="12930" xr3:uid="{DE75F5E4-C8E0-814A-9C0F-F522DE0DA8F0}" name="Column12922"/>
    <tableColumn id="12931" xr3:uid="{55FF9201-8782-B540-8017-A5E3E131C01E}" name="Column12923"/>
    <tableColumn id="12932" xr3:uid="{027B11E8-6D97-5F42-84C0-C17C5DBA7E53}" name="Column12924"/>
    <tableColumn id="12933" xr3:uid="{EF24DA01-2313-854B-8421-8D1F62E3AC70}" name="Column12925"/>
    <tableColumn id="12934" xr3:uid="{0C6E6D9C-F037-4B45-86A4-E089D1025EEB}" name="Column12926"/>
    <tableColumn id="12935" xr3:uid="{633CCF13-D783-4341-B2EA-2554FD09FFC7}" name="Column12927"/>
    <tableColumn id="12936" xr3:uid="{4317F925-3B2F-6340-923A-6B9034DAC87F}" name="Column12928"/>
    <tableColumn id="12937" xr3:uid="{EC5BB772-C795-C142-A8E6-2ECC1BA6DEDB}" name="Column12929"/>
    <tableColumn id="12938" xr3:uid="{FE28FB2B-258F-934C-952B-BC441053F340}" name="Column12930"/>
    <tableColumn id="12939" xr3:uid="{A65C44BA-C295-2E47-9144-920814F9D161}" name="Column12931"/>
    <tableColumn id="12940" xr3:uid="{843E8656-C7A1-3847-A38C-791BF4FA14EB}" name="Column12932"/>
    <tableColumn id="12941" xr3:uid="{9FD5356A-64E9-D34F-98AD-1FDA01BC3ABC}" name="Column12933"/>
    <tableColumn id="12942" xr3:uid="{409BC69C-F337-C54F-B25F-6EE0FA341AFC}" name="Column12934"/>
    <tableColumn id="12943" xr3:uid="{B9DF4D83-A0F2-584C-8C30-E2068F21E81A}" name="Column12935"/>
    <tableColumn id="12944" xr3:uid="{9CAEC608-8A5F-364E-950C-868BE7EDEE57}" name="Column12936"/>
    <tableColumn id="12945" xr3:uid="{5513DD9D-7B07-2845-AD45-A8CD6D05DC86}" name="Column12937"/>
    <tableColumn id="12946" xr3:uid="{FC8FC233-F4DB-7846-B881-D0B365C753E6}" name="Column12938"/>
    <tableColumn id="12947" xr3:uid="{CC39861D-9537-1644-BBFD-4012C58D2A38}" name="Column12939"/>
    <tableColumn id="12948" xr3:uid="{108BE9E3-0461-674A-AD7A-D897A6D753F1}" name="Column12940"/>
    <tableColumn id="12949" xr3:uid="{587A9A36-B25B-0D44-AE02-AD27D4F38DAB}" name="Column12941"/>
    <tableColumn id="12950" xr3:uid="{FE3F52AA-1A86-4D4C-9DC8-619A88400422}" name="Column12942"/>
    <tableColumn id="12951" xr3:uid="{B50892C1-17F1-DD45-90A0-BEE6B87F5E68}" name="Column12943"/>
    <tableColumn id="12952" xr3:uid="{3B1F9CA4-5676-BA4E-AFC8-8A74B0ED644A}" name="Column12944"/>
    <tableColumn id="12953" xr3:uid="{DA8DC347-399C-9844-BF1B-140A793F4419}" name="Column12945"/>
    <tableColumn id="12954" xr3:uid="{2347F868-531F-104F-84C1-C5938BDF2E3D}" name="Column12946"/>
    <tableColumn id="12955" xr3:uid="{1A952C27-AAAC-1240-B76B-1A5C09516375}" name="Column12947"/>
    <tableColumn id="12956" xr3:uid="{DF8A01A4-B245-0F49-919E-763815DF5E5E}" name="Column12948"/>
    <tableColumn id="12957" xr3:uid="{04EC4212-364B-9F49-BBB9-2D4F13C4566E}" name="Column12949"/>
    <tableColumn id="12958" xr3:uid="{4DD6E83C-B3FD-1549-A094-7D6D31819704}" name="Column12950"/>
    <tableColumn id="12959" xr3:uid="{AE420399-BBD6-5A49-A897-46C829A3DA22}" name="Column12951"/>
    <tableColumn id="12960" xr3:uid="{8E310E98-947D-E54B-9379-78A2D4D14E75}" name="Column12952"/>
    <tableColumn id="12961" xr3:uid="{A078A822-4D78-9343-A544-FA43018DB93E}" name="Column12953"/>
    <tableColumn id="12962" xr3:uid="{63B6FBF8-AEDE-D748-A605-B0375F4F0FA9}" name="Column12954"/>
    <tableColumn id="12963" xr3:uid="{C87F3415-1E8E-4449-9F83-71C632D64467}" name="Column12955"/>
    <tableColumn id="12964" xr3:uid="{6C34EE95-0DF2-364D-A202-B650342A3E19}" name="Column12956"/>
    <tableColumn id="12965" xr3:uid="{63FAC9FE-4450-0745-9BC8-25FF719F259F}" name="Column12957"/>
    <tableColumn id="12966" xr3:uid="{F8D55F1B-ED1D-9345-A6E7-D9DB3E09F5D9}" name="Column12958"/>
    <tableColumn id="12967" xr3:uid="{0BF2CA10-79DA-4342-8559-F70C150F56CA}" name="Column12959"/>
    <tableColumn id="12968" xr3:uid="{CEBA2C7D-6DAD-F74B-907A-C29E099EB14E}" name="Column12960"/>
    <tableColumn id="12969" xr3:uid="{03CABAC3-F5BD-C145-8684-CB081B524D09}" name="Column12961"/>
    <tableColumn id="12970" xr3:uid="{6F06C5DE-78BA-854F-8E93-8D8414FB19B5}" name="Column12962"/>
    <tableColumn id="12971" xr3:uid="{1C32CE24-113A-1D4E-B1EB-51FF195A5CBB}" name="Column12963"/>
    <tableColumn id="12972" xr3:uid="{C01F30A1-65FE-AD45-9A51-C9A8E6CB0D60}" name="Column12964"/>
    <tableColumn id="12973" xr3:uid="{1E7A12B4-3CFC-3D42-BE38-80C37E0C9C60}" name="Column12965"/>
    <tableColumn id="12974" xr3:uid="{242A4595-72CB-BD4F-B5F4-F3227715262E}" name="Column12966"/>
    <tableColumn id="12975" xr3:uid="{9CB84304-0A96-7042-BD34-57986E6DF6D1}" name="Column12967"/>
    <tableColumn id="12976" xr3:uid="{FF8E8A1A-381B-8845-A7EF-5B7586F318CE}" name="Column12968"/>
    <tableColumn id="12977" xr3:uid="{5F033162-DDCA-F243-92F4-3E15C5686A77}" name="Column12969"/>
    <tableColumn id="12978" xr3:uid="{ACCF9D1C-CD7D-BB45-B2F6-ED3FD545338B}" name="Column12970"/>
    <tableColumn id="12979" xr3:uid="{DCC6ABA7-42AC-7843-A9DD-99E160A58E84}" name="Column12971"/>
    <tableColumn id="12980" xr3:uid="{46C2C831-390F-8F48-B4F6-ABD9584051C3}" name="Column12972"/>
    <tableColumn id="12981" xr3:uid="{31697E7F-5876-0D48-AB00-BAB5E3D97F70}" name="Column12973"/>
    <tableColumn id="12982" xr3:uid="{D8A28D43-898F-744C-9547-F82BF5CE0549}" name="Column12974"/>
    <tableColumn id="12983" xr3:uid="{68BB41F2-636D-234F-9B53-B5FAD78AA9C1}" name="Column12975"/>
    <tableColumn id="12984" xr3:uid="{23748C66-C2B1-0B48-B9E1-8391FB30C115}" name="Column12976"/>
    <tableColumn id="12985" xr3:uid="{A22E56F3-A5FF-574D-91F2-C4E9939D7992}" name="Column12977"/>
    <tableColumn id="12986" xr3:uid="{41393C67-79F9-B943-B291-45B4B276F578}" name="Column12978"/>
    <tableColumn id="12987" xr3:uid="{51FE0BD8-F0C3-DC42-A17E-74571B45BC65}" name="Column12979"/>
    <tableColumn id="12988" xr3:uid="{B41BD6BE-5CBE-5247-98C3-B7D0615FD48B}" name="Column12980"/>
    <tableColumn id="12989" xr3:uid="{0BBF61A4-0363-ED4B-859E-3D9F8CF9B072}" name="Column12981"/>
    <tableColumn id="12990" xr3:uid="{645F6C1C-A18E-874A-A43B-E2141D99007A}" name="Column12982"/>
    <tableColumn id="12991" xr3:uid="{41EB4ACB-F70A-FE4C-B34B-0636ED0292E7}" name="Column12983"/>
    <tableColumn id="12992" xr3:uid="{8F5695C9-D7ED-6841-9971-9A9EFCDC9386}" name="Column12984"/>
    <tableColumn id="12993" xr3:uid="{5859B37D-F6F6-5B42-80CB-4560C74AE4D8}" name="Column12985"/>
    <tableColumn id="12994" xr3:uid="{96C03B6F-CF81-BC44-80E1-E2E3DC33DE15}" name="Column12986"/>
    <tableColumn id="12995" xr3:uid="{A7120AC8-AA66-9A4C-B458-E14BE6F33553}" name="Column12987"/>
    <tableColumn id="12996" xr3:uid="{747E41C0-725A-B14C-90A8-DB95FE28DC24}" name="Column12988"/>
    <tableColumn id="12997" xr3:uid="{ED1BBB32-4E25-EB4F-9A84-47826452226B}" name="Column12989"/>
    <tableColumn id="12998" xr3:uid="{662DCDA9-12A2-5443-9EB4-3E860A976904}" name="Column12990"/>
    <tableColumn id="12999" xr3:uid="{0AD251B9-2964-DD4E-8272-28F019C964AB}" name="Column12991"/>
    <tableColumn id="13000" xr3:uid="{A0F36622-AD65-0146-8340-B3A8997635AD}" name="Column12992"/>
    <tableColumn id="13001" xr3:uid="{B86E0E7B-2220-6447-85FF-5381C9183322}" name="Column12993"/>
    <tableColumn id="13002" xr3:uid="{761A992A-CF63-204D-9B28-AD6A7EAA4D6B}" name="Column12994"/>
    <tableColumn id="13003" xr3:uid="{70C70942-10DD-0744-9DB6-B7E292EB478F}" name="Column12995"/>
    <tableColumn id="13004" xr3:uid="{3B7A0FA9-501F-0A40-A406-22AF2B272E05}" name="Column12996"/>
    <tableColumn id="13005" xr3:uid="{455BD20A-D91B-EC4F-B896-B98D2A925977}" name="Column12997"/>
    <tableColumn id="13006" xr3:uid="{ACF643FB-83E7-8240-B1BB-EDFDB379A1A0}" name="Column12998"/>
    <tableColumn id="13007" xr3:uid="{97CA7FBC-9F09-5745-84EF-E625FDB124F6}" name="Column12999"/>
    <tableColumn id="13008" xr3:uid="{F3FFB3AF-7767-FD4B-B699-36E8DDE9CDD3}" name="Column13000"/>
    <tableColumn id="13009" xr3:uid="{B6557143-C7ED-F345-9CC8-3ABAAA563787}" name="Column13001"/>
    <tableColumn id="13010" xr3:uid="{F678A264-D5E7-BC43-BCFF-A77940BC0E51}" name="Column13002"/>
    <tableColumn id="13011" xr3:uid="{6DA12E16-DC34-9A41-9171-8943D0A7CE73}" name="Column13003"/>
    <tableColumn id="13012" xr3:uid="{74E608AC-E1BE-684C-98FB-44CF7F2801B9}" name="Column13004"/>
    <tableColumn id="13013" xr3:uid="{8D12F8E2-AEAF-4C46-8A8E-E4813743280D}" name="Column13005"/>
    <tableColumn id="13014" xr3:uid="{4682A1DD-3259-D444-AB91-E1253B5C471F}" name="Column13006"/>
    <tableColumn id="13015" xr3:uid="{2A8D4835-647D-0A48-B987-5424A8C01B34}" name="Column13007"/>
    <tableColumn id="13016" xr3:uid="{D4BA711F-3716-2F4A-8733-1AFCFA02F89B}" name="Column13008"/>
    <tableColumn id="13017" xr3:uid="{67C4FA78-87C2-5A44-A683-16D6B517CF2E}" name="Column13009"/>
    <tableColumn id="13018" xr3:uid="{682F138D-B2FF-C143-A839-5DAD49E1C708}" name="Column13010"/>
    <tableColumn id="13019" xr3:uid="{183AD0C7-1E3F-E94D-909F-20F1D0AE7E59}" name="Column13011"/>
    <tableColumn id="13020" xr3:uid="{B8674F70-9793-D547-8000-C843976A6C6C}" name="Column13012"/>
    <tableColumn id="13021" xr3:uid="{4368BF91-E5BA-984A-B344-12B824F7A4B5}" name="Column13013"/>
    <tableColumn id="13022" xr3:uid="{C730A842-4C21-F243-8F0C-C2D58DF11122}" name="Column13014"/>
    <tableColumn id="13023" xr3:uid="{5EF33691-5574-C446-A817-436FCB35C2CE}" name="Column13015"/>
    <tableColumn id="13024" xr3:uid="{A7A01079-3F83-4941-A98E-DF7835CAD777}" name="Column13016"/>
    <tableColumn id="13025" xr3:uid="{ABC5F2B7-41AF-4847-B5FE-D89B6F0AC8E5}" name="Column13017"/>
    <tableColumn id="13026" xr3:uid="{DD7BC1F9-7E4A-DC4A-9B9E-3F35FE539B53}" name="Column13018"/>
    <tableColumn id="13027" xr3:uid="{96F9DC0D-89EB-B34F-AEE3-142D39AB1C0B}" name="Column13019"/>
    <tableColumn id="13028" xr3:uid="{AC9B637B-A7A0-1A4E-AAC4-556CDFE8E8A4}" name="Column13020"/>
    <tableColumn id="13029" xr3:uid="{DA93E42F-D08B-AC48-B588-A5695233C955}" name="Column13021"/>
    <tableColumn id="13030" xr3:uid="{93BCA4EE-23EF-BB4D-8E83-9445DD706E71}" name="Column13022"/>
    <tableColumn id="13031" xr3:uid="{0EF5E905-A624-0345-BACD-06B07AE2AB11}" name="Column13023"/>
    <tableColumn id="13032" xr3:uid="{36117BD1-B489-E343-B873-FD6E21A4CCF8}" name="Column13024"/>
    <tableColumn id="13033" xr3:uid="{7E95BEFF-4676-1F4F-A6FB-BBBF80A59808}" name="Column13025"/>
    <tableColumn id="13034" xr3:uid="{BDC12832-8C9A-4C4B-9C13-66CA23DE0ECA}" name="Column13026"/>
    <tableColumn id="13035" xr3:uid="{D33B1B6C-51F6-0246-9A2B-1E52A3A2E402}" name="Column13027"/>
    <tableColumn id="13036" xr3:uid="{9C1F755E-C132-0749-8B3A-1EC69EC839DE}" name="Column13028"/>
    <tableColumn id="13037" xr3:uid="{0AB7CDC4-B904-0245-A98B-49B3442CACD0}" name="Column13029"/>
    <tableColumn id="13038" xr3:uid="{4F73D142-3059-F84E-9B14-CC3A1F2C832B}" name="Column13030"/>
    <tableColumn id="13039" xr3:uid="{AA1DE47E-A064-614A-BEA4-4E5BE74FBF8A}" name="Column13031"/>
    <tableColumn id="13040" xr3:uid="{021E7687-8C60-904D-B59E-0AD63734146C}" name="Column13032"/>
    <tableColumn id="13041" xr3:uid="{0E22A414-88F3-7F44-AA29-ED75A8EA8DE0}" name="Column13033"/>
    <tableColumn id="13042" xr3:uid="{9EDD1D18-4135-4F4E-A72B-F71738ACB8EA}" name="Column13034"/>
    <tableColumn id="13043" xr3:uid="{60F22F2F-1CA7-AA42-83B2-839AAF16BB84}" name="Column13035"/>
    <tableColumn id="13044" xr3:uid="{5A5B243B-F99F-3045-98A1-BBEBFF838798}" name="Column13036"/>
    <tableColumn id="13045" xr3:uid="{6009D9E4-D0A5-7F4C-A9FE-0C0A66661874}" name="Column13037"/>
    <tableColumn id="13046" xr3:uid="{01CC9A37-031F-E942-882C-C814A56ED0AE}" name="Column13038"/>
    <tableColumn id="13047" xr3:uid="{5439B14D-CF4A-5647-BA16-178B274FAF65}" name="Column13039"/>
    <tableColumn id="13048" xr3:uid="{777F965D-5FF6-9A4D-976D-AE26C738F00D}" name="Column13040"/>
    <tableColumn id="13049" xr3:uid="{F70C8A06-EBD3-A64D-BF9B-1A0025C4941E}" name="Column13041"/>
    <tableColumn id="13050" xr3:uid="{4DE4C420-CF46-FB45-8522-125E48D6358E}" name="Column13042"/>
    <tableColumn id="13051" xr3:uid="{34B0E796-3DA0-624C-B0B7-89D758DDC1DB}" name="Column13043"/>
    <tableColumn id="13052" xr3:uid="{A3C10C64-3AC2-E242-8EA3-0E036611C0C5}" name="Column13044"/>
    <tableColumn id="13053" xr3:uid="{5F4C27EA-8C18-EC4E-A32B-A75B8CBCAF2B}" name="Column13045"/>
    <tableColumn id="13054" xr3:uid="{0EB091F2-7A5B-6641-BCFC-A3657435A93C}" name="Column13046"/>
    <tableColumn id="13055" xr3:uid="{D8409DB8-31AE-7247-BCCD-1D0E5464BFD8}" name="Column13047"/>
    <tableColumn id="13056" xr3:uid="{653A8219-882E-884F-BCB1-9A45126576D7}" name="Column13048"/>
    <tableColumn id="13057" xr3:uid="{FCCBDAA5-45BC-F34E-917E-5B2A9EB5C4E5}" name="Column13049"/>
    <tableColumn id="13058" xr3:uid="{54C3935E-2120-B64B-A098-17D89C335EFB}" name="Column13050"/>
    <tableColumn id="13059" xr3:uid="{6B20D168-5355-F44E-87F4-8A6A8708C011}" name="Column13051"/>
    <tableColumn id="13060" xr3:uid="{19E4DF6B-4E24-CA4A-9F00-2A5E0A45D1C1}" name="Column13052"/>
    <tableColumn id="13061" xr3:uid="{FD811006-A90A-5D47-A1F8-F7DBC6252699}" name="Column13053"/>
    <tableColumn id="13062" xr3:uid="{49E76F78-2B53-C04A-BD50-FA4C015D6F42}" name="Column13054"/>
    <tableColumn id="13063" xr3:uid="{BA2F8AD7-0818-EF49-A581-6DE3C8A861A1}" name="Column13055"/>
    <tableColumn id="13064" xr3:uid="{D31E9286-6CA8-2A4A-B8AA-DDB4C9724CFC}" name="Column13056"/>
    <tableColumn id="13065" xr3:uid="{A282B2CC-8A6C-4946-9683-DD43C4A9B673}" name="Column13057"/>
    <tableColumn id="13066" xr3:uid="{980CA8F5-7670-BB4C-92A9-80026EA66133}" name="Column13058"/>
    <tableColumn id="13067" xr3:uid="{06406C36-327A-0A44-93AE-9967AB44AF14}" name="Column13059"/>
    <tableColumn id="13068" xr3:uid="{A6ABEBFD-ECE3-454B-903C-6B290700B33E}" name="Column13060"/>
    <tableColumn id="13069" xr3:uid="{BBAAE42D-0391-D248-AD5E-A49A89B79CEB}" name="Column13061"/>
    <tableColumn id="13070" xr3:uid="{4A0A7430-871F-0B4B-A32A-1CBF9047916B}" name="Column13062"/>
    <tableColumn id="13071" xr3:uid="{BA55994F-ACC4-BC4C-A3F6-F611396DE523}" name="Column13063"/>
    <tableColumn id="13072" xr3:uid="{253E520D-03F8-0748-9ED4-EA2233B876B9}" name="Column13064"/>
    <tableColumn id="13073" xr3:uid="{FECD5A62-317F-6E4B-9448-89655F667F18}" name="Column13065"/>
    <tableColumn id="13074" xr3:uid="{C29A1B90-2DAD-9B4A-BFF5-1CF26BF81941}" name="Column13066"/>
    <tableColumn id="13075" xr3:uid="{61A6B45B-FBAA-3248-8853-6EBCE8B9816C}" name="Column13067"/>
    <tableColumn id="13076" xr3:uid="{D35B5296-DF92-AE4B-8BB4-71A72BC0B507}" name="Column13068"/>
    <tableColumn id="13077" xr3:uid="{D47D6C17-2B6D-8E4D-921A-A656416B8482}" name="Column13069"/>
    <tableColumn id="13078" xr3:uid="{707DD206-437F-7B44-B2D2-0E472EF1AC99}" name="Column13070"/>
    <tableColumn id="13079" xr3:uid="{49304E69-3E28-3F45-98F8-57F3759F2B7A}" name="Column13071"/>
    <tableColumn id="13080" xr3:uid="{8A7687D9-7D57-4B41-9406-0F53596B9FA2}" name="Column13072"/>
    <tableColumn id="13081" xr3:uid="{4C76C9FF-FA7B-E949-AE52-D9E2C8B51CD2}" name="Column13073"/>
    <tableColumn id="13082" xr3:uid="{9CCA7C63-A17A-AF44-9F77-DA2D30E6E3F6}" name="Column13074"/>
    <tableColumn id="13083" xr3:uid="{8FA07B3A-4A92-F242-A01E-80C4A2E339F3}" name="Column13075"/>
    <tableColumn id="13084" xr3:uid="{F96D0B5B-937E-1248-AB64-E2EF1CAC207B}" name="Column13076"/>
    <tableColumn id="13085" xr3:uid="{39C87D63-EF7B-2444-9BD5-09C7CBA59A97}" name="Column13077"/>
    <tableColumn id="13086" xr3:uid="{8BA77971-24FA-0749-8697-50706092D2CB}" name="Column13078"/>
    <tableColumn id="13087" xr3:uid="{2394B245-8D55-3B4F-825F-2254BACAAA45}" name="Column13079"/>
    <tableColumn id="13088" xr3:uid="{093DC531-7298-9948-9BDB-7C0AEFA513D5}" name="Column13080"/>
    <tableColumn id="13089" xr3:uid="{929C894C-6261-774D-A419-FC0B310A9602}" name="Column13081"/>
    <tableColumn id="13090" xr3:uid="{B9B51FAC-F55E-6742-93BB-D550C201740E}" name="Column13082"/>
    <tableColumn id="13091" xr3:uid="{4F0DFFC2-76E5-E746-BC74-95BC5D12AC4D}" name="Column13083"/>
    <tableColumn id="13092" xr3:uid="{9ED9F381-3DD8-7544-8E94-D441F4EB4662}" name="Column13084"/>
    <tableColumn id="13093" xr3:uid="{4B3FC0EE-9C52-E24C-9E39-928D2E3DEE87}" name="Column13085"/>
    <tableColumn id="13094" xr3:uid="{D8F454DC-5044-0442-93C6-B266E0792746}" name="Column13086"/>
    <tableColumn id="13095" xr3:uid="{1F15057D-9604-EB47-9C9D-2A38113066CF}" name="Column13087"/>
    <tableColumn id="13096" xr3:uid="{4D44B806-DC1B-A346-B380-1E1056E12FD2}" name="Column13088"/>
    <tableColumn id="13097" xr3:uid="{B87DFC1B-DA92-1D49-904D-201F79C0E835}" name="Column13089"/>
    <tableColumn id="13098" xr3:uid="{1A70B6BC-3E31-774C-9E1C-AF666BE8151C}" name="Column13090"/>
    <tableColumn id="13099" xr3:uid="{44478347-274B-FC4A-A0BE-9045353573CE}" name="Column13091"/>
    <tableColumn id="13100" xr3:uid="{120DF2E0-8405-8641-9486-AED4A74A3EEC}" name="Column13092"/>
    <tableColumn id="13101" xr3:uid="{02B88021-1563-5C4D-AA2B-92DBC7F4ABC7}" name="Column13093"/>
    <tableColumn id="13102" xr3:uid="{F4254FD9-FAC9-3E4F-89BE-27002C745D7F}" name="Column13094"/>
    <tableColumn id="13103" xr3:uid="{0D9D9A9F-D7C7-E847-9F18-FE19ABC74345}" name="Column13095"/>
    <tableColumn id="13104" xr3:uid="{31F2B194-90B6-9E4F-BF26-96E24E0C358D}" name="Column13096"/>
    <tableColumn id="13105" xr3:uid="{294D7CA1-663A-654D-AF4B-03653C2BBE25}" name="Column13097"/>
    <tableColumn id="13106" xr3:uid="{DDCF9E23-BE41-0343-8E01-F8292F437C6F}" name="Column13098"/>
    <tableColumn id="13107" xr3:uid="{063C5EAF-6BB7-7645-9BFE-3300C8DC6547}" name="Column13099"/>
    <tableColumn id="13108" xr3:uid="{120483B2-4518-424C-92CC-441FE8BD8125}" name="Column13100"/>
    <tableColumn id="13109" xr3:uid="{383DFAEF-CD83-6E45-8A1F-69103266B489}" name="Column13101"/>
    <tableColumn id="13110" xr3:uid="{7825CAEA-4FC0-5541-BEA5-A9055DB5B61E}" name="Column13102"/>
    <tableColumn id="13111" xr3:uid="{3700B507-D976-F14E-81D1-65F3134BD1AD}" name="Column13103"/>
    <tableColumn id="13112" xr3:uid="{E72AAF40-C110-C344-9E83-14DAFC11B01A}" name="Column13104"/>
    <tableColumn id="13113" xr3:uid="{005B3A20-F0CB-DA48-98B3-245B655A99BA}" name="Column13105"/>
    <tableColumn id="13114" xr3:uid="{2281D5DE-2240-334C-8527-72C96B15CC3F}" name="Column13106"/>
    <tableColumn id="13115" xr3:uid="{C9C92D4B-6572-ED46-9A2D-62C9796354ED}" name="Column13107"/>
    <tableColumn id="13116" xr3:uid="{C89D7B84-4B96-BF4A-8C7C-E4098BAE3DEC}" name="Column13108"/>
    <tableColumn id="13117" xr3:uid="{94148243-79FD-2941-8531-63B78D340946}" name="Column13109"/>
    <tableColumn id="13118" xr3:uid="{388DFA22-006F-6346-BC75-2FB9A0D04F46}" name="Column13110"/>
    <tableColumn id="13119" xr3:uid="{C6FCD4AB-EDEF-774D-9C7D-1E54236148C9}" name="Column13111"/>
    <tableColumn id="13120" xr3:uid="{F3DAEF8D-D50C-8F4D-9310-3657A2E37C7E}" name="Column13112"/>
    <tableColumn id="13121" xr3:uid="{2E47228D-A524-2A40-A286-8623C8CB9776}" name="Column13113"/>
    <tableColumn id="13122" xr3:uid="{82D7056D-A8C7-C140-9063-5039ACA1D9E2}" name="Column13114"/>
    <tableColumn id="13123" xr3:uid="{0B02F787-E713-F14D-8E5E-CA85A422D438}" name="Column13115"/>
    <tableColumn id="13124" xr3:uid="{A5A45C67-ADB3-F648-B923-46F40493D212}" name="Column13116"/>
    <tableColumn id="13125" xr3:uid="{F820F6F4-0FB3-FE45-A12A-95F908E06FEA}" name="Column13117"/>
    <tableColumn id="13126" xr3:uid="{50D46DAB-7348-A14D-80CB-A8FBFAFE206D}" name="Column13118"/>
    <tableColumn id="13127" xr3:uid="{0F029B92-9E99-0E42-A46F-2BE8FE533FB6}" name="Column13119"/>
    <tableColumn id="13128" xr3:uid="{3D0F2B3A-93F3-3342-B61C-C4E0C9CA6BF7}" name="Column13120"/>
    <tableColumn id="13129" xr3:uid="{1E1E5538-2BC9-114D-972F-A48425CAB3A6}" name="Column13121"/>
    <tableColumn id="13130" xr3:uid="{662A8A1F-E16A-474A-AB51-AA7DCBD6EA44}" name="Column13122"/>
    <tableColumn id="13131" xr3:uid="{895C9A8D-F1EC-744C-9843-6D8AD4C086C6}" name="Column13123"/>
    <tableColumn id="13132" xr3:uid="{868C1D4F-B17F-A443-9A93-2520CD3C3650}" name="Column13124"/>
    <tableColumn id="13133" xr3:uid="{E75526E8-20DF-CB4F-9DF0-346B89CA2FE1}" name="Column13125"/>
    <tableColumn id="13134" xr3:uid="{C5B23C87-6952-D343-82BC-AE61ED4A3532}" name="Column13126"/>
    <tableColumn id="13135" xr3:uid="{30CF7F53-2D63-684A-9664-0DFFD17A978A}" name="Column13127"/>
    <tableColumn id="13136" xr3:uid="{D7F36BDD-2454-754C-B5ED-809FC1CC97FD}" name="Column13128"/>
    <tableColumn id="13137" xr3:uid="{C3BF6361-ED04-824A-A23E-D5FAC4232534}" name="Column13129"/>
    <tableColumn id="13138" xr3:uid="{8A555D8B-C684-A242-921A-DFB68710C950}" name="Column13130"/>
    <tableColumn id="13139" xr3:uid="{9B88F6C0-60B3-C04C-983E-2A1F3223BD9F}" name="Column13131"/>
    <tableColumn id="13140" xr3:uid="{591F1E2F-D549-E84C-8A62-CC1E119A791D}" name="Column13132"/>
    <tableColumn id="13141" xr3:uid="{5E500FB9-F433-A44C-9500-F65712FE3A6B}" name="Column13133"/>
    <tableColumn id="13142" xr3:uid="{136A97A5-BE23-4048-BF8C-689C66464C9E}" name="Column13134"/>
    <tableColumn id="13143" xr3:uid="{861C1668-6151-7C45-9025-CD7135893CD5}" name="Column13135"/>
    <tableColumn id="13144" xr3:uid="{D343DF84-D3FF-5B43-B4D0-BB5DAB201D03}" name="Column13136"/>
    <tableColumn id="13145" xr3:uid="{7CA37CFB-2EDC-254D-B261-466B55201AEB}" name="Column13137"/>
    <tableColumn id="13146" xr3:uid="{E9D72C5D-1ED9-3C4C-9D26-133FD82427AE}" name="Column13138"/>
    <tableColumn id="13147" xr3:uid="{E2C185A0-5097-1C48-BAA9-B1B7EC84A872}" name="Column13139"/>
    <tableColumn id="13148" xr3:uid="{A4444B72-8248-644A-9779-1AD1C6BC374A}" name="Column13140"/>
    <tableColumn id="13149" xr3:uid="{C2C32D33-BA64-744F-9A4F-CB65AC8FB3F1}" name="Column13141"/>
    <tableColumn id="13150" xr3:uid="{F52331E1-C93D-AB4D-B8A8-CC6DEBA8097C}" name="Column13142"/>
    <tableColumn id="13151" xr3:uid="{396F29FB-001B-0F42-A87B-477C8020D6EF}" name="Column13143"/>
    <tableColumn id="13152" xr3:uid="{098F5BA5-1783-9E46-BE59-64B45D86B4E7}" name="Column13144"/>
    <tableColumn id="13153" xr3:uid="{774611B4-8762-C94B-8C45-5595EBB5141F}" name="Column13145"/>
    <tableColumn id="13154" xr3:uid="{2A772C6E-BEBA-4F4C-A8F8-B6A05CB643FD}" name="Column13146"/>
    <tableColumn id="13155" xr3:uid="{1038E10A-9872-3A45-8B88-6636F9F983DD}" name="Column13147"/>
    <tableColumn id="13156" xr3:uid="{15E89512-3B05-844C-89AE-87B7A987B2BD}" name="Column13148"/>
    <tableColumn id="13157" xr3:uid="{9432FA18-C4ED-884E-88B8-C5765512EFA7}" name="Column13149"/>
    <tableColumn id="13158" xr3:uid="{AF202DFA-733F-8842-96D5-381E53DD5C61}" name="Column13150"/>
    <tableColumn id="13159" xr3:uid="{1034289D-1A3D-EE41-B9B2-65103B6C3D41}" name="Column13151"/>
    <tableColumn id="13160" xr3:uid="{B54D037C-5E36-9B48-8FA2-40FF2325874F}" name="Column13152"/>
    <tableColumn id="13161" xr3:uid="{22AEB45E-B21B-9F42-BD1D-7F7213DB858C}" name="Column13153"/>
    <tableColumn id="13162" xr3:uid="{21ABECB4-E5DF-8A40-ABCD-3932329D93F7}" name="Column13154"/>
    <tableColumn id="13163" xr3:uid="{02A99C67-367E-C845-BEEE-7DD2A7B717E2}" name="Column13155"/>
    <tableColumn id="13164" xr3:uid="{82D7A698-E58B-4544-92BB-84504DF0A26E}" name="Column13156"/>
    <tableColumn id="13165" xr3:uid="{804C9AEA-0F19-CD4F-B8FA-1A5F34BC1A10}" name="Column13157"/>
    <tableColumn id="13166" xr3:uid="{7C0975C6-F531-384B-823E-46F56E26A1F2}" name="Column13158"/>
    <tableColumn id="13167" xr3:uid="{AF2F3D38-024E-3648-812A-8F40D9951F35}" name="Column13159"/>
    <tableColumn id="13168" xr3:uid="{592D4CDE-B8D7-2B43-8C02-26D915597010}" name="Column13160"/>
    <tableColumn id="13169" xr3:uid="{EF8B5983-DC52-6D43-878D-09F9F24E7F70}" name="Column13161"/>
    <tableColumn id="13170" xr3:uid="{A45A92E5-CB5A-534B-9313-BC0FDE865D26}" name="Column13162"/>
    <tableColumn id="13171" xr3:uid="{4FE5542F-7866-9B40-938B-FEDD88D00782}" name="Column13163"/>
    <tableColumn id="13172" xr3:uid="{19BB3473-C5FD-DF4C-8024-39DE6CDA481D}" name="Column13164"/>
    <tableColumn id="13173" xr3:uid="{5D438F89-44B8-7F43-9F9C-4F105E319854}" name="Column13165"/>
    <tableColumn id="13174" xr3:uid="{DAAC4E04-F034-9642-942E-7868256CAA6D}" name="Column13166"/>
    <tableColumn id="13175" xr3:uid="{D48CED57-2148-9B4A-9805-8D44ABA1764D}" name="Column13167"/>
    <tableColumn id="13176" xr3:uid="{1676FD59-6607-C143-8439-E58A667D677C}" name="Column13168"/>
    <tableColumn id="13177" xr3:uid="{A13E1B12-419F-CA46-970D-4484876B322A}" name="Column13169"/>
    <tableColumn id="13178" xr3:uid="{37D66D12-8B0D-4D47-837D-260D6272AB87}" name="Column13170"/>
    <tableColumn id="13179" xr3:uid="{6D9BEF98-69FE-7147-8923-30E843F0F586}" name="Column13171"/>
    <tableColumn id="13180" xr3:uid="{E9815C0D-6D14-4843-8E2C-F42A5F8ED3B3}" name="Column13172"/>
    <tableColumn id="13181" xr3:uid="{60AD875B-18E5-E44B-9879-090985C8D9FF}" name="Column13173"/>
    <tableColumn id="13182" xr3:uid="{BD8D6B62-94FC-CE47-87E1-DC0AA38E0F9F}" name="Column13174"/>
    <tableColumn id="13183" xr3:uid="{E3D3264D-A153-654E-B39C-6EB2E59A83C3}" name="Column13175"/>
    <tableColumn id="13184" xr3:uid="{25B0947E-EA22-494D-B899-5BF586225B64}" name="Column13176"/>
    <tableColumn id="13185" xr3:uid="{3A4B7715-ED0E-AF48-A4D4-3A6FD62F7ED5}" name="Column13177"/>
    <tableColumn id="13186" xr3:uid="{BF41536B-2F8D-EB4D-8A36-B76FD6403430}" name="Column13178"/>
    <tableColumn id="13187" xr3:uid="{1469E582-3CCE-B34E-8AE5-551CA46735B7}" name="Column13179"/>
    <tableColumn id="13188" xr3:uid="{408817FD-560E-234C-8377-4397E40CCA98}" name="Column13180"/>
    <tableColumn id="13189" xr3:uid="{04347D18-F57F-A240-B758-417009DF22D1}" name="Column13181"/>
    <tableColumn id="13190" xr3:uid="{6C6BCA01-FCE5-9C45-8F62-65002E84E3E7}" name="Column13182"/>
    <tableColumn id="13191" xr3:uid="{4A4F3F56-D868-EA41-8DF9-BCC5325FCD36}" name="Column13183"/>
    <tableColumn id="13192" xr3:uid="{37C3350B-D53D-404B-8F68-DC7FF6228694}" name="Column13184"/>
    <tableColumn id="13193" xr3:uid="{9696DE1B-E5D5-DF47-BA8D-8C75EA1B3950}" name="Column13185"/>
    <tableColumn id="13194" xr3:uid="{FCBFA05C-A712-1541-B745-30BE36957EA4}" name="Column13186"/>
    <tableColumn id="13195" xr3:uid="{460AFC72-8D55-3C4B-A0B7-575CD8DED9A9}" name="Column13187"/>
    <tableColumn id="13196" xr3:uid="{A89991FC-8191-9F47-9F67-F1A0CBD7401F}" name="Column13188"/>
    <tableColumn id="13197" xr3:uid="{51B82EBD-DF12-DE48-A0FB-B8CB937A4CA3}" name="Column13189"/>
    <tableColumn id="13198" xr3:uid="{47EC41BF-D3CE-2E49-933D-644A5146370B}" name="Column13190"/>
    <tableColumn id="13199" xr3:uid="{F3F04691-D7F0-E841-A39B-4B5D26444D45}" name="Column13191"/>
    <tableColumn id="13200" xr3:uid="{20EF1BE0-A8FF-304D-9572-50FD79B35998}" name="Column13192"/>
    <tableColumn id="13201" xr3:uid="{8BF97184-FCCA-0949-BEFE-D8893D811699}" name="Column13193"/>
    <tableColumn id="13202" xr3:uid="{564CF8E7-F30B-0449-A54F-5809CC95D0CB}" name="Column13194"/>
    <tableColumn id="13203" xr3:uid="{FC2C73F4-E1B3-944B-8FCC-5FC6215C726A}" name="Column13195"/>
    <tableColumn id="13204" xr3:uid="{CA8E826D-EA4E-B946-8C82-A465DF82F24E}" name="Column13196"/>
    <tableColumn id="13205" xr3:uid="{FD038218-BFB3-B34C-9CA3-7B4439F3877A}" name="Column13197"/>
    <tableColumn id="13206" xr3:uid="{4533927A-F510-034E-B76F-8189DFA21503}" name="Column13198"/>
    <tableColumn id="13207" xr3:uid="{F4746507-7411-DC4C-A054-7B3D38C7AB46}" name="Column13199"/>
    <tableColumn id="13208" xr3:uid="{491EEC0E-D5E6-E942-88D7-0430E7FA037E}" name="Column13200"/>
    <tableColumn id="13209" xr3:uid="{5393DAE6-1C33-3844-841F-65B2221DA1A2}" name="Column13201"/>
    <tableColumn id="13210" xr3:uid="{D84CBD00-7B69-8D47-9B9E-FDBA9E7EFA1C}" name="Column13202"/>
    <tableColumn id="13211" xr3:uid="{03EE1266-E0FC-0A46-A6AB-749C4A67F360}" name="Column13203"/>
    <tableColumn id="13212" xr3:uid="{FE3EDFFD-1882-6C4D-A888-408FEBB9DF9F}" name="Column13204"/>
    <tableColumn id="13213" xr3:uid="{8C064A3A-C3CD-4D41-A4BF-AC210D66664F}" name="Column13205"/>
    <tableColumn id="13214" xr3:uid="{7C7508B8-BC1C-9F43-AD18-6D83A462F4B9}" name="Column13206"/>
    <tableColumn id="13215" xr3:uid="{B546CFCE-2BE0-7540-B4E5-80169D4769AC}" name="Column13207"/>
    <tableColumn id="13216" xr3:uid="{E0813A41-9898-1B43-B46F-617DEC7B00BD}" name="Column13208"/>
    <tableColumn id="13217" xr3:uid="{0C83DABF-6E2B-E54C-BE34-6D3A50907347}" name="Column13209"/>
    <tableColumn id="13218" xr3:uid="{C3B03282-978A-D846-A7C7-7B5C3CE20BD4}" name="Column13210"/>
    <tableColumn id="13219" xr3:uid="{F8E7E720-E0BA-A74F-A85E-4A80AF066DE1}" name="Column13211"/>
    <tableColumn id="13220" xr3:uid="{53A47893-0E5B-4E4B-81C0-A0A423074B10}" name="Column13212"/>
    <tableColumn id="13221" xr3:uid="{A25D3063-DE4A-874F-9DAF-E34572F1AFF3}" name="Column13213"/>
    <tableColumn id="13222" xr3:uid="{FC9F1B73-6EC3-CD4C-826C-F4FD6B3FB534}" name="Column13214"/>
    <tableColumn id="13223" xr3:uid="{45F56550-4EF9-C644-B687-5D81FA1E4A6C}" name="Column13215"/>
    <tableColumn id="13224" xr3:uid="{9A6753AB-9CC5-AE4D-8189-26149F97ACE8}" name="Column13216"/>
    <tableColumn id="13225" xr3:uid="{AF6DF9C4-3526-454B-BDBF-43A6187EB218}" name="Column13217"/>
    <tableColumn id="13226" xr3:uid="{6F888DC6-7F7D-244D-85FE-F3D0DFE24652}" name="Column13218"/>
    <tableColumn id="13227" xr3:uid="{6CC0FC2C-A69D-844D-8D36-A6123AF8F83B}" name="Column13219"/>
    <tableColumn id="13228" xr3:uid="{584DDD0E-B9F4-9C42-BE47-3BB538D6FF1D}" name="Column13220"/>
    <tableColumn id="13229" xr3:uid="{8C612F6B-F3AD-C549-A8C1-D252EC58C181}" name="Column13221"/>
    <tableColumn id="13230" xr3:uid="{6C86D31B-24D8-C543-80F4-9882DB805E7E}" name="Column13222"/>
    <tableColumn id="13231" xr3:uid="{D9EB58A6-C0EC-534B-8E49-CB8CE4B9C973}" name="Column13223"/>
    <tableColumn id="13232" xr3:uid="{70141552-7A70-874D-A5C5-4F51CD5546A8}" name="Column13224"/>
    <tableColumn id="13233" xr3:uid="{A8FBD2A2-7F3E-F646-9E1D-A65487FA401B}" name="Column13225"/>
    <tableColumn id="13234" xr3:uid="{C30EFC46-0448-964B-82D5-3010A34486CF}" name="Column13226"/>
    <tableColumn id="13235" xr3:uid="{3F0234A5-98CF-2F44-B649-ED414ADAE02E}" name="Column13227"/>
    <tableColumn id="13236" xr3:uid="{5808E1DC-939A-1046-BBF4-6F40DBD73982}" name="Column13228"/>
    <tableColumn id="13237" xr3:uid="{FD9F64ED-2A1A-F046-A803-E279151C45F0}" name="Column13229"/>
    <tableColumn id="13238" xr3:uid="{391C94C1-DD08-204F-B15F-4B0A45BE5BED}" name="Column13230"/>
    <tableColumn id="13239" xr3:uid="{8607FDE3-57C2-9446-BECD-48FB51A74382}" name="Column13231"/>
    <tableColumn id="13240" xr3:uid="{297C29A3-A932-234F-A1C3-301DAEFC1925}" name="Column13232"/>
    <tableColumn id="13241" xr3:uid="{3050957A-4A05-3143-9AED-AD769F75C2F0}" name="Column13233"/>
    <tableColumn id="13242" xr3:uid="{49BBD2DC-2AAB-4F42-A413-9F4E348CE553}" name="Column13234"/>
    <tableColumn id="13243" xr3:uid="{F85CEE60-0DD2-0946-A7A0-0F3DD99C69AD}" name="Column13235"/>
    <tableColumn id="13244" xr3:uid="{BBB4A59E-7828-9449-AAE7-D63E482362FE}" name="Column13236"/>
    <tableColumn id="13245" xr3:uid="{251B5961-09AB-9D4B-9878-D237839D2B04}" name="Column13237"/>
    <tableColumn id="13246" xr3:uid="{62A41000-6018-7640-B8F3-977BE09777B9}" name="Column13238"/>
    <tableColumn id="13247" xr3:uid="{4CC563C5-8625-EF4E-8CC0-EC410EF02E2A}" name="Column13239"/>
    <tableColumn id="13248" xr3:uid="{A7D6FFF5-8585-7E4F-A402-A316CC4E9DE0}" name="Column13240"/>
    <tableColumn id="13249" xr3:uid="{69C37702-85F7-1942-A3A1-2A379CB5D019}" name="Column13241"/>
    <tableColumn id="13250" xr3:uid="{75BCD5C4-3DA0-1640-A2F6-CDEA66C5B218}" name="Column13242"/>
    <tableColumn id="13251" xr3:uid="{C0CA800D-4F53-5942-B186-DF62E848BB51}" name="Column13243"/>
    <tableColumn id="13252" xr3:uid="{C24F49C8-241B-A245-B0D5-3A0BA9ECEF0A}" name="Column13244"/>
    <tableColumn id="13253" xr3:uid="{A1840853-2BA7-AE4D-8663-C642DD150832}" name="Column13245"/>
    <tableColumn id="13254" xr3:uid="{7F64D557-6F31-AD40-96E4-CEC44CACDAE7}" name="Column13246"/>
    <tableColumn id="13255" xr3:uid="{3721C406-600A-0247-A32A-32AAA63146DE}" name="Column13247"/>
    <tableColumn id="13256" xr3:uid="{CB7690F6-576C-1246-8793-4F56B6501BF5}" name="Column13248"/>
    <tableColumn id="13257" xr3:uid="{AF657726-4D62-AA4F-A6A2-2C58C4F9335F}" name="Column13249"/>
    <tableColumn id="13258" xr3:uid="{DB2B104A-75B1-5C40-B5DD-EFD9A2F41201}" name="Column13250"/>
    <tableColumn id="13259" xr3:uid="{CDC7F36C-6B2E-FC41-B46E-A1077AC4AEEC}" name="Column13251"/>
    <tableColumn id="13260" xr3:uid="{E072695B-7C0B-CF4E-94B7-44FD76C935C6}" name="Column13252"/>
    <tableColumn id="13261" xr3:uid="{1735ADF0-9741-0249-97A8-76B70D76B843}" name="Column13253"/>
    <tableColumn id="13262" xr3:uid="{A3B66EFC-A13E-4542-9AB4-2D161404FD5A}" name="Column13254"/>
    <tableColumn id="13263" xr3:uid="{9645CCA0-AF4F-4743-AF04-B033C5656638}" name="Column13255"/>
    <tableColumn id="13264" xr3:uid="{4B29E518-B549-D54E-93FF-C3EE546C76D9}" name="Column13256"/>
    <tableColumn id="13265" xr3:uid="{DB11567B-82F7-F84F-B4D7-BF02FC60197A}" name="Column13257"/>
    <tableColumn id="13266" xr3:uid="{E0F5D2E7-799D-7842-9DBC-9F55ECED0F33}" name="Column13258"/>
    <tableColumn id="13267" xr3:uid="{E74BD26A-A4E8-9C4A-BED2-5B25D3F517CD}" name="Column13259"/>
    <tableColumn id="13268" xr3:uid="{005A45BC-1994-1642-895F-B44F39DA2826}" name="Column13260"/>
    <tableColumn id="13269" xr3:uid="{3AFABD35-8ADD-2540-BD80-6CE009512936}" name="Column13261"/>
    <tableColumn id="13270" xr3:uid="{7EA732AD-F94C-0D46-AC98-2EF2E8E365B6}" name="Column13262"/>
    <tableColumn id="13271" xr3:uid="{042B092E-F71E-9F4E-B00E-3D3B86FD18AA}" name="Column13263"/>
    <tableColumn id="13272" xr3:uid="{B39D2DA3-722E-3A43-B25F-04B380667865}" name="Column13264"/>
    <tableColumn id="13273" xr3:uid="{92602C40-8354-C546-908E-62D41A3669F9}" name="Column13265"/>
    <tableColumn id="13274" xr3:uid="{8B6BB09A-9F63-9F46-8EBE-7E3E8D0EFBE1}" name="Column13266"/>
    <tableColumn id="13275" xr3:uid="{CF797F19-2031-404D-B363-16A1B75F385A}" name="Column13267"/>
    <tableColumn id="13276" xr3:uid="{B418098C-75A8-9C41-A259-8DA7C910247F}" name="Column13268"/>
    <tableColumn id="13277" xr3:uid="{6D238C85-7F1C-1D4F-8F5C-FFAF9392EF39}" name="Column13269"/>
    <tableColumn id="13278" xr3:uid="{7EE24A01-981D-E54C-9EC4-4AECB949B834}" name="Column13270"/>
    <tableColumn id="13279" xr3:uid="{B4F6B260-351B-9D43-82AB-0EC266103979}" name="Column13271"/>
    <tableColumn id="13280" xr3:uid="{64DFF261-5883-9245-9507-758FC556AE0A}" name="Column13272"/>
    <tableColumn id="13281" xr3:uid="{C45E3223-3645-B04D-B6A3-81B77C14944C}" name="Column13273"/>
    <tableColumn id="13282" xr3:uid="{EBCC5460-5CD0-9045-AEEE-CBB573B3BC27}" name="Column13274"/>
    <tableColumn id="13283" xr3:uid="{9DBFC388-1E61-204B-96B1-94494F1E2D05}" name="Column13275"/>
    <tableColumn id="13284" xr3:uid="{3B144C96-CBDC-4244-8B0C-E13C811E539E}" name="Column13276"/>
    <tableColumn id="13285" xr3:uid="{537BB10C-4813-F945-A329-BA259BB49661}" name="Column13277"/>
    <tableColumn id="13286" xr3:uid="{E5EB540A-F367-FA4A-B775-2541EA886802}" name="Column13278"/>
    <tableColumn id="13287" xr3:uid="{95B4DED4-D67C-4643-BC19-DE086DE81D81}" name="Column13279"/>
    <tableColumn id="13288" xr3:uid="{0B3E8414-3D88-9A44-9AB7-0AC81A4D339E}" name="Column13280"/>
    <tableColumn id="13289" xr3:uid="{202CBDB2-DD3E-644B-B479-C156B02A2514}" name="Column13281"/>
    <tableColumn id="13290" xr3:uid="{FD2CDCD0-3B79-9842-B7C9-D253ABCD7958}" name="Column13282"/>
    <tableColumn id="13291" xr3:uid="{28C1F68B-E444-FE46-B230-28AFA9B519FC}" name="Column13283"/>
    <tableColumn id="13292" xr3:uid="{AE5624B0-3540-E74A-8350-3A9010625668}" name="Column13284"/>
    <tableColumn id="13293" xr3:uid="{2BC5CC7D-7A66-F94D-891E-147A26A37AC3}" name="Column13285"/>
    <tableColumn id="13294" xr3:uid="{2D96D31D-C35A-A846-A020-AB06F02EEEDB}" name="Column13286"/>
    <tableColumn id="13295" xr3:uid="{5532318B-C858-3A4B-AB1A-5C3C8E67AB41}" name="Column13287"/>
    <tableColumn id="13296" xr3:uid="{54E89917-EC30-3A46-9B00-89EF14495837}" name="Column13288"/>
    <tableColumn id="13297" xr3:uid="{F0BF0198-73DD-814A-B50A-678FD7055E5C}" name="Column13289"/>
    <tableColumn id="13298" xr3:uid="{29DA0968-F719-364E-A57F-235A955427B2}" name="Column13290"/>
    <tableColumn id="13299" xr3:uid="{0984CD7D-8E19-2F4D-8BE7-2E47E295A6AB}" name="Column13291"/>
    <tableColumn id="13300" xr3:uid="{DD254BA3-C997-114F-A1AD-41179C26CF58}" name="Column13292"/>
    <tableColumn id="13301" xr3:uid="{DAF45BFB-5139-A74D-AF4E-C815173916D2}" name="Column13293"/>
    <tableColumn id="13302" xr3:uid="{0C4412E2-64F6-904B-A89A-4986D0B90ECC}" name="Column13294"/>
    <tableColumn id="13303" xr3:uid="{212F1598-9AD1-5E4E-BA8F-297091B82991}" name="Column13295"/>
    <tableColumn id="13304" xr3:uid="{BC7FD9C9-3D62-DB4B-8727-DA9FE99B3B4D}" name="Column13296"/>
    <tableColumn id="13305" xr3:uid="{4987810C-5625-2E42-953F-264563A69940}" name="Column13297"/>
    <tableColumn id="13306" xr3:uid="{637A9A20-EC86-A64D-8726-5F3B36C75E77}" name="Column13298"/>
    <tableColumn id="13307" xr3:uid="{955836C3-0188-C041-BB4D-1D08F84BD9BC}" name="Column13299"/>
    <tableColumn id="13308" xr3:uid="{FF580738-5BD1-B94E-8FCE-D9653D322803}" name="Column13300"/>
    <tableColumn id="13309" xr3:uid="{E3F8948F-6221-1947-BD4D-457E05CC141F}" name="Column13301"/>
    <tableColumn id="13310" xr3:uid="{6DEB3BAA-440E-9045-9AE9-C75E763CA6A5}" name="Column13302"/>
    <tableColumn id="13311" xr3:uid="{887336CA-72A8-0142-AE36-7FEC737FCF47}" name="Column13303"/>
    <tableColumn id="13312" xr3:uid="{7DCDA7F8-9553-3D45-867D-5A493F26CEE8}" name="Column13304"/>
    <tableColumn id="13313" xr3:uid="{2F4A4D09-75CE-F246-9364-B748EAAA9922}" name="Column13305"/>
    <tableColumn id="13314" xr3:uid="{C855AC35-0A58-3A46-9662-00F2550C351D}" name="Column13306"/>
    <tableColumn id="13315" xr3:uid="{F67A4677-90AC-214C-A450-C34AD3AD7C02}" name="Column13307"/>
    <tableColumn id="13316" xr3:uid="{AF696B2C-C0CB-F146-85CE-53A36EAC1E9B}" name="Column13308"/>
    <tableColumn id="13317" xr3:uid="{85047EB1-E7BD-8A47-BFB9-516BD3E2A797}" name="Column13309"/>
    <tableColumn id="13318" xr3:uid="{056D0B52-969E-C448-8B4F-32BE9957ECAB}" name="Column13310"/>
    <tableColumn id="13319" xr3:uid="{B47C333C-7365-B246-91DF-439D9DBA4395}" name="Column13311"/>
    <tableColumn id="13320" xr3:uid="{5A8C7A8B-40F6-974E-A912-28E8B936FF1D}" name="Column13312"/>
    <tableColumn id="13321" xr3:uid="{64537E14-C28C-5B4A-9852-E7AB1279B2B9}" name="Column13313"/>
    <tableColumn id="13322" xr3:uid="{E4991B90-D104-9048-8E3F-19C982485DC8}" name="Column13314"/>
    <tableColumn id="13323" xr3:uid="{9CE66B87-638A-EF40-9456-719639ABB088}" name="Column13315"/>
    <tableColumn id="13324" xr3:uid="{6A4DEF9A-C808-2C42-912E-5B89EB8BB374}" name="Column13316"/>
    <tableColumn id="13325" xr3:uid="{0C6E2DB3-7EB6-C444-B9D0-6758D6577DBD}" name="Column13317"/>
    <tableColumn id="13326" xr3:uid="{03EE6421-16B6-9247-947C-AE7FBFAEED05}" name="Column13318"/>
    <tableColumn id="13327" xr3:uid="{5DDBC2F4-C0C8-BD4E-8680-7900B59B5120}" name="Column13319"/>
    <tableColumn id="13328" xr3:uid="{F93ACC92-1718-9947-9222-BA4929C46E1C}" name="Column13320"/>
    <tableColumn id="13329" xr3:uid="{E85C0AA8-AD9A-9F43-8EAE-ABA0CA116426}" name="Column13321"/>
    <tableColumn id="13330" xr3:uid="{E66BFCD9-2F34-3349-8B9B-B6B29EA5DD99}" name="Column13322"/>
    <tableColumn id="13331" xr3:uid="{88E177C5-408C-7742-B3F4-1C137BFBAAF7}" name="Column13323"/>
    <tableColumn id="13332" xr3:uid="{8431772E-69C0-9F4A-BE2F-37555AB7D3FB}" name="Column13324"/>
    <tableColumn id="13333" xr3:uid="{445674CB-D1D6-CD4C-9C0D-5E9AE26187B3}" name="Column13325"/>
    <tableColumn id="13334" xr3:uid="{84710095-8B5D-BB49-A6C1-CE5921AC224A}" name="Column13326"/>
    <tableColumn id="13335" xr3:uid="{BCAE229E-94D4-DC4E-8665-74C29F6D2A87}" name="Column13327"/>
    <tableColumn id="13336" xr3:uid="{1A208244-461D-1247-A6F7-99704638E211}" name="Column13328"/>
    <tableColumn id="13337" xr3:uid="{A7503F1C-DB62-544E-AA3A-EAE6F67B284F}" name="Column13329"/>
    <tableColumn id="13338" xr3:uid="{07F0DA61-0C63-4348-A026-BE906B5447C0}" name="Column13330"/>
    <tableColumn id="13339" xr3:uid="{3F3A0FB3-AFA4-5144-88B3-0264403036C3}" name="Column13331"/>
    <tableColumn id="13340" xr3:uid="{D60357FC-B4F4-A648-A99F-9BB2C39ECC47}" name="Column13332"/>
    <tableColumn id="13341" xr3:uid="{2848F374-B998-EF45-8E32-7D4D25396325}" name="Column13333"/>
    <tableColumn id="13342" xr3:uid="{54A58287-CFCF-064F-BB0F-0CC5A4ECCF2E}" name="Column13334"/>
    <tableColumn id="13343" xr3:uid="{A9BAD29D-7646-AD40-B077-EE78E29DD327}" name="Column13335"/>
    <tableColumn id="13344" xr3:uid="{7DF499B7-820D-554F-AFFC-D762210FDC3F}" name="Column13336"/>
    <tableColumn id="13345" xr3:uid="{DDDD1B3B-33FF-4346-B5B7-5613F813C59A}" name="Column13337"/>
    <tableColumn id="13346" xr3:uid="{1AAD580C-6EC6-134E-9B52-70EA96F4C771}" name="Column13338"/>
    <tableColumn id="13347" xr3:uid="{120E78C4-8F3D-674E-BD11-8B2D90FE355E}" name="Column13339"/>
    <tableColumn id="13348" xr3:uid="{662D09EE-7896-BA4A-A36E-402A52D6D768}" name="Column13340"/>
    <tableColumn id="13349" xr3:uid="{80D22BB6-DDB3-0E42-8389-FBFF7A24BE70}" name="Column13341"/>
    <tableColumn id="13350" xr3:uid="{CCC6A7DD-0B4F-F641-A68C-B2526F8AA5BE}" name="Column13342"/>
    <tableColumn id="13351" xr3:uid="{ADA86C1C-814C-174D-B396-0272FCC0B741}" name="Column13343"/>
    <tableColumn id="13352" xr3:uid="{66F834A3-5628-8D4E-9043-ADC795C92B5D}" name="Column13344"/>
    <tableColumn id="13353" xr3:uid="{6989301B-A137-424E-AE3B-6A2FEE19D21D}" name="Column13345"/>
    <tableColumn id="13354" xr3:uid="{C37A8819-B0CA-9542-A896-F257F0FEBE76}" name="Column13346"/>
    <tableColumn id="13355" xr3:uid="{DE40ACFA-1BCA-A040-B9B2-DB4CFC6183A5}" name="Column13347"/>
    <tableColumn id="13356" xr3:uid="{1A55603A-0103-5E40-8554-EB23CA29AA6C}" name="Column13348"/>
    <tableColumn id="13357" xr3:uid="{3094270D-7927-4F44-A975-D4E06F4F5FE8}" name="Column13349"/>
    <tableColumn id="13358" xr3:uid="{85FF6DD5-F419-2644-ADAF-BA06537420CC}" name="Column13350"/>
    <tableColumn id="13359" xr3:uid="{D73A2E8A-4F4D-754B-B996-09E07F1894F7}" name="Column13351"/>
    <tableColumn id="13360" xr3:uid="{8F81209C-73C2-6E47-8CDA-1442E7E68115}" name="Column13352"/>
    <tableColumn id="13361" xr3:uid="{E03BF8FA-E962-5D4C-BB04-CCA42BB672CE}" name="Column13353"/>
    <tableColumn id="13362" xr3:uid="{3A4A8F72-9A15-2647-B6D0-9E936146EF3B}" name="Column13354"/>
    <tableColumn id="13363" xr3:uid="{7264AF72-CB60-4647-B626-888D9531FB6A}" name="Column13355"/>
    <tableColumn id="13364" xr3:uid="{9FCD3DEE-BDC4-F840-B16D-AE4E6C84CC5F}" name="Column13356"/>
    <tableColumn id="13365" xr3:uid="{FA1D438B-34EC-7A44-ACCE-9103C0A1AEBC}" name="Column13357"/>
    <tableColumn id="13366" xr3:uid="{47CF1903-AEC7-054B-AFA1-38C910B69E4B}" name="Column13358"/>
    <tableColumn id="13367" xr3:uid="{7B3B394D-9E38-6042-8EC6-380A4EA07BD7}" name="Column13359"/>
    <tableColumn id="13368" xr3:uid="{42DA6653-9D19-404D-A743-2376692FC2DC}" name="Column13360"/>
    <tableColumn id="13369" xr3:uid="{2CAB8E46-948C-F745-8549-7E0AE39E3592}" name="Column13361"/>
    <tableColumn id="13370" xr3:uid="{4A74D6DD-77B4-0A4C-BC60-CB297FAA9316}" name="Column13362"/>
    <tableColumn id="13371" xr3:uid="{2551C9F4-2EB7-574A-84FE-B8D0AE2B3BC7}" name="Column13363"/>
    <tableColumn id="13372" xr3:uid="{E729ACC2-DA3B-FB4D-925A-B6D30F239B7A}" name="Column13364"/>
    <tableColumn id="13373" xr3:uid="{4B9EA493-565B-AC4F-953E-4B742ECD399D}" name="Column13365"/>
    <tableColumn id="13374" xr3:uid="{2A771E3B-F71E-8D4A-9115-3D357CD98022}" name="Column13366"/>
    <tableColumn id="13375" xr3:uid="{B8D3BEEC-87C3-DB4A-89FA-227617080745}" name="Column13367"/>
    <tableColumn id="13376" xr3:uid="{72A51818-A179-D541-AA53-A4E57167D718}" name="Column13368"/>
    <tableColumn id="13377" xr3:uid="{031B6DFA-2317-064F-8B79-D9DFEC7935F2}" name="Column13369"/>
    <tableColumn id="13378" xr3:uid="{4F75751B-3A82-BD46-81D2-5F985B9AD1B0}" name="Column13370"/>
    <tableColumn id="13379" xr3:uid="{617ACEA8-B9C4-E448-9192-554187E40CE7}" name="Column13371"/>
    <tableColumn id="13380" xr3:uid="{CBECF36B-95BA-5A4D-AEFE-F5C22299B1C0}" name="Column13372"/>
    <tableColumn id="13381" xr3:uid="{2382F2DF-9E8B-4149-A027-AB7A580A861D}" name="Column13373"/>
    <tableColumn id="13382" xr3:uid="{5AC959DF-F2CD-734B-AAC6-5BB4B7565B44}" name="Column13374"/>
    <tableColumn id="13383" xr3:uid="{DD24C666-7C5F-5140-B1C8-DA91FD551330}" name="Column13375"/>
    <tableColumn id="13384" xr3:uid="{8E6C3404-1266-D94B-89E6-6584B5EE66F8}" name="Column13376"/>
    <tableColumn id="13385" xr3:uid="{C8A35E09-9534-8143-993C-46B589EDE36C}" name="Column13377"/>
    <tableColumn id="13386" xr3:uid="{6615C466-51F3-C648-B30E-3A15C3B68BA9}" name="Column13378"/>
    <tableColumn id="13387" xr3:uid="{1EC78307-42CF-8D40-A4C7-35EB2413A31C}" name="Column13379"/>
    <tableColumn id="13388" xr3:uid="{2F8648CE-790D-3746-BDA7-8B6BD6F61056}" name="Column13380"/>
    <tableColumn id="13389" xr3:uid="{70A000DD-FE60-4640-B9F6-0FAB549E1720}" name="Column13381"/>
    <tableColumn id="13390" xr3:uid="{6596B9E4-D202-634C-82FF-87B51905BC0A}" name="Column13382"/>
    <tableColumn id="13391" xr3:uid="{1938A416-CCFC-2643-9DA3-D9952A232812}" name="Column13383"/>
    <tableColumn id="13392" xr3:uid="{8B7C479A-89E7-E449-939B-A79F0615CFEF}" name="Column13384"/>
    <tableColumn id="13393" xr3:uid="{5D7D42D5-1720-7C48-B445-9922E63D5B07}" name="Column13385"/>
    <tableColumn id="13394" xr3:uid="{1095AF62-09E9-9D47-A15E-78361B63962F}" name="Column13386"/>
    <tableColumn id="13395" xr3:uid="{E5086365-540F-314B-92C3-9758E327EE82}" name="Column13387"/>
    <tableColumn id="13396" xr3:uid="{FCECC5BE-41C6-CD49-99C1-FDF89619D74F}" name="Column13388"/>
    <tableColumn id="13397" xr3:uid="{3C971041-5BBA-354A-8DBC-C97B79570BA1}" name="Column13389"/>
    <tableColumn id="13398" xr3:uid="{E5EEBBDA-B208-FE45-BB36-BA4F73C0D37C}" name="Column13390"/>
    <tableColumn id="13399" xr3:uid="{8398CDA4-CD58-1845-9BBB-2B360CFF3015}" name="Column13391"/>
    <tableColumn id="13400" xr3:uid="{69BC275A-AEB8-154D-8AE8-A91247D9C136}" name="Column13392"/>
    <tableColumn id="13401" xr3:uid="{486034D2-28A0-474D-837E-F4100E235422}" name="Column13393"/>
    <tableColumn id="13402" xr3:uid="{A5EB7DBF-E010-B449-A39A-48D711482B3C}" name="Column13394"/>
    <tableColumn id="13403" xr3:uid="{C2060483-E2A7-FE43-8363-F04E59FDC042}" name="Column13395"/>
    <tableColumn id="13404" xr3:uid="{246AE247-3C1B-444A-AD87-F6FA91E035F4}" name="Column13396"/>
    <tableColumn id="13405" xr3:uid="{95789793-EB6C-CB4E-8ED8-E2608F27450B}" name="Column13397"/>
    <tableColumn id="13406" xr3:uid="{6B4F9F12-82C3-0748-8EDF-4C8AB364AE44}" name="Column13398"/>
    <tableColumn id="13407" xr3:uid="{C8AF8ED6-44F6-D848-9817-44F18553E3D4}" name="Column13399"/>
    <tableColumn id="13408" xr3:uid="{81950492-42E9-0148-ABAB-68A17A41E0BA}" name="Column13400"/>
    <tableColumn id="13409" xr3:uid="{C7EA5CF7-BC53-0247-A687-E94E83F40566}" name="Column13401"/>
    <tableColumn id="13410" xr3:uid="{23264B12-B3CE-EA4C-AB70-D561A2DE6A11}" name="Column13402"/>
    <tableColumn id="13411" xr3:uid="{26217618-0D43-6741-AB0E-07FF8C309765}" name="Column13403"/>
    <tableColumn id="13412" xr3:uid="{C3D574E8-B7A0-EC4D-ABE0-DB5F27FE4098}" name="Column13404"/>
    <tableColumn id="13413" xr3:uid="{CC16894A-5334-8742-8265-C792B872A194}" name="Column13405"/>
    <tableColumn id="13414" xr3:uid="{F3BD3D6F-3E30-7749-A218-4C55CD51FDDE}" name="Column13406"/>
    <tableColumn id="13415" xr3:uid="{87F256D0-4D75-3945-904B-28BD86EE5037}" name="Column13407"/>
    <tableColumn id="13416" xr3:uid="{3089D5E8-5EC3-1C4F-858E-CEB1206E4906}" name="Column13408"/>
    <tableColumn id="13417" xr3:uid="{FD7FD7D2-0102-E349-A731-B7C939A1F304}" name="Column13409"/>
    <tableColumn id="13418" xr3:uid="{D786C4F3-4CC8-DE43-B73B-E9CC8A4B8164}" name="Column13410"/>
    <tableColumn id="13419" xr3:uid="{B8DDEF54-5A41-1E45-8EE4-84E5F3226CD4}" name="Column13411"/>
    <tableColumn id="13420" xr3:uid="{9F5D17F1-A5A9-1243-B1A3-E1408A81B9E8}" name="Column13412"/>
    <tableColumn id="13421" xr3:uid="{6C66F98C-5C26-E741-9081-13FF6B3FF44B}" name="Column13413"/>
    <tableColumn id="13422" xr3:uid="{7A9F5617-4D72-1344-89B3-A3A591053043}" name="Column13414"/>
    <tableColumn id="13423" xr3:uid="{905F320E-ED5E-D74D-AADE-C731886AB960}" name="Column13415"/>
    <tableColumn id="13424" xr3:uid="{34D262CF-6DDA-F841-AB3C-EEE7A07ABA45}" name="Column13416"/>
    <tableColumn id="13425" xr3:uid="{F04BDC72-82F4-6346-8388-2EA73CEE593C}" name="Column13417"/>
    <tableColumn id="13426" xr3:uid="{5B2C33B4-2A78-9A46-9AE8-37A9A5207766}" name="Column13418"/>
    <tableColumn id="13427" xr3:uid="{1E41ED27-E10A-344C-98A4-83ACBD841C4C}" name="Column13419"/>
    <tableColumn id="13428" xr3:uid="{83A87B8F-0622-8F4E-95BC-6D203CA7543F}" name="Column13420"/>
    <tableColumn id="13429" xr3:uid="{A7AF73BE-4FA4-7442-BC21-12567770D95D}" name="Column13421"/>
    <tableColumn id="13430" xr3:uid="{E771A6A0-CB7B-D84B-B551-798305BE6846}" name="Column13422"/>
    <tableColumn id="13431" xr3:uid="{C4D1DDD4-EE9B-7E4C-85B4-1789AAC1AAEC}" name="Column13423"/>
    <tableColumn id="13432" xr3:uid="{7CD95560-C79F-1943-B151-2E1EB3AA3F6E}" name="Column13424"/>
    <tableColumn id="13433" xr3:uid="{D0797013-B260-DD44-A74F-40EF5E212FEF}" name="Column13425"/>
    <tableColumn id="13434" xr3:uid="{E4869AB0-A037-8C40-8817-84A7E11FB396}" name="Column13426"/>
    <tableColumn id="13435" xr3:uid="{EDCE5C6C-C96E-F843-BB7C-1FA974DA6067}" name="Column13427"/>
    <tableColumn id="13436" xr3:uid="{21357105-7D85-8E4E-A593-01F4AFFAC6BB}" name="Column13428"/>
    <tableColumn id="13437" xr3:uid="{6379ECAC-DEB4-9C4B-86D4-63227EFA8D55}" name="Column13429"/>
    <tableColumn id="13438" xr3:uid="{0CBC65BC-2C6E-A646-BC51-BD8EEE93BF2B}" name="Column13430"/>
    <tableColumn id="13439" xr3:uid="{5D6D7834-04EC-3145-89EE-E68B806D73F0}" name="Column13431"/>
    <tableColumn id="13440" xr3:uid="{3A3EE7B6-CD60-5747-89E7-495C9F1DAFB4}" name="Column13432"/>
    <tableColumn id="13441" xr3:uid="{E07693BE-D531-9B4E-BE71-F8FDAE59FB79}" name="Column13433"/>
    <tableColumn id="13442" xr3:uid="{CB3D9CD6-6604-E045-B059-7A795A2CCEF5}" name="Column13434"/>
    <tableColumn id="13443" xr3:uid="{9DC0520B-9C1A-924B-85D7-ACC93DC325DF}" name="Column13435"/>
    <tableColumn id="13444" xr3:uid="{6DF83609-B13C-C848-A9BC-6D99D64B1619}" name="Column13436"/>
    <tableColumn id="13445" xr3:uid="{F2139DFE-C543-6643-86F2-63F2A6C7B8F9}" name="Column13437"/>
    <tableColumn id="13446" xr3:uid="{A9ECC189-2D94-D349-B215-F4CBBCD34C0A}" name="Column13438"/>
    <tableColumn id="13447" xr3:uid="{A0092C18-082B-DE4C-8C1C-65433A7FF9E0}" name="Column13439"/>
    <tableColumn id="13448" xr3:uid="{7EB70624-220B-E747-82DD-E5EEEEA9A92C}" name="Column13440"/>
    <tableColumn id="13449" xr3:uid="{D53F0330-2BBC-1444-B82F-2C7E3F9500F2}" name="Column13441"/>
    <tableColumn id="13450" xr3:uid="{4FB71DBE-62FB-7D40-B709-5ECD7BAF4501}" name="Column13442"/>
    <tableColumn id="13451" xr3:uid="{8A20F89B-8F66-AD41-8D08-1AF4BB2DE6A3}" name="Column13443"/>
    <tableColumn id="13452" xr3:uid="{C97675C6-3545-044F-AB76-FD3C342E9249}" name="Column13444"/>
    <tableColumn id="13453" xr3:uid="{29F2F35B-B68F-3B46-8B63-651CE03DA0B8}" name="Column13445"/>
    <tableColumn id="13454" xr3:uid="{9EEF3A60-7325-0441-8453-E484D727DC91}" name="Column13446"/>
    <tableColumn id="13455" xr3:uid="{3C4A6865-337D-4041-BD29-22BBFF16C8A9}" name="Column13447"/>
    <tableColumn id="13456" xr3:uid="{D6CB4481-CE1E-0349-977B-CFC77D310F5A}" name="Column13448"/>
    <tableColumn id="13457" xr3:uid="{A2A9889A-F3E2-2943-AA60-73780777BEBF}" name="Column13449"/>
    <tableColumn id="13458" xr3:uid="{11523EDD-E48C-5B41-B379-053E2E64DB48}" name="Column13450"/>
    <tableColumn id="13459" xr3:uid="{5D5274E9-0C3A-A240-BF28-87B2553DB5CF}" name="Column13451"/>
    <tableColumn id="13460" xr3:uid="{54822474-4A06-BC47-88C3-B7847C4961DD}" name="Column13452"/>
    <tableColumn id="13461" xr3:uid="{3BDB7DCC-5522-7548-AF31-E3FE6A288996}" name="Column13453"/>
    <tableColumn id="13462" xr3:uid="{3D52A06B-2D5A-2C49-8395-1C0FF4131E78}" name="Column13454"/>
    <tableColumn id="13463" xr3:uid="{46BABDFB-85B3-2648-9122-9A3C5098D653}" name="Column13455"/>
    <tableColumn id="13464" xr3:uid="{C6B96303-2DA6-0743-930B-FECDBD8CC397}" name="Column13456"/>
    <tableColumn id="13465" xr3:uid="{C315AC88-783D-1744-89F0-6CC4855F72E3}" name="Column13457"/>
    <tableColumn id="13466" xr3:uid="{B984949E-E27C-A24A-8768-28BA599F564B}" name="Column13458"/>
    <tableColumn id="13467" xr3:uid="{950265DA-3D8A-B44D-8467-A2BF2362E6FC}" name="Column13459"/>
    <tableColumn id="13468" xr3:uid="{5A1A9B79-3847-1249-9DCF-130435F4AF42}" name="Column13460"/>
    <tableColumn id="13469" xr3:uid="{D4767EA7-C4C8-C544-826C-F4B3D273C35A}" name="Column13461"/>
    <tableColumn id="13470" xr3:uid="{EC4EDCF1-BB39-1A41-AE2D-9C22E7EE95A8}" name="Column13462"/>
    <tableColumn id="13471" xr3:uid="{96427652-E5EB-D742-B953-9BE40450E1F9}" name="Column13463"/>
    <tableColumn id="13472" xr3:uid="{7D1746C2-F332-B849-A9EA-33029C92559F}" name="Column13464"/>
    <tableColumn id="13473" xr3:uid="{704981F2-A11A-5F49-B49B-DAAFBBA9587A}" name="Column13465"/>
    <tableColumn id="13474" xr3:uid="{0D0EDC4D-D782-234D-A2CA-431118385CE6}" name="Column13466"/>
    <tableColumn id="13475" xr3:uid="{E822BD5A-2CCA-EA4B-8D69-C9623C23A021}" name="Column13467"/>
    <tableColumn id="13476" xr3:uid="{068FC055-24D6-7747-8666-1AD206BF0003}" name="Column13468"/>
    <tableColumn id="13477" xr3:uid="{C15D0AF8-27E0-394D-B8A9-E40FB9357072}" name="Column13469"/>
    <tableColumn id="13478" xr3:uid="{DC3C0979-84D9-4641-927C-97DBE6708B65}" name="Column13470"/>
    <tableColumn id="13479" xr3:uid="{5747935D-B01B-D64D-B8A1-D22281398B12}" name="Column13471"/>
    <tableColumn id="13480" xr3:uid="{D2E9C9A2-E3BF-574E-8A45-8BDC4B826E0D}" name="Column13472"/>
    <tableColumn id="13481" xr3:uid="{6CEABF6B-D720-0E49-ABC7-29A68BD1C494}" name="Column13473"/>
    <tableColumn id="13482" xr3:uid="{7D47C063-55DB-D243-82D3-0CB3F89E1A97}" name="Column13474"/>
    <tableColumn id="13483" xr3:uid="{51F8FBFE-6535-0C44-A9DA-34B00E689807}" name="Column13475"/>
    <tableColumn id="13484" xr3:uid="{4A9D57A6-DF49-9A48-820D-42D8EEE43F00}" name="Column13476"/>
    <tableColumn id="13485" xr3:uid="{A77DF7C9-9D7E-BE46-B8BE-EC08FDB6498F}" name="Column13477"/>
    <tableColumn id="13486" xr3:uid="{961F2C13-CF56-BE4F-81A4-E569E405AC71}" name="Column13478"/>
    <tableColumn id="13487" xr3:uid="{667B08C0-E7B0-F242-A83C-E2D18B96A42F}" name="Column13479"/>
    <tableColumn id="13488" xr3:uid="{AD52DE0C-1D00-FB48-A2CC-EF1E82666359}" name="Column13480"/>
    <tableColumn id="13489" xr3:uid="{0E08A1B7-2272-534E-AADD-D45DFE9D4C27}" name="Column13481"/>
    <tableColumn id="13490" xr3:uid="{AB071AF2-FF88-3A4D-97BD-C60D9C2BE461}" name="Column13482"/>
    <tableColumn id="13491" xr3:uid="{457AADDB-31C1-254E-B074-1E8377E635C3}" name="Column13483"/>
    <tableColumn id="13492" xr3:uid="{B00A65F1-1BC3-D545-9AD6-8E8AFC9FD4E7}" name="Column13484"/>
    <tableColumn id="13493" xr3:uid="{5220D1FC-A0A7-9049-A7A4-064195B8AC67}" name="Column13485"/>
    <tableColumn id="13494" xr3:uid="{8C38E4FC-35AC-CA48-8C84-4CF3F9FAD695}" name="Column13486"/>
    <tableColumn id="13495" xr3:uid="{0CA5AC1E-E8FD-6F49-AD30-DDCAEEDD6D3C}" name="Column13487"/>
    <tableColumn id="13496" xr3:uid="{32C06B36-719B-F04A-B4F0-79C0F2EFDF35}" name="Column13488"/>
    <tableColumn id="13497" xr3:uid="{463D00FF-ED82-E942-9FB3-D7D140791259}" name="Column13489"/>
    <tableColumn id="13498" xr3:uid="{A097A465-C04C-7E4D-8FB2-650A656133F4}" name="Column13490"/>
    <tableColumn id="13499" xr3:uid="{66CF5CC3-B2B1-214E-A765-BC712E8B7F8A}" name="Column13491"/>
    <tableColumn id="13500" xr3:uid="{1EC0494C-AF1F-BE48-9516-7EC9D5D4CDBB}" name="Column13492"/>
    <tableColumn id="13501" xr3:uid="{7D10C054-486D-744E-8B11-19087FA09A49}" name="Column13493"/>
    <tableColumn id="13502" xr3:uid="{B314CC98-857E-DD41-9FE7-89CDEC47BCA0}" name="Column13494"/>
    <tableColumn id="13503" xr3:uid="{715B0333-57BA-3F43-923E-869DD8F99967}" name="Column13495"/>
    <tableColumn id="13504" xr3:uid="{D5955044-963E-FE47-ABBA-D4D1375C39F6}" name="Column13496"/>
    <tableColumn id="13505" xr3:uid="{3133DF7C-2716-C84D-9727-F3ED1BE87560}" name="Column13497"/>
    <tableColumn id="13506" xr3:uid="{75D938B5-81CB-BD41-B89B-7DFE9CCD58D1}" name="Column13498"/>
    <tableColumn id="13507" xr3:uid="{9A417B71-48F3-B947-A2C7-EF6D6318D7BB}" name="Column13499"/>
    <tableColumn id="13508" xr3:uid="{E405A6A1-78AC-E04E-AFAF-CE4F399A2276}" name="Column13500"/>
    <tableColumn id="13509" xr3:uid="{46E29485-8B97-4545-8579-AFB72F4A5B94}" name="Column13501"/>
    <tableColumn id="13510" xr3:uid="{6DA9D2F1-ADB0-C645-BB9A-2C15936545FA}" name="Column13502"/>
    <tableColumn id="13511" xr3:uid="{3F82A308-9127-AE4B-87DF-392103C3861D}" name="Column13503"/>
    <tableColumn id="13512" xr3:uid="{94BFD8E2-5C3F-4648-B630-E77E110ABC85}" name="Column13504"/>
    <tableColumn id="13513" xr3:uid="{6B58E627-1206-7847-878D-783AF7727139}" name="Column13505"/>
    <tableColumn id="13514" xr3:uid="{F8320ADC-5AFD-0041-999B-F7F53C272FDA}" name="Column13506"/>
    <tableColumn id="13515" xr3:uid="{B2688425-A556-EE4C-A0A5-427DF5EA9A70}" name="Column13507"/>
    <tableColumn id="13516" xr3:uid="{655B971E-2B8F-3741-A64C-744FDAB935F1}" name="Column13508"/>
    <tableColumn id="13517" xr3:uid="{4AB3FBA6-D382-D247-9E39-FC69B392425F}" name="Column13509"/>
    <tableColumn id="13518" xr3:uid="{52F8ABCC-B833-2A47-BE5D-6B5EBC4CE087}" name="Column13510"/>
    <tableColumn id="13519" xr3:uid="{71CDBCFD-6A3B-814F-8AB6-10BBF1A46EA1}" name="Column13511"/>
    <tableColumn id="13520" xr3:uid="{B3FCF5A1-9131-BC43-915C-F1CC24EA6681}" name="Column13512"/>
    <tableColumn id="13521" xr3:uid="{9C9C3AA7-B35F-E544-8D58-B479A44C9971}" name="Column13513"/>
    <tableColumn id="13522" xr3:uid="{A088B8EC-9D2E-F64D-9732-951BCBF8CC28}" name="Column13514"/>
    <tableColumn id="13523" xr3:uid="{FE2B1C16-EB9A-C141-8819-98EA804ACBF9}" name="Column13515"/>
    <tableColumn id="13524" xr3:uid="{9F30F74E-C52E-4040-9C1C-210BA5F8D312}" name="Column13516"/>
    <tableColumn id="13525" xr3:uid="{DF811E99-717F-8244-A7A2-0A3ADD525138}" name="Column13517"/>
    <tableColumn id="13526" xr3:uid="{2B16D4F5-50AE-1946-88AA-4A32E2958285}" name="Column13518"/>
    <tableColumn id="13527" xr3:uid="{4DD30CC1-FF4B-CF44-BA09-947A000BA816}" name="Column13519"/>
    <tableColumn id="13528" xr3:uid="{34D6E216-1E1D-F847-B888-37A59A5A45FB}" name="Column13520"/>
    <tableColumn id="13529" xr3:uid="{84FDC0B2-747A-E04C-A781-086770E0C7D4}" name="Column13521"/>
    <tableColumn id="13530" xr3:uid="{8835E2DF-497C-4C46-8A92-1E9064F42441}" name="Column13522"/>
    <tableColumn id="13531" xr3:uid="{001464AE-A38B-D847-B709-70D93AA17559}" name="Column13523"/>
    <tableColumn id="13532" xr3:uid="{FEB4E397-0A0B-2C4B-8F02-DBEFB11FB5E6}" name="Column13524"/>
    <tableColumn id="13533" xr3:uid="{8DE6AD39-4AA6-5647-B534-F1C57924D6A0}" name="Column13525"/>
    <tableColumn id="13534" xr3:uid="{6BA50A33-E720-0940-900E-B59CA35F0D1E}" name="Column13526"/>
    <tableColumn id="13535" xr3:uid="{D4B24D67-5291-DF43-9117-70A14721D633}" name="Column13527"/>
    <tableColumn id="13536" xr3:uid="{E90F9F42-117B-F74A-8C1E-54D0DC1538BA}" name="Column13528"/>
    <tableColumn id="13537" xr3:uid="{BDB338E0-B578-D248-AFFF-01C3FC7F9768}" name="Column13529"/>
    <tableColumn id="13538" xr3:uid="{C9422362-BA0D-F14D-BE64-B956B7BB4AC5}" name="Column13530"/>
    <tableColumn id="13539" xr3:uid="{08C0DECF-4B3A-D145-9003-670800F24C60}" name="Column13531"/>
    <tableColumn id="13540" xr3:uid="{D440A0C5-67A9-8241-B900-8721836D2CF2}" name="Column13532"/>
    <tableColumn id="13541" xr3:uid="{44963BFF-53AB-D34A-9A36-F9650726B047}" name="Column13533"/>
    <tableColumn id="13542" xr3:uid="{C7C01FFE-AAF5-434B-B933-FAAA21B1C7A5}" name="Column13534"/>
    <tableColumn id="13543" xr3:uid="{3E2DC9F1-B3FA-F548-96D2-DF93EC35D6C1}" name="Column13535"/>
    <tableColumn id="13544" xr3:uid="{9CC3FFDB-5046-DE46-8BBC-4C7F4B323731}" name="Column13536"/>
    <tableColumn id="13545" xr3:uid="{47933603-32D7-8F49-9A25-953F3B974A3B}" name="Column13537"/>
    <tableColumn id="13546" xr3:uid="{52B61222-CF88-3841-A709-8EF25A70C998}" name="Column13538"/>
    <tableColumn id="13547" xr3:uid="{0B730851-4F52-964B-B148-7F0973376308}" name="Column13539"/>
    <tableColumn id="13548" xr3:uid="{201FB926-21E9-8747-9B16-CCCEF2BFEB95}" name="Column13540"/>
    <tableColumn id="13549" xr3:uid="{0E49F2D1-BCA2-3744-BD28-081B8E429860}" name="Column13541"/>
    <tableColumn id="13550" xr3:uid="{B9C3E500-7892-4244-BC45-D140EF9C948B}" name="Column13542"/>
    <tableColumn id="13551" xr3:uid="{2963100C-6CF8-3A4C-95D1-2D4C1D37BE22}" name="Column13543"/>
    <tableColumn id="13552" xr3:uid="{08E43BBF-D134-6244-809E-36AAAFE9D835}" name="Column13544"/>
    <tableColumn id="13553" xr3:uid="{49F91213-6BAD-CD41-BDAB-B3177D0B1F37}" name="Column13545"/>
    <tableColumn id="13554" xr3:uid="{90D8BE99-A1A2-354C-8D2C-CE51B51B0C39}" name="Column13546"/>
    <tableColumn id="13555" xr3:uid="{BBE7EB18-DC8F-EE45-9F30-0BEB5A341C91}" name="Column13547"/>
    <tableColumn id="13556" xr3:uid="{07F5B58D-8CC9-CE43-9887-61265F747B1E}" name="Column13548"/>
    <tableColumn id="13557" xr3:uid="{2857B779-89D4-D042-B97F-04BEF9597FD4}" name="Column13549"/>
    <tableColumn id="13558" xr3:uid="{5526C73D-760D-0D4F-8F12-BA6168A06B4D}" name="Column13550"/>
    <tableColumn id="13559" xr3:uid="{5368A325-4921-0041-B0C4-9BC61D868FC8}" name="Column13551"/>
    <tableColumn id="13560" xr3:uid="{E4B2F31C-6837-DF4E-AB90-8A93EF68E098}" name="Column13552"/>
    <tableColumn id="13561" xr3:uid="{2DD17783-B964-654B-97C5-DD3EE244BE5B}" name="Column13553"/>
    <tableColumn id="13562" xr3:uid="{0765C9ED-3C91-DE4C-8CE8-D161C952C5C8}" name="Column13554"/>
    <tableColumn id="13563" xr3:uid="{1E7EEC27-D2A9-3145-963E-462A7926CEA9}" name="Column13555"/>
    <tableColumn id="13564" xr3:uid="{9FD84F4F-786A-A74F-B897-92A25054D3EF}" name="Column13556"/>
    <tableColumn id="13565" xr3:uid="{E81174BD-127D-B242-9141-63850E8ECEB4}" name="Column13557"/>
    <tableColumn id="13566" xr3:uid="{8ED229F7-707D-AF46-AE61-7A417895B30E}" name="Column13558"/>
    <tableColumn id="13567" xr3:uid="{AD1FC1B7-CFB2-334C-A353-3142CB2DDD8A}" name="Column13559"/>
    <tableColumn id="13568" xr3:uid="{C01188FF-B1C8-D340-8276-56FC18B13B1F}" name="Column13560"/>
    <tableColumn id="13569" xr3:uid="{8053A4F6-B1F0-BA4C-8340-673FB7FD2BB4}" name="Column13561"/>
    <tableColumn id="13570" xr3:uid="{3A18B08F-EAE7-6F4D-8E62-FB15A8462138}" name="Column13562"/>
    <tableColumn id="13571" xr3:uid="{1F7DEB12-29B9-F547-B87C-44BA4CC63276}" name="Column13563"/>
    <tableColumn id="13572" xr3:uid="{7D0AB310-BD7F-5140-A753-FBFCAAA5EF31}" name="Column13564"/>
    <tableColumn id="13573" xr3:uid="{C87792DF-EC49-F040-8FBA-D1ACCD3E2D76}" name="Column13565"/>
    <tableColumn id="13574" xr3:uid="{1B9CA87F-B076-9948-A5F4-23C6198ADFFF}" name="Column13566"/>
    <tableColumn id="13575" xr3:uid="{6608F6E5-A6F0-124F-95A9-55CDB37DB3C9}" name="Column13567"/>
    <tableColumn id="13576" xr3:uid="{3F361E03-06ED-F54A-8D67-0392BA9FFC83}" name="Column13568"/>
    <tableColumn id="13577" xr3:uid="{3A49A0E9-3A91-6C42-ABBF-5FEE89B9498B}" name="Column13569"/>
    <tableColumn id="13578" xr3:uid="{4A3A7138-889F-9D42-95E3-DE6F7AE69ED9}" name="Column13570"/>
    <tableColumn id="13579" xr3:uid="{B6BD3A32-3B05-A549-8079-E6BFC43072D0}" name="Column13571"/>
    <tableColumn id="13580" xr3:uid="{2D8C068D-C3C3-3B48-96A1-84D0282004F0}" name="Column13572"/>
    <tableColumn id="13581" xr3:uid="{7CF15A65-35CF-AC43-9721-A3D2DAD18BE2}" name="Column13573"/>
    <tableColumn id="13582" xr3:uid="{9FC2EC52-C39C-D24D-87A6-D7209F686E46}" name="Column13574"/>
    <tableColumn id="13583" xr3:uid="{DCFEC978-70C0-F748-BB05-7FCA00D7A1C6}" name="Column13575"/>
    <tableColumn id="13584" xr3:uid="{F0BED3ED-E965-8543-B610-B194B374F5CB}" name="Column13576"/>
    <tableColumn id="13585" xr3:uid="{89A3D3D8-2F44-2E4D-B610-0E1197D6CEDF}" name="Column13577"/>
    <tableColumn id="13586" xr3:uid="{183C9456-8FF5-104C-89F5-16898EAEF00A}" name="Column13578"/>
    <tableColumn id="13587" xr3:uid="{9607C545-A5DF-FD48-BECA-2C3AD67F5175}" name="Column13579"/>
    <tableColumn id="13588" xr3:uid="{7E093A26-F0A3-1043-9CAF-F41098A85523}" name="Column13580"/>
    <tableColumn id="13589" xr3:uid="{6D539829-85AD-A54C-976B-0853DC55046E}" name="Column13581"/>
    <tableColumn id="13590" xr3:uid="{81772B6D-863D-B140-962E-FAD5222059B6}" name="Column13582"/>
    <tableColumn id="13591" xr3:uid="{C713E7CA-4B38-7743-9C69-856424B52C70}" name="Column13583"/>
    <tableColumn id="13592" xr3:uid="{0C144843-CF32-3E48-AD04-8D5B91E58590}" name="Column13584"/>
    <tableColumn id="13593" xr3:uid="{59FAB486-32AC-5349-9A10-04D3DA04FE9B}" name="Column13585"/>
    <tableColumn id="13594" xr3:uid="{1F1B1A7C-5DE6-D04C-B40C-D29B52724110}" name="Column13586"/>
    <tableColumn id="13595" xr3:uid="{0A1DAF8D-70D0-EE42-8080-9DDF02833A68}" name="Column13587"/>
    <tableColumn id="13596" xr3:uid="{84CED565-1AF6-DB42-8E71-681883089A19}" name="Column13588"/>
    <tableColumn id="13597" xr3:uid="{912C98CA-5775-6B40-8E6B-9E90CA135A2D}" name="Column13589"/>
    <tableColumn id="13598" xr3:uid="{1620F06D-096D-3745-92D8-8056A9122C52}" name="Column13590"/>
    <tableColumn id="13599" xr3:uid="{87421200-4F32-2D4C-AAEB-53AA5E5EF79F}" name="Column13591"/>
    <tableColumn id="13600" xr3:uid="{F247FDB2-C703-6D45-9835-3AAB4AD4E590}" name="Column13592"/>
    <tableColumn id="13601" xr3:uid="{4F55D242-BC56-9849-8836-55F9A9BB5427}" name="Column13593"/>
    <tableColumn id="13602" xr3:uid="{BB645463-3392-1F4B-B8C1-5FC10ABB737C}" name="Column13594"/>
    <tableColumn id="13603" xr3:uid="{5656218B-43BF-854A-97A4-741933D9E9DB}" name="Column13595"/>
    <tableColumn id="13604" xr3:uid="{A0CC2161-9DA8-5945-8734-92396CBC76F0}" name="Column13596"/>
    <tableColumn id="13605" xr3:uid="{442F4A3B-EF2C-134A-A02D-D6E2AFAE5B01}" name="Column13597"/>
    <tableColumn id="13606" xr3:uid="{C2D9C47C-60F2-3E41-B350-EADAC29C875D}" name="Column13598"/>
    <tableColumn id="13607" xr3:uid="{5360B002-22B4-C34E-8801-57854738D9A1}" name="Column13599"/>
    <tableColumn id="13608" xr3:uid="{846CB67F-FC66-D046-96DC-4AA8145E584D}" name="Column13600"/>
    <tableColumn id="13609" xr3:uid="{A62E6F49-015B-144B-A6D9-2AAA9E59E002}" name="Column13601"/>
    <tableColumn id="13610" xr3:uid="{0D1D76A4-3FDD-EE47-8CDC-5EFB052A66DE}" name="Column13602"/>
    <tableColumn id="13611" xr3:uid="{5B46261A-ECD1-C94B-ACEE-47A56C620F9F}" name="Column13603"/>
    <tableColumn id="13612" xr3:uid="{13E82E06-0109-2E46-8155-28608A4BC8F2}" name="Column13604"/>
    <tableColumn id="13613" xr3:uid="{6DFCF9A2-9D0B-B04E-9A8B-4366DD2203B7}" name="Column13605"/>
    <tableColumn id="13614" xr3:uid="{6796E7D0-65B8-E04A-98F7-7BAD59EDA719}" name="Column13606"/>
    <tableColumn id="13615" xr3:uid="{8C55C652-8F94-4B40-AFE3-705A91EC571F}" name="Column13607"/>
    <tableColumn id="13616" xr3:uid="{634E8E62-BEED-6E47-A85A-F805EB34DF95}" name="Column13608"/>
    <tableColumn id="13617" xr3:uid="{8D9D1015-7393-044D-82A7-F9566D2685A4}" name="Column13609"/>
    <tableColumn id="13618" xr3:uid="{8BC71FB8-870C-4E4E-99BE-5B868BD93559}" name="Column13610"/>
    <tableColumn id="13619" xr3:uid="{A5292A7F-EC6A-3D40-A8DF-14DBF760ED8A}" name="Column13611"/>
    <tableColumn id="13620" xr3:uid="{7D9DBA18-419F-DB40-B76C-6BE614118A43}" name="Column13612"/>
    <tableColumn id="13621" xr3:uid="{A63013B2-40D0-664B-B957-DB3BA6B2D6CA}" name="Column13613"/>
    <tableColumn id="13622" xr3:uid="{C2CAD310-6168-3F48-8D98-D574C161E4D2}" name="Column13614"/>
    <tableColumn id="13623" xr3:uid="{A7281167-EF37-064F-A522-3E2524E79778}" name="Column13615"/>
    <tableColumn id="13624" xr3:uid="{E7008F17-70C2-4544-9B3B-C05B78AC220B}" name="Column13616"/>
    <tableColumn id="13625" xr3:uid="{95EBC3A4-E896-124E-BF7F-6DD0C795738A}" name="Column13617"/>
    <tableColumn id="13626" xr3:uid="{A1E2823F-3B6B-F04D-AE41-265A3EF54A31}" name="Column13618"/>
    <tableColumn id="13627" xr3:uid="{D0A1975D-9400-0942-9006-4CD7467117E0}" name="Column13619"/>
    <tableColumn id="13628" xr3:uid="{2A55BB6A-770B-F14B-99E3-3AA779F91ACF}" name="Column13620"/>
    <tableColumn id="13629" xr3:uid="{A9353046-18EF-4B46-904F-12A34D8C0454}" name="Column13621"/>
    <tableColumn id="13630" xr3:uid="{0D4F018F-EE9B-7C44-9AF6-7904CCEE43A4}" name="Column13622"/>
    <tableColumn id="13631" xr3:uid="{0B30EFA2-913F-184B-B89C-ED048241FC34}" name="Column13623"/>
    <tableColumn id="13632" xr3:uid="{F81CED26-FEAD-9D48-BF03-4F0EB810CA8C}" name="Column13624"/>
    <tableColumn id="13633" xr3:uid="{A30AD772-43B3-AA4B-A4C0-2B597BACE5D8}" name="Column13625"/>
    <tableColumn id="13634" xr3:uid="{69391BA6-7F8D-744A-9C02-9B9A8A77915E}" name="Column13626"/>
    <tableColumn id="13635" xr3:uid="{EB0AEAE0-849C-2344-AA34-9F532750259B}" name="Column13627"/>
    <tableColumn id="13636" xr3:uid="{13FA8F66-A70C-5F41-A85B-8EEC84761910}" name="Column13628"/>
    <tableColumn id="13637" xr3:uid="{AC12E3C3-C5D0-FB4A-B5F2-C045985A0A36}" name="Column13629"/>
    <tableColumn id="13638" xr3:uid="{73FB14DA-0C9B-0A43-A4B5-210A7C508E3A}" name="Column13630"/>
    <tableColumn id="13639" xr3:uid="{EB495CEA-C9A8-E447-91B2-8DDF9CAFFF97}" name="Column13631"/>
    <tableColumn id="13640" xr3:uid="{348F47FC-3A30-2249-9589-DD985FCAE304}" name="Column13632"/>
    <tableColumn id="13641" xr3:uid="{A646CBC6-5D2E-264B-A907-35E717C20D12}" name="Column13633"/>
    <tableColumn id="13642" xr3:uid="{5F98CA48-49A7-EE40-ACF0-6773F2D01E72}" name="Column13634"/>
    <tableColumn id="13643" xr3:uid="{62D5D866-B8F6-A742-8362-11529EA1B42A}" name="Column13635"/>
    <tableColumn id="13644" xr3:uid="{91E260E7-1F78-4847-876C-18C004D2B5BC}" name="Column13636"/>
    <tableColumn id="13645" xr3:uid="{DE0C949F-439B-FE49-BCDB-32CAE518A3B6}" name="Column13637"/>
    <tableColumn id="13646" xr3:uid="{D46436D3-BBDA-A54B-89B5-9BA07811EC0C}" name="Column13638"/>
    <tableColumn id="13647" xr3:uid="{64B5CEAC-8CD0-7149-9072-4505634283C2}" name="Column13639"/>
    <tableColumn id="13648" xr3:uid="{3EF89135-8FAD-3D4C-BC8E-A66BC6FCCC10}" name="Column13640"/>
    <tableColumn id="13649" xr3:uid="{63FD0D9C-26E9-724E-BE68-C594852F7194}" name="Column13641"/>
    <tableColumn id="13650" xr3:uid="{3FA28ACF-4861-2F4F-B1D9-5A24C3643B3A}" name="Column13642"/>
    <tableColumn id="13651" xr3:uid="{6EE1AC95-68D1-B24D-A199-A1FBB45ACBFD}" name="Column13643"/>
    <tableColumn id="13652" xr3:uid="{55399B9F-D524-404F-98FD-2101E1ADA2B6}" name="Column13644"/>
    <tableColumn id="13653" xr3:uid="{B52A3B38-1B92-EB4D-973B-5566D81ED7F2}" name="Column13645"/>
    <tableColumn id="13654" xr3:uid="{A410E2C8-3CA1-AE46-8567-CBF3BBE8ADCA}" name="Column13646"/>
    <tableColumn id="13655" xr3:uid="{79C0E58C-8ECB-364F-9BC0-FB40C21F822C}" name="Column13647"/>
    <tableColumn id="13656" xr3:uid="{773AA036-B67B-0B46-A6BD-A2C7DDAB63DC}" name="Column13648"/>
    <tableColumn id="13657" xr3:uid="{FA212D82-2073-2F47-BF62-AB6ACAE1713A}" name="Column13649"/>
    <tableColumn id="13658" xr3:uid="{EAC18851-6B0B-444C-97F9-612F119F34B9}" name="Column13650"/>
    <tableColumn id="13659" xr3:uid="{F89789B8-A001-1247-982E-CC47FEF2A1BD}" name="Column13651"/>
    <tableColumn id="13660" xr3:uid="{9F9D968E-36F1-EB43-9D18-DF08B0D74CD0}" name="Column13652"/>
    <tableColumn id="13661" xr3:uid="{87EFCFDB-4FEA-2D44-9386-26B7B27DF84B}" name="Column13653"/>
    <tableColumn id="13662" xr3:uid="{33A7210A-860D-1E44-9959-7929219E62A1}" name="Column13654"/>
    <tableColumn id="13663" xr3:uid="{A0706F59-4503-E343-9179-B763F636C999}" name="Column13655"/>
    <tableColumn id="13664" xr3:uid="{B4F23C83-A540-024F-A268-BC6053EF505C}" name="Column13656"/>
    <tableColumn id="13665" xr3:uid="{61BE8D6F-F0C1-0F43-8D43-4CA7C9A0578D}" name="Column13657"/>
    <tableColumn id="13666" xr3:uid="{5A421E41-7260-C846-ACA5-AAFB9CC76261}" name="Column13658"/>
    <tableColumn id="13667" xr3:uid="{4661D69E-C3B9-A34E-9BD4-612DBDEC41F2}" name="Column13659"/>
    <tableColumn id="13668" xr3:uid="{2663857F-7B00-3A47-B011-3D63C6CFECD3}" name="Column13660"/>
    <tableColumn id="13669" xr3:uid="{CDE33974-4FC6-DC45-BFC8-8B391AE63A16}" name="Column13661"/>
    <tableColumn id="13670" xr3:uid="{A95FA0F8-B9CC-FF4C-A86F-300B8A23DB39}" name="Column13662"/>
    <tableColumn id="13671" xr3:uid="{BCA050B1-5A7F-9D4D-A9C6-0A1C4E18D345}" name="Column13663"/>
    <tableColumn id="13672" xr3:uid="{983C9475-1DB4-544D-8814-279A891C59B2}" name="Column13664"/>
    <tableColumn id="13673" xr3:uid="{05BF0281-E70C-2D48-8658-76F64AC0E1A1}" name="Column13665"/>
    <tableColumn id="13674" xr3:uid="{47D8D9C6-5191-134A-BB28-FA4BA8E7F600}" name="Column13666"/>
    <tableColumn id="13675" xr3:uid="{66B54618-BDF2-A546-AB6C-CBCB35719147}" name="Column13667"/>
    <tableColumn id="13676" xr3:uid="{E5D4C73B-EFB4-734E-84D6-67360E282ADE}" name="Column13668"/>
    <tableColumn id="13677" xr3:uid="{3D33F543-39B7-F549-9B48-3C492A97D78C}" name="Column13669"/>
    <tableColumn id="13678" xr3:uid="{6FDEEB81-4275-EF46-B1F3-E8607DF56CF1}" name="Column13670"/>
    <tableColumn id="13679" xr3:uid="{9C9B5F76-3DFE-894F-BC83-796E8AA7AAAA}" name="Column13671"/>
    <tableColumn id="13680" xr3:uid="{C793807D-7232-4C45-ADBF-5074C78D75DD}" name="Column13672"/>
    <tableColumn id="13681" xr3:uid="{B2C679F1-064D-9644-A08C-5E3B16DAF819}" name="Column13673"/>
    <tableColumn id="13682" xr3:uid="{2AA01B65-8FDF-584A-968E-D3A9ECB20200}" name="Column13674"/>
    <tableColumn id="13683" xr3:uid="{667E9DDD-2EFB-CE4A-9083-349F8954D35F}" name="Column13675"/>
    <tableColumn id="13684" xr3:uid="{9E2D447B-1800-E84D-87D2-0605A8E4683B}" name="Column13676"/>
    <tableColumn id="13685" xr3:uid="{8EBACCF9-D444-6A47-B145-029E95854DF9}" name="Column13677"/>
    <tableColumn id="13686" xr3:uid="{B60FD194-1D64-C245-A667-9A0D49FB47F5}" name="Column13678"/>
    <tableColumn id="13687" xr3:uid="{3FB4195D-CD29-584E-BE5D-D0748A2604A5}" name="Column13679"/>
    <tableColumn id="13688" xr3:uid="{5B0EBD54-0792-F645-900D-52D331B0923C}" name="Column13680"/>
    <tableColumn id="13689" xr3:uid="{224565C9-4019-0C4E-8898-25CA531E0DE4}" name="Column13681"/>
    <tableColumn id="13690" xr3:uid="{5C6BA48B-C15E-AB47-BB7E-EA1102DF1ACF}" name="Column13682"/>
    <tableColumn id="13691" xr3:uid="{0B54A21B-B19A-D14A-B22D-D6EA4ABE9838}" name="Column13683"/>
    <tableColumn id="13692" xr3:uid="{E546A3C4-5981-4049-AA02-6D66708129E1}" name="Column13684"/>
    <tableColumn id="13693" xr3:uid="{816C694E-8A22-3241-AC20-C8404B724D1E}" name="Column13685"/>
    <tableColumn id="13694" xr3:uid="{900AF910-08D4-DC45-8A08-B5B0E53D6033}" name="Column13686"/>
    <tableColumn id="13695" xr3:uid="{B32AFA13-32AC-3149-A29F-9D7513C506C3}" name="Column13687"/>
    <tableColumn id="13696" xr3:uid="{5E6DBEB9-5F93-314C-8A76-8E4B3F8FF85D}" name="Column13688"/>
    <tableColumn id="13697" xr3:uid="{1C6904F9-2AF8-1B49-B841-488EF75C8EB6}" name="Column13689"/>
    <tableColumn id="13698" xr3:uid="{4F1A4667-5CBC-3540-8E81-95BAAF7FB80A}" name="Column13690"/>
    <tableColumn id="13699" xr3:uid="{86FDFD61-1CE0-5C42-9B41-C10040384EF0}" name="Column13691"/>
    <tableColumn id="13700" xr3:uid="{60C03D75-0B52-704E-9EBF-704FF69B16E2}" name="Column13692"/>
    <tableColumn id="13701" xr3:uid="{6374AFEF-4781-7A44-B0AC-DEB5A1383487}" name="Column13693"/>
    <tableColumn id="13702" xr3:uid="{9CA76C3E-802C-8F44-85F8-6D7C0CD006E3}" name="Column13694"/>
    <tableColumn id="13703" xr3:uid="{4590BE8D-F022-B140-930D-8E6ED29C381A}" name="Column13695"/>
    <tableColumn id="13704" xr3:uid="{4967C995-E3E4-F041-8F56-A735B560E5A3}" name="Column13696"/>
    <tableColumn id="13705" xr3:uid="{AD4CE381-4A71-F141-8B57-D62299D1651B}" name="Column13697"/>
    <tableColumn id="13706" xr3:uid="{286C53F3-B414-FA43-8C54-D8565FC409AA}" name="Column13698"/>
    <tableColumn id="13707" xr3:uid="{066C074C-ADEC-9A41-B442-5DBFAB309490}" name="Column13699"/>
    <tableColumn id="13708" xr3:uid="{4BE85E8E-9C47-9447-87E6-6E0D0D75830E}" name="Column13700"/>
    <tableColumn id="13709" xr3:uid="{1C98337A-C0D8-3147-A879-F758CBF250CE}" name="Column13701"/>
    <tableColumn id="13710" xr3:uid="{95ADAEAF-19D2-D048-97DF-9F467CAAB407}" name="Column13702"/>
    <tableColumn id="13711" xr3:uid="{A72AF604-93E3-AC4B-AAE5-5689B52C30F4}" name="Column13703"/>
    <tableColumn id="13712" xr3:uid="{CBC8C26A-E7E1-9F43-AE31-AB7993391F76}" name="Column13704"/>
    <tableColumn id="13713" xr3:uid="{DBAA6D73-38A9-864F-ABFB-43039BE10417}" name="Column13705"/>
    <tableColumn id="13714" xr3:uid="{097BBF64-AB20-2844-A3AA-ABC66B832D5A}" name="Column13706"/>
    <tableColumn id="13715" xr3:uid="{15DA188F-5989-2842-8F59-C1C3D2551AC7}" name="Column13707"/>
    <tableColumn id="13716" xr3:uid="{E2520EDB-ECBF-1F47-852F-B769F586F9E1}" name="Column13708"/>
    <tableColumn id="13717" xr3:uid="{FE72173D-855F-D14C-827D-D5E5DBA90EE7}" name="Column13709"/>
    <tableColumn id="13718" xr3:uid="{DAAC4FCE-C7C6-C44D-B053-3D01E20687FE}" name="Column13710"/>
    <tableColumn id="13719" xr3:uid="{8EC99DC6-6F71-474B-9723-865854D1F2BF}" name="Column13711"/>
    <tableColumn id="13720" xr3:uid="{1565A843-8944-174B-AFE0-213F537709A5}" name="Column13712"/>
    <tableColumn id="13721" xr3:uid="{D7615096-78D0-3949-8D29-A3CE14F4FDC7}" name="Column13713"/>
    <tableColumn id="13722" xr3:uid="{6B579535-0D35-984E-B3EA-419926B3CE84}" name="Column13714"/>
    <tableColumn id="13723" xr3:uid="{9111F867-939C-EB4A-8493-2AD6C2196C5C}" name="Column13715"/>
    <tableColumn id="13724" xr3:uid="{8D6CE073-1D1F-9A42-907A-1939B67294D7}" name="Column13716"/>
    <tableColumn id="13725" xr3:uid="{702608B6-9E21-7A4A-8D07-667B4F0A4C17}" name="Column13717"/>
    <tableColumn id="13726" xr3:uid="{DC5F7552-EB2E-5D4E-A86B-8BD9281A5C4A}" name="Column13718"/>
    <tableColumn id="13727" xr3:uid="{87B234B2-B7B6-6948-876F-63E748AFFAFE}" name="Column13719"/>
    <tableColumn id="13728" xr3:uid="{9240169C-4F56-DA44-81E2-36EF20B71627}" name="Column13720"/>
    <tableColumn id="13729" xr3:uid="{BB76DCDD-9849-E74E-B006-54983AF2DF1E}" name="Column13721"/>
    <tableColumn id="13730" xr3:uid="{639F5856-2EE1-044A-B76C-7FE3DE2A2FFC}" name="Column13722"/>
    <tableColumn id="13731" xr3:uid="{9D780B1C-A102-254D-BF00-245F10D94D68}" name="Column13723"/>
    <tableColumn id="13732" xr3:uid="{29525BEB-6BEB-D242-8C79-3C6462DAB167}" name="Column13724"/>
    <tableColumn id="13733" xr3:uid="{19D127F3-1C0E-F64E-9461-784711C26472}" name="Column13725"/>
    <tableColumn id="13734" xr3:uid="{092E134C-9A77-BE48-8830-2F086345F459}" name="Column13726"/>
    <tableColumn id="13735" xr3:uid="{45462FD3-5592-5249-A1CE-F3A40CC8B302}" name="Column13727"/>
    <tableColumn id="13736" xr3:uid="{C3118175-B832-A542-B6E0-600CCC45918A}" name="Column13728"/>
    <tableColumn id="13737" xr3:uid="{3ACBA178-67B2-A14F-AFA0-E9CC1A83BC27}" name="Column13729"/>
    <tableColumn id="13738" xr3:uid="{AA501BB8-6039-E649-A0FC-9A52F6FBAEDB}" name="Column13730"/>
    <tableColumn id="13739" xr3:uid="{F86A65CE-16F1-9546-BB8C-E28A10867ACC}" name="Column13731"/>
    <tableColumn id="13740" xr3:uid="{C55DC43B-CD41-584A-8058-6D4EB9319FCA}" name="Column13732"/>
    <tableColumn id="13741" xr3:uid="{B6222079-4BD7-CC48-A0E3-B78CA07C69EE}" name="Column13733"/>
    <tableColumn id="13742" xr3:uid="{02B2F01D-E622-DE4D-A74F-21D8DC57C5CA}" name="Column13734"/>
    <tableColumn id="13743" xr3:uid="{A3049025-813C-DE4D-912B-C714C1A02C4C}" name="Column13735"/>
    <tableColumn id="13744" xr3:uid="{613BC3B3-88DE-2F48-B752-16335F9E503C}" name="Column13736"/>
    <tableColumn id="13745" xr3:uid="{23021F60-C62B-8445-9F9A-497013400D44}" name="Column13737"/>
    <tableColumn id="13746" xr3:uid="{009A4DC2-0D5F-964B-B201-7A5A8D4A2E5D}" name="Column13738"/>
    <tableColumn id="13747" xr3:uid="{9D692471-A235-B940-98C0-C1D44A999BE5}" name="Column13739"/>
    <tableColumn id="13748" xr3:uid="{CF6F852C-6F7C-2B4B-9D75-A7A167CE9173}" name="Column13740"/>
    <tableColumn id="13749" xr3:uid="{1016D5D9-FE0D-F047-852A-E31714C25852}" name="Column13741"/>
    <tableColumn id="13750" xr3:uid="{23B8939D-560F-3447-8820-F5461B7CEA3A}" name="Column13742"/>
    <tableColumn id="13751" xr3:uid="{4E2EA1CC-AF2E-B344-A1F9-95CA5A1C0905}" name="Column13743"/>
    <tableColumn id="13752" xr3:uid="{74A7542D-2318-654C-A9F8-7DA6178CFC8A}" name="Column13744"/>
    <tableColumn id="13753" xr3:uid="{985D711A-B73F-2C48-8A69-DA5432E7C4AE}" name="Column13745"/>
    <tableColumn id="13754" xr3:uid="{78596336-995D-F34E-AB24-BA96F9836E75}" name="Column13746"/>
    <tableColumn id="13755" xr3:uid="{7B334AA2-1FB2-E449-9435-76EB3D8B4307}" name="Column13747"/>
    <tableColumn id="13756" xr3:uid="{DA578033-9A2E-434B-8532-1450E75A7C32}" name="Column13748"/>
    <tableColumn id="13757" xr3:uid="{F25C7DBE-9A2B-8241-BA94-78B13C94F341}" name="Column13749"/>
    <tableColumn id="13758" xr3:uid="{E5C67354-6107-CA45-B076-8168AFB1041E}" name="Column13750"/>
    <tableColumn id="13759" xr3:uid="{41AF845D-A4CC-C748-8B25-BB170621306E}" name="Column13751"/>
    <tableColumn id="13760" xr3:uid="{EA56A3BE-C5E9-3E45-8625-2092E37A2718}" name="Column13752"/>
    <tableColumn id="13761" xr3:uid="{25A89DC1-465B-6041-8C6A-1C348C043F88}" name="Column13753"/>
    <tableColumn id="13762" xr3:uid="{3EFD5C93-E614-844D-A87F-F29741D7DDE1}" name="Column13754"/>
    <tableColumn id="13763" xr3:uid="{71828023-3B7A-1E4A-8279-C05367550193}" name="Column13755"/>
    <tableColumn id="13764" xr3:uid="{D5905ECD-C11C-5745-B229-18185568614A}" name="Column13756"/>
    <tableColumn id="13765" xr3:uid="{FBE95602-D5B6-CC43-AABB-8E90BD470643}" name="Column13757"/>
    <tableColumn id="13766" xr3:uid="{76E5B29F-FD91-B447-89E2-034A2292CE18}" name="Column13758"/>
    <tableColumn id="13767" xr3:uid="{1741115F-4ABF-5646-8B0C-DC902F96096D}" name="Column13759"/>
    <tableColumn id="13768" xr3:uid="{F4E95DE5-3FBD-884C-8855-115BABF55F09}" name="Column13760"/>
    <tableColumn id="13769" xr3:uid="{801E1418-8610-9245-8CF7-8C12084EB4BE}" name="Column13761"/>
    <tableColumn id="13770" xr3:uid="{E8A577FA-597A-BA4E-A353-3665A49277EB}" name="Column13762"/>
    <tableColumn id="13771" xr3:uid="{7E9D0F58-D65E-4C43-B8C9-77D7039E5C30}" name="Column13763"/>
    <tableColumn id="13772" xr3:uid="{9601834C-9197-A749-9E66-FD550B5B00DE}" name="Column13764"/>
    <tableColumn id="13773" xr3:uid="{0B019495-BB3B-2343-ACB2-9FDEA2C26E1B}" name="Column13765"/>
    <tableColumn id="13774" xr3:uid="{A458E4A9-4821-FE47-B612-AC4D738F8624}" name="Column13766"/>
    <tableColumn id="13775" xr3:uid="{ED3B5255-DF38-BB48-AD56-8B3C92016842}" name="Column13767"/>
    <tableColumn id="13776" xr3:uid="{E588FCBC-1594-6D48-89F7-1D6E6F45B7F9}" name="Column13768"/>
    <tableColumn id="13777" xr3:uid="{E127BE32-1567-784A-8EC3-BF7B23814110}" name="Column13769"/>
    <tableColumn id="13778" xr3:uid="{EB9B4F3C-ED4D-0D46-A773-D155B1C2A447}" name="Column13770"/>
    <tableColumn id="13779" xr3:uid="{BC5834CE-0677-A448-AF9D-EC05BFEB0AF7}" name="Column13771"/>
    <tableColumn id="13780" xr3:uid="{52A81264-3AB5-7A49-BE4B-37EDA26F42B8}" name="Column13772"/>
    <tableColumn id="13781" xr3:uid="{5C8A1618-49DD-9444-89DD-70FAEF3A9AE9}" name="Column13773"/>
    <tableColumn id="13782" xr3:uid="{69BFB472-9547-8744-BFD3-33EC8557AF24}" name="Column13774"/>
    <tableColumn id="13783" xr3:uid="{9AC84516-3E80-5042-93A9-89256E4EACAF}" name="Column13775"/>
    <tableColumn id="13784" xr3:uid="{D017989E-E6E8-5942-8765-E8E80FC00DC7}" name="Column13776"/>
    <tableColumn id="13785" xr3:uid="{3FB21061-93E2-8148-9D2E-5E973A241544}" name="Column13777"/>
    <tableColumn id="13786" xr3:uid="{68426882-670B-5E4A-AEA0-3491B18070FB}" name="Column13778"/>
    <tableColumn id="13787" xr3:uid="{F44CFB77-6B85-D747-A348-8CBE81C4704A}" name="Column13779"/>
    <tableColumn id="13788" xr3:uid="{2597A2CD-809A-EE40-AC4F-DFB3F36155C9}" name="Column13780"/>
    <tableColumn id="13789" xr3:uid="{41EB7FDC-511C-F540-AA4C-1A8B1C7A0FCD}" name="Column13781"/>
    <tableColumn id="13790" xr3:uid="{AB7DF355-96EB-E346-B190-7AD62157EC4E}" name="Column13782"/>
    <tableColumn id="13791" xr3:uid="{2A179FAB-E691-4344-806C-7755EE3793AF}" name="Column13783"/>
    <tableColumn id="13792" xr3:uid="{0CC76CC5-4D22-9847-BB4A-572814CDB437}" name="Column13784"/>
    <tableColumn id="13793" xr3:uid="{F626088A-946C-224F-873C-DF9A47BBE465}" name="Column13785"/>
    <tableColumn id="13794" xr3:uid="{53F74E39-B58D-234D-9CBA-2E1528620DEC}" name="Column13786"/>
    <tableColumn id="13795" xr3:uid="{99487601-095D-1B40-BEA3-8A8A6DBA26B1}" name="Column13787"/>
    <tableColumn id="13796" xr3:uid="{0A3DE962-C36D-F04D-A626-7C953507612C}" name="Column13788"/>
    <tableColumn id="13797" xr3:uid="{916ECCB1-B687-0D4B-BCE2-233F47048736}" name="Column13789"/>
    <tableColumn id="13798" xr3:uid="{CD32E6B3-CFD3-EA47-8D28-455DECD448AA}" name="Column13790"/>
    <tableColumn id="13799" xr3:uid="{5A28595A-C5E4-654B-9B36-527E94BD27B1}" name="Column13791"/>
    <tableColumn id="13800" xr3:uid="{08017678-EECE-4A4B-8ACC-80E13ED23397}" name="Column13792"/>
    <tableColumn id="13801" xr3:uid="{FF363345-856F-EC49-B1C9-2B6137B0FE42}" name="Column13793"/>
    <tableColumn id="13802" xr3:uid="{C7160F50-8939-E346-9887-7103FC06C826}" name="Column13794"/>
    <tableColumn id="13803" xr3:uid="{9AC3E194-7DFE-C64B-A46D-36D7B9B54AEF}" name="Column13795"/>
    <tableColumn id="13804" xr3:uid="{6B26A95D-DED6-974E-9E4D-9C41BBD99AEE}" name="Column13796"/>
    <tableColumn id="13805" xr3:uid="{70300086-80A6-184D-945F-FEAB5E558793}" name="Column13797"/>
    <tableColumn id="13806" xr3:uid="{8921E88B-8734-1D45-85EE-6BA57DA25489}" name="Column13798"/>
    <tableColumn id="13807" xr3:uid="{8D0D5AB9-422F-D643-B56A-4479383CB504}" name="Column13799"/>
    <tableColumn id="13808" xr3:uid="{80AFE632-819E-E945-907A-DB8155296846}" name="Column13800"/>
    <tableColumn id="13809" xr3:uid="{B39FA7C1-8618-1F4E-B2BD-DEB1D8F19E77}" name="Column13801"/>
    <tableColumn id="13810" xr3:uid="{D9864644-0734-8442-8724-2392992D2A75}" name="Column13802"/>
    <tableColumn id="13811" xr3:uid="{E56993B6-89C3-7B45-874B-7EADE5E1FF7F}" name="Column13803"/>
    <tableColumn id="13812" xr3:uid="{78D6EEFD-E4C1-C247-B210-3929899DB440}" name="Column13804"/>
    <tableColumn id="13813" xr3:uid="{F7868C60-9564-3A47-AD96-D12B9F2BCDF5}" name="Column13805"/>
    <tableColumn id="13814" xr3:uid="{4431042D-CEC5-DA4E-B2D8-A4EE36128104}" name="Column13806"/>
    <tableColumn id="13815" xr3:uid="{51344F58-6FB7-E44B-9673-743B1C9A4FBC}" name="Column13807"/>
    <tableColumn id="13816" xr3:uid="{25453247-2A12-994D-B3A3-D52CD5FEBC46}" name="Column13808"/>
    <tableColumn id="13817" xr3:uid="{60002DE3-2A92-394C-A001-91F252CA09A3}" name="Column13809"/>
    <tableColumn id="13818" xr3:uid="{9CE01305-FCE6-EE48-86F4-89DC8D3C233B}" name="Column13810"/>
    <tableColumn id="13819" xr3:uid="{281D1181-3435-314D-91AE-CBE46333EFCC}" name="Column13811"/>
    <tableColumn id="13820" xr3:uid="{75B9E754-6942-A545-BCC5-E55517527845}" name="Column13812"/>
    <tableColumn id="13821" xr3:uid="{6F51D7DE-AA96-5641-82E7-222CA0E6E8B1}" name="Column13813"/>
    <tableColumn id="13822" xr3:uid="{B4152DF6-BB8A-A144-91E1-E524F19FD535}" name="Column13814"/>
    <tableColumn id="13823" xr3:uid="{93F4F8F9-6FDA-C44B-8332-A24599BA79AE}" name="Column13815"/>
    <tableColumn id="13824" xr3:uid="{209270E2-6357-4041-B005-B4A62F388B3A}" name="Column13816"/>
    <tableColumn id="13825" xr3:uid="{714C61E0-62E7-3140-982D-D234CA0F5CDA}" name="Column13817"/>
    <tableColumn id="13826" xr3:uid="{E74C4BD6-E7CC-2441-A99C-669C73F85DDA}" name="Column13818"/>
    <tableColumn id="13827" xr3:uid="{C4787FF6-FA88-0F42-9CBA-88CC1AE38E91}" name="Column13819"/>
    <tableColumn id="13828" xr3:uid="{3ABB3890-B63C-ED49-8A6B-A2A99EB5ED78}" name="Column13820"/>
    <tableColumn id="13829" xr3:uid="{65879B32-5E0E-3343-B5EE-4280C8EE2918}" name="Column13821"/>
    <tableColumn id="13830" xr3:uid="{BB0FB819-3203-F84C-98CA-475263615F4C}" name="Column13822"/>
    <tableColumn id="13831" xr3:uid="{99110FD8-5E95-BA4D-BCB3-9E585AD654DD}" name="Column13823"/>
    <tableColumn id="13832" xr3:uid="{BD371299-68DE-8549-A83A-03650A034D6A}" name="Column13824"/>
    <tableColumn id="13833" xr3:uid="{57E98E05-2F42-3541-9AF6-0101C79650E5}" name="Column13825"/>
    <tableColumn id="13834" xr3:uid="{CF4AE4F4-A8B9-B949-BE89-2C4CF0A0238A}" name="Column13826"/>
    <tableColumn id="13835" xr3:uid="{70C2198B-7A98-2242-86FA-5B6594155252}" name="Column13827"/>
    <tableColumn id="13836" xr3:uid="{8B06FD27-267B-C549-9337-61F25A1069DD}" name="Column13828"/>
    <tableColumn id="13837" xr3:uid="{F9BE1091-DFC6-7240-AAB9-B10ABA110447}" name="Column13829"/>
    <tableColumn id="13838" xr3:uid="{668CD179-9DEC-0343-B3FE-B6BE5BE96DC2}" name="Column13830"/>
    <tableColumn id="13839" xr3:uid="{C4E0292D-A87A-7349-9E2D-C3DA3D35FBE0}" name="Column13831"/>
    <tableColumn id="13840" xr3:uid="{AD3E6812-681C-E14C-AF7C-3DA944500033}" name="Column13832"/>
    <tableColumn id="13841" xr3:uid="{C2A92DD7-6690-D448-A61B-403B6E083D55}" name="Column13833"/>
    <tableColumn id="13842" xr3:uid="{EB7D3729-5E28-FF4D-B5CC-91AE18681248}" name="Column13834"/>
    <tableColumn id="13843" xr3:uid="{9457DF71-DE47-B247-8F30-6C91348AF863}" name="Column13835"/>
    <tableColumn id="13844" xr3:uid="{D26911A1-1674-8240-A92E-338A275E31E8}" name="Column13836"/>
    <tableColumn id="13845" xr3:uid="{55908F88-B6C1-654A-A5D2-A282CB719264}" name="Column13837"/>
    <tableColumn id="13846" xr3:uid="{41955AEB-23F2-6F43-9800-69B4AAFCFF19}" name="Column13838"/>
    <tableColumn id="13847" xr3:uid="{DDBA23C7-0A68-2144-95EC-ACBFCAD24FEF}" name="Column13839"/>
    <tableColumn id="13848" xr3:uid="{61924289-1120-F74D-BFEE-7227A27ED576}" name="Column13840"/>
    <tableColumn id="13849" xr3:uid="{75A3C950-23B4-AC42-A9E4-BF4D816AD702}" name="Column13841"/>
    <tableColumn id="13850" xr3:uid="{B60EFE8E-90A1-A742-B07B-83A70636E565}" name="Column13842"/>
    <tableColumn id="13851" xr3:uid="{78B96D9C-C7AC-7E41-BAF8-C144ED3DADA4}" name="Column13843"/>
    <tableColumn id="13852" xr3:uid="{00334D9D-2C45-B446-93D0-D5EEFF5587B3}" name="Column13844"/>
    <tableColumn id="13853" xr3:uid="{07FF6F5F-D0B8-FB4E-81F1-6B67F605660D}" name="Column13845"/>
    <tableColumn id="13854" xr3:uid="{973A8981-02EF-C942-B92E-A9F007518CF8}" name="Column13846"/>
    <tableColumn id="13855" xr3:uid="{BA8EFF8D-71BC-6040-B684-A4FA5761C700}" name="Column13847"/>
    <tableColumn id="13856" xr3:uid="{5BB7F3D8-CEDA-3641-BB1C-8DBE9F09F6FC}" name="Column13848"/>
    <tableColumn id="13857" xr3:uid="{E1F41833-8A34-574F-9EF8-27DA555E79CB}" name="Column13849"/>
    <tableColumn id="13858" xr3:uid="{DBBDE346-AD49-A64E-B580-8A8B2E000580}" name="Column13850"/>
    <tableColumn id="13859" xr3:uid="{74D38931-E4D5-934A-BCBB-A978748DD9DC}" name="Column13851"/>
    <tableColumn id="13860" xr3:uid="{0B3D1BE4-24DC-4B4D-A121-8206BED38000}" name="Column13852"/>
    <tableColumn id="13861" xr3:uid="{7406487E-8F1B-964A-8140-4EA87A4DB95A}" name="Column13853"/>
    <tableColumn id="13862" xr3:uid="{873F28EB-74BE-1447-8F77-5433D13D8014}" name="Column13854"/>
    <tableColumn id="13863" xr3:uid="{9BAF2071-E79B-6642-B71A-3A5A3CAD4019}" name="Column13855"/>
    <tableColumn id="13864" xr3:uid="{196380B9-5B66-FF47-BE27-DB2C1F796F92}" name="Column13856"/>
    <tableColumn id="13865" xr3:uid="{9F5E1E28-3C1D-0B49-AA66-74E8D24A362F}" name="Column13857"/>
    <tableColumn id="13866" xr3:uid="{3FA7C20B-94F1-AA4A-9450-AF48535C619F}" name="Column13858"/>
    <tableColumn id="13867" xr3:uid="{AE5C2B7F-4D59-E24E-873B-BDDE710BFED0}" name="Column13859"/>
    <tableColumn id="13868" xr3:uid="{7A8E2210-6678-6D46-B8C1-50D5507DCC4D}" name="Column13860"/>
    <tableColumn id="13869" xr3:uid="{707AA36F-F414-C44D-8F64-660BCC67FF37}" name="Column13861"/>
    <tableColumn id="13870" xr3:uid="{8CE7686D-A2B2-4145-9613-0672CB052854}" name="Column13862"/>
    <tableColumn id="13871" xr3:uid="{36E86B83-CA47-3F4B-889C-EE78D81E3CF6}" name="Column13863"/>
    <tableColumn id="13872" xr3:uid="{3FFEC71B-2A8D-7A41-A0D3-859D28B1B51D}" name="Column13864"/>
    <tableColumn id="13873" xr3:uid="{24DFEB5A-EA0B-034A-836A-7068ABEA4CE0}" name="Column13865"/>
    <tableColumn id="13874" xr3:uid="{B760F00B-069A-114B-9C98-2C2DA0008D57}" name="Column13866"/>
    <tableColumn id="13875" xr3:uid="{E42759FC-D6B8-D34C-AA67-BCBCD06D2237}" name="Column13867"/>
    <tableColumn id="13876" xr3:uid="{F1EF1908-7F87-D44A-87DE-FE60FCC3B011}" name="Column13868"/>
    <tableColumn id="13877" xr3:uid="{BEE24B89-C393-FC43-ABF4-C2C1FA8895E6}" name="Column13869"/>
    <tableColumn id="13878" xr3:uid="{981DCB24-EC43-B746-909A-B718418C4317}" name="Column13870"/>
    <tableColumn id="13879" xr3:uid="{0BA6E8E6-B139-C742-9081-A1046BC505E8}" name="Column13871"/>
    <tableColumn id="13880" xr3:uid="{546F4202-F71F-DE4F-B1DC-0BAA54A703A1}" name="Column13872"/>
    <tableColumn id="13881" xr3:uid="{C7F1FB91-9FC3-9143-97E1-A963252AFAA5}" name="Column13873"/>
    <tableColumn id="13882" xr3:uid="{3C37B8C2-D658-6B4E-B861-71489CD733AF}" name="Column13874"/>
    <tableColumn id="13883" xr3:uid="{B3B44EC2-7ABC-A34A-B996-0DBE17E9F336}" name="Column13875"/>
    <tableColumn id="13884" xr3:uid="{25A5B0A9-11CC-0541-9C1B-B5F4C385D9F8}" name="Column13876"/>
    <tableColumn id="13885" xr3:uid="{0B4FC388-323B-9D43-8054-5F33F08D741D}" name="Column13877"/>
    <tableColumn id="13886" xr3:uid="{6F0F6733-E196-B34C-B91C-667F3C8C4E2F}" name="Column13878"/>
    <tableColumn id="13887" xr3:uid="{AEF5F5CC-82E1-C44E-8927-23ED4BA3FCA7}" name="Column13879"/>
    <tableColumn id="13888" xr3:uid="{03BEE18A-326F-EB40-B51D-43418D6A24A1}" name="Column13880"/>
    <tableColumn id="13889" xr3:uid="{FEDA259E-F91C-6547-AB4A-7E410C9B26F5}" name="Column13881"/>
    <tableColumn id="13890" xr3:uid="{7D3FE4C9-DB2E-FB44-8ACE-CD8D4CEB25F1}" name="Column13882"/>
    <tableColumn id="13891" xr3:uid="{6D7F8992-1FDA-154C-9054-488C2E4B7264}" name="Column13883"/>
    <tableColumn id="13892" xr3:uid="{762456E5-AA52-7741-84CD-1D5A7ED13A39}" name="Column13884"/>
    <tableColumn id="13893" xr3:uid="{E03890F4-0150-804C-BC18-30FC8F41480B}" name="Column13885"/>
    <tableColumn id="13894" xr3:uid="{7CC63083-8F54-7C4E-A9F6-71F5F2FD4A48}" name="Column13886"/>
    <tableColumn id="13895" xr3:uid="{BF56AD36-19B7-DF43-8588-40472BD31DBF}" name="Column13887"/>
    <tableColumn id="13896" xr3:uid="{A6FCAC70-7D48-4247-B0C5-5F324FF01F1D}" name="Column13888"/>
    <tableColumn id="13897" xr3:uid="{C6F215B1-4512-5041-840F-FA7B6EA16B24}" name="Column13889"/>
    <tableColumn id="13898" xr3:uid="{730ACFBD-C82E-6847-8AB2-858F5E3ABF97}" name="Column13890"/>
    <tableColumn id="13899" xr3:uid="{C2FD8FE5-DB25-F44C-A634-DF4F5AB1FEF6}" name="Column13891"/>
    <tableColumn id="13900" xr3:uid="{87FDFE14-B0B3-1846-BCA8-6E519800C4F9}" name="Column13892"/>
    <tableColumn id="13901" xr3:uid="{756AA646-0981-604D-85B7-32FB7E545AFD}" name="Column13893"/>
    <tableColumn id="13902" xr3:uid="{E681FD39-DB4E-9D41-8F7A-52D89B6FB92B}" name="Column13894"/>
    <tableColumn id="13903" xr3:uid="{4014ECBA-A771-6E44-9A83-07ABB6F86ADB}" name="Column13895"/>
    <tableColumn id="13904" xr3:uid="{35B81AC1-7D00-114E-BC39-BFE9F0B9C0E8}" name="Column13896"/>
    <tableColumn id="13905" xr3:uid="{AE1BBBD2-01BA-DD43-A8E1-ED4C83517E97}" name="Column13897"/>
    <tableColumn id="13906" xr3:uid="{9344AA17-DCA9-3D49-BB9F-88D9D66B8394}" name="Column13898"/>
    <tableColumn id="13907" xr3:uid="{1CD502F7-BB76-5B49-BD9D-76423085DC1E}" name="Column13899"/>
    <tableColumn id="13908" xr3:uid="{66876464-DB0A-194B-89F3-F9DC50B5ECD9}" name="Column13900"/>
    <tableColumn id="13909" xr3:uid="{27482CF0-34EE-A846-9ACF-ABF955A76813}" name="Column13901"/>
    <tableColumn id="13910" xr3:uid="{41F55771-9804-1E4A-BC00-F6A8FF061701}" name="Column13902"/>
    <tableColumn id="13911" xr3:uid="{CA346440-4A8B-9F40-A6ED-B0CDF8F04187}" name="Column13903"/>
    <tableColumn id="13912" xr3:uid="{C8817171-110B-F347-82BE-85FE0352A8CA}" name="Column13904"/>
    <tableColumn id="13913" xr3:uid="{9C4861B1-EA89-2D4A-BEA7-71915C6B8E46}" name="Column13905"/>
    <tableColumn id="13914" xr3:uid="{0ECB1EDC-839B-F74E-9BA7-0E394050B0C1}" name="Column13906"/>
    <tableColumn id="13915" xr3:uid="{3811E369-26EE-2843-B20F-327DB0CC6A66}" name="Column13907"/>
    <tableColumn id="13916" xr3:uid="{B321AB6E-8D67-9B47-B7AB-638F3B67DC4D}" name="Column13908"/>
    <tableColumn id="13917" xr3:uid="{C749396C-7F7A-B944-986C-E14122A16831}" name="Column13909"/>
    <tableColumn id="13918" xr3:uid="{BD1F195E-655F-4947-B8D0-E82184CBEACA}" name="Column13910"/>
    <tableColumn id="13919" xr3:uid="{79EBD71B-68E7-D04F-817C-A656A42F7EC1}" name="Column13911"/>
    <tableColumn id="13920" xr3:uid="{DD11358E-BA4F-934E-981F-DEC719064DBE}" name="Column13912"/>
    <tableColumn id="13921" xr3:uid="{D530530F-169B-544B-8958-AD96A1B719B1}" name="Column13913"/>
    <tableColumn id="13922" xr3:uid="{0DE033DF-5C47-2B42-98CB-2CF8DD54F1E0}" name="Column13914"/>
    <tableColumn id="13923" xr3:uid="{BB1481C6-1B1F-B947-B1DB-865B6F2475EF}" name="Column13915"/>
    <tableColumn id="13924" xr3:uid="{C288CC7D-2BC0-0141-A5DD-E5183A8B4A1E}" name="Column13916"/>
    <tableColumn id="13925" xr3:uid="{EC268B13-D22E-7144-B43E-83974D3EFB9A}" name="Column13917"/>
    <tableColumn id="13926" xr3:uid="{45D05B16-EBF3-AF4D-88C2-678DD56793E9}" name="Column13918"/>
    <tableColumn id="13927" xr3:uid="{E6D77A4E-72CA-A443-8DD3-4DE4B84FCA9C}" name="Column13919"/>
    <tableColumn id="13928" xr3:uid="{936AB8F3-2DFF-B143-840D-33FF48927CF6}" name="Column13920"/>
    <tableColumn id="13929" xr3:uid="{47B460DD-3936-8A41-8B00-8D057A23BCA5}" name="Column13921"/>
    <tableColumn id="13930" xr3:uid="{E80E0B3A-36C2-474F-A468-82E4EF2A81F0}" name="Column13922"/>
    <tableColumn id="13931" xr3:uid="{5AA39515-552F-8E49-B5A1-CA61C870E9F9}" name="Column13923"/>
    <tableColumn id="13932" xr3:uid="{1A2E05A7-9308-2D4D-8FEE-77C162FB6265}" name="Column13924"/>
    <tableColumn id="13933" xr3:uid="{3876FFC8-9A09-0441-992B-C0D8047577AD}" name="Column13925"/>
    <tableColumn id="13934" xr3:uid="{FB46347B-EE05-E749-913E-FBFAA201C193}" name="Column13926"/>
    <tableColumn id="13935" xr3:uid="{A7EDEA95-1DBF-C244-A848-F0E3F5C5CEDF}" name="Column13927"/>
    <tableColumn id="13936" xr3:uid="{60FE57A3-6330-6E4B-BF5F-983D626338F7}" name="Column13928"/>
    <tableColumn id="13937" xr3:uid="{C879565A-6C97-3746-9BAC-9B61979DF61D}" name="Column13929"/>
    <tableColumn id="13938" xr3:uid="{12B0B4EB-56A3-A843-A731-33B58808A09B}" name="Column13930"/>
    <tableColumn id="13939" xr3:uid="{D56A6EF6-3D28-E944-9D79-458A1F83B709}" name="Column13931"/>
    <tableColumn id="13940" xr3:uid="{467772B1-CD87-2E4B-93C9-29401CA6E0CC}" name="Column13932"/>
    <tableColumn id="13941" xr3:uid="{5FA31A9C-7310-6848-A5A5-812B04DD7804}" name="Column13933"/>
    <tableColumn id="13942" xr3:uid="{BC4A88EA-91B1-AD4C-B291-0577A8B03FED}" name="Column13934"/>
    <tableColumn id="13943" xr3:uid="{4E1BD93F-ADF2-B64C-A208-093E0F9599D6}" name="Column13935"/>
    <tableColumn id="13944" xr3:uid="{518D9927-CCDD-1446-9391-76416DE84106}" name="Column13936"/>
    <tableColumn id="13945" xr3:uid="{6EAEFD30-0362-D441-9D09-6DE290F9167B}" name="Column13937"/>
    <tableColumn id="13946" xr3:uid="{265B1A7F-AC67-E444-BE14-D6D7CF840518}" name="Column13938"/>
    <tableColumn id="13947" xr3:uid="{A4B9B086-7C16-9C47-8BC6-ADAF7959044E}" name="Column13939"/>
    <tableColumn id="13948" xr3:uid="{5A11DA18-9904-8946-A3CC-917D4EE808A5}" name="Column13940"/>
    <tableColumn id="13949" xr3:uid="{1F647964-96C1-DA43-93C2-06669809C816}" name="Column13941"/>
    <tableColumn id="13950" xr3:uid="{00FED22A-17B6-EA45-886B-1D9910ECBE32}" name="Column13942"/>
    <tableColumn id="13951" xr3:uid="{D9271BF8-8DBD-EB4E-AA64-C4C6DAA2594E}" name="Column13943"/>
    <tableColumn id="13952" xr3:uid="{2F6683C3-4E19-374A-A2B2-90993462304A}" name="Column13944"/>
    <tableColumn id="13953" xr3:uid="{EC4FCFF8-C265-E748-9673-A31FBEEF9758}" name="Column13945"/>
    <tableColumn id="13954" xr3:uid="{FFA9D747-429B-F149-AB88-88E4E389D662}" name="Column13946"/>
    <tableColumn id="13955" xr3:uid="{6678F52A-8850-F348-AEAC-B780554086A6}" name="Column13947"/>
    <tableColumn id="13956" xr3:uid="{0AF1C978-89CA-2F40-B940-89BAEFAC2A79}" name="Column13948"/>
    <tableColumn id="13957" xr3:uid="{09634E97-6DD6-D84E-A9C9-BCDD886526A6}" name="Column13949"/>
    <tableColumn id="13958" xr3:uid="{D6FFBC67-C8ED-474D-8895-17475BBF6433}" name="Column13950"/>
    <tableColumn id="13959" xr3:uid="{7A39A327-E0FC-3448-910E-919FA76658D8}" name="Column13951"/>
    <tableColumn id="13960" xr3:uid="{C966B8A8-994D-444C-8CA4-FE4465C00369}" name="Column13952"/>
    <tableColumn id="13961" xr3:uid="{3793E59A-0CD6-7742-AEA8-8B82491CB098}" name="Column13953"/>
    <tableColumn id="13962" xr3:uid="{9D51078F-44E5-8240-87F8-325882C1DB08}" name="Column13954"/>
    <tableColumn id="13963" xr3:uid="{07ED240A-9C2C-A94E-A958-B75C3AAA0AF0}" name="Column13955"/>
    <tableColumn id="13964" xr3:uid="{B5E66091-E0B1-1542-99B8-87D7A679AD48}" name="Column13956"/>
    <tableColumn id="13965" xr3:uid="{120E7A60-97D8-C94D-8C69-267956AAAB0E}" name="Column13957"/>
    <tableColumn id="13966" xr3:uid="{D0C6C3CE-0CD9-ED46-A958-C60CF4D8883E}" name="Column13958"/>
    <tableColumn id="13967" xr3:uid="{29A6AD90-71F8-AB4F-ADC1-72491CC2EBF6}" name="Column13959"/>
    <tableColumn id="13968" xr3:uid="{179A2DAA-F5DC-2B47-B5BA-14E9CCFC8CF2}" name="Column13960"/>
    <tableColumn id="13969" xr3:uid="{2E72F7FC-2B01-C946-A89D-924F411F3DE0}" name="Column13961"/>
    <tableColumn id="13970" xr3:uid="{C2BA5388-122E-9645-BDE5-BFECC20CAE18}" name="Column13962"/>
    <tableColumn id="13971" xr3:uid="{69E66756-8D66-D34A-A2CC-C419D72CA001}" name="Column13963"/>
    <tableColumn id="13972" xr3:uid="{583E41C5-7138-074C-BFFB-79E25CAD5741}" name="Column13964"/>
    <tableColumn id="13973" xr3:uid="{3213D0D6-1776-0A46-ACD1-296FEB994DD0}" name="Column13965"/>
    <tableColumn id="13974" xr3:uid="{16A682D5-5544-BF42-92EB-98F194C1CA36}" name="Column13966"/>
    <tableColumn id="13975" xr3:uid="{D391B094-C06D-EF46-ADB4-A564FBAE1775}" name="Column13967"/>
    <tableColumn id="13976" xr3:uid="{37D08CEE-82A2-E845-91AD-7C7BE52B9643}" name="Column13968"/>
    <tableColumn id="13977" xr3:uid="{D9D4A2CD-7EB6-7F4B-B404-3D7B57D270C1}" name="Column13969"/>
    <tableColumn id="13978" xr3:uid="{4C98FA93-608B-F241-9B5E-F643ECBD8D08}" name="Column13970"/>
    <tableColumn id="13979" xr3:uid="{1E6874C5-EAAB-F84E-8309-6793BA5DBCAB}" name="Column13971"/>
    <tableColumn id="13980" xr3:uid="{2D61796A-C1C5-0B40-AD5B-FBE37D130C20}" name="Column13972"/>
    <tableColumn id="13981" xr3:uid="{2BFE7F25-B26A-DD4F-89AF-920F124E1789}" name="Column13973"/>
    <tableColumn id="13982" xr3:uid="{32CFB119-C7E1-D44E-A7AC-05FAF1566370}" name="Column13974"/>
    <tableColumn id="13983" xr3:uid="{E15E0ABF-056B-D145-904F-BE5BE5191801}" name="Column13975"/>
    <tableColumn id="13984" xr3:uid="{BA4BA557-5720-F844-A554-45D2C36583E4}" name="Column13976"/>
    <tableColumn id="13985" xr3:uid="{9DB48090-88AA-F544-8800-84780829D0A3}" name="Column13977"/>
    <tableColumn id="13986" xr3:uid="{3D6CE642-FE40-834D-831A-5F4BE12DBE34}" name="Column13978"/>
    <tableColumn id="13987" xr3:uid="{A8AFB490-585D-C749-94CE-5D4ED8F0C78A}" name="Column13979"/>
    <tableColumn id="13988" xr3:uid="{3130F6EA-9C31-024C-A787-BB9911DE514F}" name="Column13980"/>
    <tableColumn id="13989" xr3:uid="{EFA4FCD0-7253-1243-A54B-02DE6EA7D810}" name="Column13981"/>
    <tableColumn id="13990" xr3:uid="{01C97C4D-7512-B44B-8FAE-0FC090AED671}" name="Column13982"/>
    <tableColumn id="13991" xr3:uid="{E8A8E071-750E-5E44-8A7D-91905567AE28}" name="Column13983"/>
    <tableColumn id="13992" xr3:uid="{EFCE8DBF-CE53-5447-BFE2-21BAE0732FA7}" name="Column13984"/>
    <tableColumn id="13993" xr3:uid="{195ACA83-8D00-4140-8C00-D2F891881112}" name="Column13985"/>
    <tableColumn id="13994" xr3:uid="{6DE6934C-CDCD-2E4D-88DE-3AEF2924F525}" name="Column13986"/>
    <tableColumn id="13995" xr3:uid="{EAFF94B5-37DB-734B-B909-97361552D744}" name="Column13987"/>
    <tableColumn id="13996" xr3:uid="{8CDB3D7C-4BB1-F64E-AAF7-8D8DE1E7E812}" name="Column13988"/>
    <tableColumn id="13997" xr3:uid="{38289DE2-B791-4543-BEBC-58CAADFF8E12}" name="Column13989"/>
    <tableColumn id="13998" xr3:uid="{9D09DE05-C417-BB45-A565-EAE7E5B6D344}" name="Column13990"/>
    <tableColumn id="13999" xr3:uid="{8C36843D-2911-1841-B046-DED06B754DBD}" name="Column13991"/>
    <tableColumn id="14000" xr3:uid="{7FFF98B0-9510-BF4F-994A-A3CCDB467BE3}" name="Column13992"/>
    <tableColumn id="14001" xr3:uid="{22CA6AC2-FB28-1F42-A9FD-FE66C024C43D}" name="Column13993"/>
    <tableColumn id="14002" xr3:uid="{9F2DD4CB-AA31-0342-8EA4-61D22BCF7FA6}" name="Column13994"/>
    <tableColumn id="14003" xr3:uid="{0B0BD0C7-97FB-AA46-9DD3-B866F4E5D5FD}" name="Column13995"/>
    <tableColumn id="14004" xr3:uid="{CA2A2FBF-7E71-794F-B316-47FA806CA2AE}" name="Column13996"/>
    <tableColumn id="14005" xr3:uid="{CDB78AC2-1318-9546-A995-2DEA86194112}" name="Column13997"/>
    <tableColumn id="14006" xr3:uid="{E5AABFC2-8392-9F46-AE4C-A353C08EE4A2}" name="Column13998"/>
    <tableColumn id="14007" xr3:uid="{63DECE80-ED39-2347-AA37-7B370039F59A}" name="Column13999"/>
    <tableColumn id="14008" xr3:uid="{8E4D6DB2-FB1E-BF4B-AF21-0DD851DDF640}" name="Column14000"/>
    <tableColumn id="14009" xr3:uid="{31A2325C-D9DC-704C-A010-391E0AC4331C}" name="Column14001"/>
    <tableColumn id="14010" xr3:uid="{E52D1306-58A4-C34E-BBED-434FA68397AC}" name="Column14002"/>
    <tableColumn id="14011" xr3:uid="{5F6A8EB7-AB0F-3D48-A273-82836302192A}" name="Column14003"/>
    <tableColumn id="14012" xr3:uid="{52B0FB3E-7684-704A-8835-A2CBD3AF65C0}" name="Column14004"/>
    <tableColumn id="14013" xr3:uid="{F178BD59-9F4F-AE45-8E97-0D008CA7DDB4}" name="Column14005"/>
    <tableColumn id="14014" xr3:uid="{57B4FDD5-DEBB-8D4F-9EA4-F01B903D525E}" name="Column14006"/>
    <tableColumn id="14015" xr3:uid="{26176ADB-6449-E74C-8DAA-812C65A977BC}" name="Column14007"/>
    <tableColumn id="14016" xr3:uid="{2A4F9C14-7CC8-5342-A404-C4CB8F83FB23}" name="Column14008"/>
    <tableColumn id="14017" xr3:uid="{83BB246F-B952-7449-816E-F19E30A891C8}" name="Column14009"/>
    <tableColumn id="14018" xr3:uid="{1F48ACE4-4D1C-9544-BC24-A17EBB8589CA}" name="Column14010"/>
    <tableColumn id="14019" xr3:uid="{82BF3E5D-83B3-7F4D-A2F0-AB95F320CB52}" name="Column14011"/>
    <tableColumn id="14020" xr3:uid="{0002B8F4-6954-9B48-9C1E-5B4C99DB8B12}" name="Column14012"/>
    <tableColumn id="14021" xr3:uid="{9D89F341-EC60-224D-81B3-947D37E79DED}" name="Column14013"/>
    <tableColumn id="14022" xr3:uid="{D3B359ED-2BAE-CF4F-B3C0-D5C55A973687}" name="Column14014"/>
    <tableColumn id="14023" xr3:uid="{3B058723-650C-5042-B7F3-A09D04A6B97D}" name="Column14015"/>
    <tableColumn id="14024" xr3:uid="{B036DE02-42C0-4A47-BDFE-85521EC2BCDE}" name="Column14016"/>
    <tableColumn id="14025" xr3:uid="{9EDD142D-4B9E-7945-B069-A38A67774E9E}" name="Column14017"/>
    <tableColumn id="14026" xr3:uid="{C3F0A474-60E6-7B40-91E4-94EA7BD00FB6}" name="Column14018"/>
    <tableColumn id="14027" xr3:uid="{0CC9499C-61D6-E041-BBC6-670950B23EBC}" name="Column14019"/>
    <tableColumn id="14028" xr3:uid="{75E5A6DB-4E94-FD43-A028-7614485FD77F}" name="Column14020"/>
    <tableColumn id="14029" xr3:uid="{A94AB796-1AAB-AF4B-B6B1-06FF8B80FDBB}" name="Column14021"/>
    <tableColumn id="14030" xr3:uid="{31408F4C-01D8-C046-B561-57BCD1DE0513}" name="Column14022"/>
    <tableColumn id="14031" xr3:uid="{971CA175-B9A3-9848-8CAB-89EE370B5B56}" name="Column14023"/>
    <tableColumn id="14032" xr3:uid="{1FEF4629-313D-164F-B8D2-A7061DF06198}" name="Column14024"/>
    <tableColumn id="14033" xr3:uid="{3891CDD2-406A-604D-9922-83B8922E83AC}" name="Column14025"/>
    <tableColumn id="14034" xr3:uid="{57CDAA70-0A8D-334B-B88B-CEA6C184E955}" name="Column14026"/>
    <tableColumn id="14035" xr3:uid="{8F046A42-EF3C-844E-95AC-18630786537F}" name="Column14027"/>
    <tableColumn id="14036" xr3:uid="{84191EFB-0869-8545-B36B-EFD5D4292E12}" name="Column14028"/>
    <tableColumn id="14037" xr3:uid="{A061B72F-AE3C-814C-AF16-E1FE9647A97B}" name="Column14029"/>
    <tableColumn id="14038" xr3:uid="{FA867F2D-87B5-1947-880D-4A362AED57E8}" name="Column14030"/>
    <tableColumn id="14039" xr3:uid="{2AA2A8CF-F4D7-684A-BD98-5F1D6C32C9FD}" name="Column14031"/>
    <tableColumn id="14040" xr3:uid="{9C14D8EE-B9AB-674A-A89B-35DB8D6F1D02}" name="Column14032"/>
    <tableColumn id="14041" xr3:uid="{0AA35453-716F-8344-9B93-AA34DEBDF144}" name="Column14033"/>
    <tableColumn id="14042" xr3:uid="{618F274F-FAB7-6948-80B5-8DC992AB3911}" name="Column14034"/>
    <tableColumn id="14043" xr3:uid="{F410F4AF-467A-0A43-8296-CF6760C21504}" name="Column14035"/>
    <tableColumn id="14044" xr3:uid="{DCF55D66-740B-F042-B8F7-DF1C71A70487}" name="Column14036"/>
    <tableColumn id="14045" xr3:uid="{F3510643-8193-CD45-AD34-D8057275300C}" name="Column14037"/>
    <tableColumn id="14046" xr3:uid="{4842B884-A071-B840-B506-129AF8DD4E36}" name="Column14038"/>
    <tableColumn id="14047" xr3:uid="{B082DDB8-8E7A-CA4D-A041-B3CF8973F99B}" name="Column14039"/>
    <tableColumn id="14048" xr3:uid="{6000A59B-9499-0549-ADD9-6D546B99720B}" name="Column14040"/>
    <tableColumn id="14049" xr3:uid="{1B306567-095A-5A41-B1F6-89F8C9DEE341}" name="Column14041"/>
    <tableColumn id="14050" xr3:uid="{C7FD2139-1AD9-3244-B2D8-05DFFDEF90CF}" name="Column14042"/>
    <tableColumn id="14051" xr3:uid="{E86D8E95-4376-A440-ACFB-ACA0697AF0C4}" name="Column14043"/>
    <tableColumn id="14052" xr3:uid="{D7CE6B21-94BB-4A45-9D0E-6CCDA810D054}" name="Column14044"/>
    <tableColumn id="14053" xr3:uid="{9D08A635-B57E-5849-9E50-7062AD1C3EEE}" name="Column14045"/>
    <tableColumn id="14054" xr3:uid="{8492DF1F-F940-D242-A277-754E47A5A510}" name="Column14046"/>
    <tableColumn id="14055" xr3:uid="{4C965D28-2C8E-064D-9040-E4032DCFA4AA}" name="Column14047"/>
    <tableColumn id="14056" xr3:uid="{871EF72C-D399-2241-87C1-71DB716A9100}" name="Column14048"/>
    <tableColumn id="14057" xr3:uid="{69942BC5-E3C7-CE40-8738-49BAE8F92CD1}" name="Column14049"/>
    <tableColumn id="14058" xr3:uid="{F7B2837E-4B08-E24D-8E78-F29283C303E3}" name="Column14050"/>
    <tableColumn id="14059" xr3:uid="{47D8C627-103B-3548-8420-712209639EF1}" name="Column14051"/>
    <tableColumn id="14060" xr3:uid="{D652865E-8F77-6C4F-BA89-8547102E2C5F}" name="Column14052"/>
    <tableColumn id="14061" xr3:uid="{7596BE56-4480-BE48-A1EB-CE2936AEF3F7}" name="Column14053"/>
    <tableColumn id="14062" xr3:uid="{42B495E6-B087-9B4F-A1D4-378EA6DD7A40}" name="Column14054"/>
    <tableColumn id="14063" xr3:uid="{44541BCE-BEC3-C248-B167-4C822364B914}" name="Column14055"/>
    <tableColumn id="14064" xr3:uid="{41267ADC-7109-BD40-BFAE-290DC1F49615}" name="Column14056"/>
    <tableColumn id="14065" xr3:uid="{5B92695A-2F50-374C-981C-DCDF5BEB7343}" name="Column14057"/>
    <tableColumn id="14066" xr3:uid="{758BF672-BE7C-D24D-A6A4-BCED77B5F02F}" name="Column14058"/>
    <tableColumn id="14067" xr3:uid="{ABFCCEBA-A7A3-7049-93B1-D996477674EE}" name="Column14059"/>
    <tableColumn id="14068" xr3:uid="{E0B8984C-7B44-1944-BAC4-0FC527F69232}" name="Column14060"/>
    <tableColumn id="14069" xr3:uid="{52130833-51D5-6544-B2E5-12586F166AF9}" name="Column14061"/>
    <tableColumn id="14070" xr3:uid="{81394DCE-CAFA-EE4D-93FA-60FC2EDE1CC2}" name="Column14062"/>
    <tableColumn id="14071" xr3:uid="{9E255AE3-E319-6844-8FFD-BCA9ECA33FF7}" name="Column14063"/>
    <tableColumn id="14072" xr3:uid="{235B84EF-325E-D940-8726-7E16290A39CB}" name="Column14064"/>
    <tableColumn id="14073" xr3:uid="{EC362B79-ABF1-2142-9589-EE2FE3148884}" name="Column14065"/>
    <tableColumn id="14074" xr3:uid="{7A377CC2-9020-2B4D-8328-872F7EA51F50}" name="Column14066"/>
    <tableColumn id="14075" xr3:uid="{5BB86C0E-46B7-4340-8A6D-AF7AD9039A9D}" name="Column14067"/>
    <tableColumn id="14076" xr3:uid="{09ACF5EF-B756-A446-8A95-1CD639CEC429}" name="Column14068"/>
    <tableColumn id="14077" xr3:uid="{02717763-D29E-E549-AA81-73CB5FA06654}" name="Column14069"/>
    <tableColumn id="14078" xr3:uid="{21707136-72A5-814B-8127-175195732DA6}" name="Column14070"/>
    <tableColumn id="14079" xr3:uid="{756E042A-ACD4-1F49-8B7E-B85A4DAFF966}" name="Column14071"/>
    <tableColumn id="14080" xr3:uid="{756884D9-2055-8843-B0C8-2D40637F2192}" name="Column14072"/>
    <tableColumn id="14081" xr3:uid="{9116A7B9-85A3-BD45-BC98-99EB783141A3}" name="Column14073"/>
    <tableColumn id="14082" xr3:uid="{EE4B461E-C30B-C749-A155-EFAD500FA9AE}" name="Column14074"/>
    <tableColumn id="14083" xr3:uid="{09B5EFDE-6FBB-E845-B299-81EC68125BDA}" name="Column14075"/>
    <tableColumn id="14084" xr3:uid="{8C3B53D7-12BD-AD4B-8D3A-1DE1AA2E614F}" name="Column14076"/>
    <tableColumn id="14085" xr3:uid="{1CBEC46F-D957-1A42-B2A2-CCEF7089D83B}" name="Column14077"/>
    <tableColumn id="14086" xr3:uid="{B47A306D-9974-0A46-8E4A-17B1969F56FD}" name="Column14078"/>
    <tableColumn id="14087" xr3:uid="{B75206C0-7F21-084A-951B-98022E808B2A}" name="Column14079"/>
    <tableColumn id="14088" xr3:uid="{0E3A7806-9AAE-E944-8618-5F591ACF7DE8}" name="Column14080"/>
    <tableColumn id="14089" xr3:uid="{BDE7E83C-0214-D24B-B9EF-6BEE1707D3D7}" name="Column14081"/>
    <tableColumn id="14090" xr3:uid="{E6DB6295-3D2F-764F-98F0-1505CD12673A}" name="Column14082"/>
    <tableColumn id="14091" xr3:uid="{1B4BFD6F-A11B-1341-8563-EEAA87B91CF7}" name="Column14083"/>
    <tableColumn id="14092" xr3:uid="{5F8D18F2-FD58-4D40-9DB5-FAF2F973B47A}" name="Column14084"/>
    <tableColumn id="14093" xr3:uid="{166751A5-AC6C-5C42-AADF-A714CB483B89}" name="Column14085"/>
    <tableColumn id="14094" xr3:uid="{3242B655-892B-214C-8E22-101A2142C966}" name="Column14086"/>
    <tableColumn id="14095" xr3:uid="{C4D399C5-C691-3142-869E-4DA4C319C8E0}" name="Column14087"/>
    <tableColumn id="14096" xr3:uid="{320CAA66-120D-E447-8BE6-427527DE36D8}" name="Column14088"/>
    <tableColumn id="14097" xr3:uid="{87E204F6-1BFA-B044-A802-817201CB5251}" name="Column14089"/>
    <tableColumn id="14098" xr3:uid="{AB6A1563-4D86-DB48-AADF-2C40903051E5}" name="Column14090"/>
    <tableColumn id="14099" xr3:uid="{0F7F4CF3-B588-F44F-ADA0-A12947FA59BC}" name="Column14091"/>
    <tableColumn id="14100" xr3:uid="{B447FA0F-FB2C-5E42-B946-E7CC8484E2BA}" name="Column14092"/>
    <tableColumn id="14101" xr3:uid="{F1B6CAB9-B7FB-3D4D-9F47-BDB4BF2A7165}" name="Column14093"/>
    <tableColumn id="14102" xr3:uid="{35F66FEE-D838-1D4B-A0E6-56F799DCF5A1}" name="Column14094"/>
    <tableColumn id="14103" xr3:uid="{F55BAA45-E735-7F42-8A0D-0F34EB5B3CA5}" name="Column14095"/>
    <tableColumn id="14104" xr3:uid="{66DA9949-009D-F244-9D10-74A33981FF80}" name="Column14096"/>
    <tableColumn id="14105" xr3:uid="{EE2451F8-DBD9-3541-9796-7EB52E1D34E4}" name="Column14097"/>
    <tableColumn id="14106" xr3:uid="{73A93ED3-8D0D-144A-BE77-78C77799F916}" name="Column14098"/>
    <tableColumn id="14107" xr3:uid="{39F1DEB0-1B50-BE45-8A69-0C45C28DFD86}" name="Column14099"/>
    <tableColumn id="14108" xr3:uid="{48A87D88-4E11-CC4C-B9E2-17471509859A}" name="Column14100"/>
    <tableColumn id="14109" xr3:uid="{7F969D71-7744-A44F-AB7D-92B5F6B8E93E}" name="Column14101"/>
    <tableColumn id="14110" xr3:uid="{89639FB1-7AA4-CA45-98CC-FC83CCD874B9}" name="Column14102"/>
    <tableColumn id="14111" xr3:uid="{43038497-D7F1-414C-887F-337AACFEEAA2}" name="Column14103"/>
    <tableColumn id="14112" xr3:uid="{F52D150C-1981-A447-A6A2-E9EDFE776CC7}" name="Column14104"/>
    <tableColumn id="14113" xr3:uid="{49063FF8-31CA-FD4A-8B85-AF21636E5749}" name="Column14105"/>
    <tableColumn id="14114" xr3:uid="{26AFAAB6-99C1-F847-AF6D-3C47A2A74856}" name="Column14106"/>
    <tableColumn id="14115" xr3:uid="{C36E9140-CF63-6D48-82FD-927362B4B89D}" name="Column14107"/>
    <tableColumn id="14116" xr3:uid="{51C12C01-5AE6-B548-B7AA-2EC814AAE403}" name="Column14108"/>
    <tableColumn id="14117" xr3:uid="{65B59039-B8B1-5949-BD68-C471A1BEAF5A}" name="Column14109"/>
    <tableColumn id="14118" xr3:uid="{EE428EF0-7798-3A45-A5AB-3DA4024DBF53}" name="Column14110"/>
    <tableColumn id="14119" xr3:uid="{EF968D72-FA18-724A-A6CC-9D3A49B455CB}" name="Column14111"/>
    <tableColumn id="14120" xr3:uid="{477CA6A1-601C-1344-86C5-974C45CF6D2F}" name="Column14112"/>
    <tableColumn id="14121" xr3:uid="{D19A2C8D-DE12-AE44-84B1-B474666814B4}" name="Column14113"/>
    <tableColumn id="14122" xr3:uid="{1F7FCD5E-2584-C546-A524-641FC87B6244}" name="Column14114"/>
    <tableColumn id="14123" xr3:uid="{5AD4160F-8386-8242-9E8C-A618086A3D70}" name="Column14115"/>
    <tableColumn id="14124" xr3:uid="{7314D18D-210D-5846-A45B-2C9B38B07FD2}" name="Column14116"/>
    <tableColumn id="14125" xr3:uid="{4B2A6023-DF70-8B4D-98D4-885165555BCA}" name="Column14117"/>
    <tableColumn id="14126" xr3:uid="{A48ADF24-5118-EC4E-997B-1EFA2FF36FD4}" name="Column14118"/>
    <tableColumn id="14127" xr3:uid="{742A8247-9B96-0F49-A02D-91D19A037B35}" name="Column14119"/>
    <tableColumn id="14128" xr3:uid="{F1179526-D713-F44F-B385-399F5835C7CA}" name="Column14120"/>
    <tableColumn id="14129" xr3:uid="{F2B0F30E-4117-3845-8F50-DAC81CDEFBED}" name="Column14121"/>
    <tableColumn id="14130" xr3:uid="{E40ECE24-88E6-4C4B-89C0-AA2207A95F1F}" name="Column14122"/>
    <tableColumn id="14131" xr3:uid="{83001C5A-63E1-EA46-83B5-8298BA4821F0}" name="Column14123"/>
    <tableColumn id="14132" xr3:uid="{D3097831-A277-304B-9D6D-D51FB3594772}" name="Column14124"/>
    <tableColumn id="14133" xr3:uid="{738007B5-B764-5F48-A703-4018558D54E8}" name="Column14125"/>
    <tableColumn id="14134" xr3:uid="{CB0CF8E6-EECB-974B-AB74-0C94ABF9714D}" name="Column14126"/>
    <tableColumn id="14135" xr3:uid="{827BDDA6-640F-844A-8443-3FD17F4CEEC7}" name="Column14127"/>
    <tableColumn id="14136" xr3:uid="{46E3C457-27A2-6842-A3DC-C3A6FFCABDE3}" name="Column14128"/>
    <tableColumn id="14137" xr3:uid="{EDD71BBE-22AA-C94F-BA9A-5B7E56D76E77}" name="Column14129"/>
    <tableColumn id="14138" xr3:uid="{2CC61405-C231-164B-8C51-EF514BC419CA}" name="Column14130"/>
    <tableColumn id="14139" xr3:uid="{97B5ECFA-BEF0-1D4C-A768-2716F1EC48D2}" name="Column14131"/>
    <tableColumn id="14140" xr3:uid="{C8CD93D6-5712-2541-9D98-59EB80C2A027}" name="Column14132"/>
    <tableColumn id="14141" xr3:uid="{79C65C2C-4DDE-5243-AB97-87CFE33AEBCD}" name="Column14133"/>
    <tableColumn id="14142" xr3:uid="{F4D64FDF-4B63-204F-84E5-82EBB4D0CC29}" name="Column14134"/>
    <tableColumn id="14143" xr3:uid="{E57066D4-4E88-334C-BCEB-AC7B7B7F52EF}" name="Column14135"/>
    <tableColumn id="14144" xr3:uid="{2CC05511-82E6-104E-9A62-DB22C7FB9FA1}" name="Column14136"/>
    <tableColumn id="14145" xr3:uid="{D644281F-1314-DB48-9BC4-34AAD7FC3412}" name="Column14137"/>
    <tableColumn id="14146" xr3:uid="{02B1DD58-68A9-E144-A59F-5377FCFB27BD}" name="Column14138"/>
    <tableColumn id="14147" xr3:uid="{3EC71459-F90A-4D43-8388-EF6CFE34860B}" name="Column14139"/>
    <tableColumn id="14148" xr3:uid="{CEDE4B31-F6CA-A947-B330-18DAE7182253}" name="Column14140"/>
    <tableColumn id="14149" xr3:uid="{134AC891-0E90-BB47-9425-9A9E63D26C94}" name="Column14141"/>
    <tableColumn id="14150" xr3:uid="{B3B3E1E7-470A-054F-BD96-B1653B9F37AE}" name="Column14142"/>
    <tableColumn id="14151" xr3:uid="{F51A1669-BEC5-774D-852E-95A206FEF733}" name="Column14143"/>
    <tableColumn id="14152" xr3:uid="{98D24BFE-2B35-5049-9484-39EA5371C376}" name="Column14144"/>
    <tableColumn id="14153" xr3:uid="{F12A012C-2AB8-A347-B105-31E25D3D418C}" name="Column14145"/>
    <tableColumn id="14154" xr3:uid="{6B3DC5E9-A688-AA44-8E81-799C082EF9DE}" name="Column14146"/>
    <tableColumn id="14155" xr3:uid="{1AF2413B-4E95-A64D-BEF0-4D8FF8E3E93B}" name="Column14147"/>
    <tableColumn id="14156" xr3:uid="{4BDF63B3-1647-E049-9704-70428B6C9910}" name="Column14148"/>
    <tableColumn id="14157" xr3:uid="{DDCFE4EE-E4AD-C64A-8A75-86F83C09B273}" name="Column14149"/>
    <tableColumn id="14158" xr3:uid="{5845A54A-C4A5-BA47-B0AF-EA833A6A7608}" name="Column14150"/>
    <tableColumn id="14159" xr3:uid="{DD0E2A2F-8C56-FA44-BE1D-A3AD0D093B20}" name="Column14151"/>
    <tableColumn id="14160" xr3:uid="{6C293259-424E-AF4C-B813-D6375377A571}" name="Column14152"/>
    <tableColumn id="14161" xr3:uid="{15835D8E-AAB5-6A42-B7B4-E763A7ABF7BC}" name="Column14153"/>
    <tableColumn id="14162" xr3:uid="{E0FE56BA-C403-664E-AAE8-BC7D483DF31B}" name="Column14154"/>
    <tableColumn id="14163" xr3:uid="{C70B6921-F77D-3A4E-8125-BDC38B409D71}" name="Column14155"/>
    <tableColumn id="14164" xr3:uid="{194F4F6A-A157-3E45-918E-AC4143869590}" name="Column14156"/>
    <tableColumn id="14165" xr3:uid="{4C5ECBA2-85E9-C246-A44F-AF7E0F7959E0}" name="Column14157"/>
    <tableColumn id="14166" xr3:uid="{94E15525-AF49-114D-86E5-4350C86095B0}" name="Column14158"/>
    <tableColumn id="14167" xr3:uid="{25A61334-5956-BB42-9E62-1D7F106F1AD6}" name="Column14159"/>
    <tableColumn id="14168" xr3:uid="{6870F43A-E00A-1D43-9126-070010E991B8}" name="Column14160"/>
    <tableColumn id="14169" xr3:uid="{00A8DB20-D8E8-594F-B647-5AFD906D2338}" name="Column14161"/>
    <tableColumn id="14170" xr3:uid="{A0EBBA26-F55E-6143-A1B7-90869D586500}" name="Column14162"/>
    <tableColumn id="14171" xr3:uid="{26C0BEDF-C4ED-A24C-A4B9-177755CFF224}" name="Column14163"/>
    <tableColumn id="14172" xr3:uid="{4ADA48F6-E7BF-E04C-BD4D-93AF802EDE29}" name="Column14164"/>
    <tableColumn id="14173" xr3:uid="{E33AF165-86A1-0C4B-A781-1599D96DF87F}" name="Column14165"/>
    <tableColumn id="14174" xr3:uid="{E4B1A48B-B22C-F845-B438-C889A6EF233C}" name="Column14166"/>
    <tableColumn id="14175" xr3:uid="{A4997340-D6BE-4449-A674-6F400A58333E}" name="Column14167"/>
    <tableColumn id="14176" xr3:uid="{C9E594F4-CCBC-454D-B9E3-7A7BBE18991B}" name="Column14168"/>
    <tableColumn id="14177" xr3:uid="{92521A93-B1DA-D94B-A0FD-5FE77ABAB356}" name="Column14169"/>
    <tableColumn id="14178" xr3:uid="{8E152736-9443-3C43-8ED4-90153D6DE56E}" name="Column14170"/>
    <tableColumn id="14179" xr3:uid="{B5878D35-71A7-1548-AAED-61070924D1E9}" name="Column14171"/>
    <tableColumn id="14180" xr3:uid="{D954199A-52F5-2049-A704-83C4AD43F20B}" name="Column14172"/>
    <tableColumn id="14181" xr3:uid="{9A4283A7-1799-4D40-BF02-32776F545368}" name="Column14173"/>
    <tableColumn id="14182" xr3:uid="{FF718DAF-8C2D-3944-9B8F-4BAF087FA898}" name="Column14174"/>
    <tableColumn id="14183" xr3:uid="{231432D8-9283-694E-9ACD-8B36EE88E1BD}" name="Column14175"/>
    <tableColumn id="14184" xr3:uid="{2C0A7FE6-D0EC-3749-AF12-7503844BE75C}" name="Column14176"/>
    <tableColumn id="14185" xr3:uid="{49D20942-A392-FD48-AA63-2284FFAA21CE}" name="Column14177"/>
    <tableColumn id="14186" xr3:uid="{710B61AE-38A9-7140-8567-5A1268644E7F}" name="Column14178"/>
    <tableColumn id="14187" xr3:uid="{70215113-F6B4-D04E-8502-1AD66E9D54DC}" name="Column14179"/>
    <tableColumn id="14188" xr3:uid="{869B2899-B319-CD41-9588-4CE385566772}" name="Column14180"/>
    <tableColumn id="14189" xr3:uid="{656566A8-AD45-144A-945C-6D4AA0BA7915}" name="Column14181"/>
    <tableColumn id="14190" xr3:uid="{B269959B-9DD4-E543-AA5F-5441FA931B85}" name="Column14182"/>
    <tableColumn id="14191" xr3:uid="{C634425D-5A15-4340-B3E0-BF712AF3C00B}" name="Column14183"/>
    <tableColumn id="14192" xr3:uid="{4943EA91-786C-CC45-9DD4-107BD08FE003}" name="Column14184"/>
    <tableColumn id="14193" xr3:uid="{6025693C-7372-0C4F-9BA4-AC2151B59368}" name="Column14185"/>
    <tableColumn id="14194" xr3:uid="{97395453-6043-F54A-8421-4829016495D1}" name="Column14186"/>
    <tableColumn id="14195" xr3:uid="{E45ED36B-C654-FC47-9FE3-6A1C4271F980}" name="Column14187"/>
    <tableColumn id="14196" xr3:uid="{F63AC664-EBDC-0D40-9DA1-9F3E0B462469}" name="Column14188"/>
    <tableColumn id="14197" xr3:uid="{779AFB93-1B09-4F4C-A9C1-1F97AD127F5E}" name="Column14189"/>
    <tableColumn id="14198" xr3:uid="{9932F11A-062A-7943-9536-27A09F674EBA}" name="Column14190"/>
    <tableColumn id="14199" xr3:uid="{FF99A3EC-233A-CD45-9212-6ED121FA2926}" name="Column14191"/>
    <tableColumn id="14200" xr3:uid="{D79C07BE-6528-A14D-837B-E97B3B74068C}" name="Column14192"/>
    <tableColumn id="14201" xr3:uid="{AC3658F3-ABB6-BA43-BBF5-DDBC2C6A26F1}" name="Column14193"/>
    <tableColumn id="14202" xr3:uid="{0AC3114D-591F-1340-996A-C3203683A609}" name="Column14194"/>
    <tableColumn id="14203" xr3:uid="{6965546F-E012-9744-A874-84F01113CEB7}" name="Column14195"/>
    <tableColumn id="14204" xr3:uid="{31EE463B-40E7-B449-AEA2-57BE294F8840}" name="Column14196"/>
    <tableColumn id="14205" xr3:uid="{73B89605-809A-BA41-83EF-639DB8ABEC27}" name="Column14197"/>
    <tableColumn id="14206" xr3:uid="{97AA6DCE-4770-8D4A-AC18-5E7E26D2F06D}" name="Column14198"/>
    <tableColumn id="14207" xr3:uid="{6871FE51-A956-C047-A8DD-80632D0267F4}" name="Column14199"/>
    <tableColumn id="14208" xr3:uid="{71D9DC90-10FB-864D-ACB4-C0FFE0BB69D0}" name="Column14200"/>
    <tableColumn id="14209" xr3:uid="{97966255-CD8F-CF42-8EDF-3436EAA6074C}" name="Column14201"/>
    <tableColumn id="14210" xr3:uid="{4E6C2AD1-F4B0-914C-9BA4-34CB3C5CBF82}" name="Column14202"/>
    <tableColumn id="14211" xr3:uid="{D985419F-BD8E-4644-8209-B6ABEBB34CDD}" name="Column14203"/>
    <tableColumn id="14212" xr3:uid="{22E459DE-5597-D44D-AC87-FC322C557CA3}" name="Column14204"/>
    <tableColumn id="14213" xr3:uid="{6BBA883B-0E79-E24B-8805-F1BF29348540}" name="Column14205"/>
    <tableColumn id="14214" xr3:uid="{0A6394D6-6CDE-EA4A-8AB9-797524F9ADDB}" name="Column14206"/>
    <tableColumn id="14215" xr3:uid="{9DBDE1BC-66AE-AF44-9B53-8F87732143D9}" name="Column14207"/>
    <tableColumn id="14216" xr3:uid="{0905C0BB-3B8C-1744-AC15-06F8EF0EB509}" name="Column14208"/>
    <tableColumn id="14217" xr3:uid="{1939A29A-B482-AD48-BD97-94C170426A75}" name="Column14209"/>
    <tableColumn id="14218" xr3:uid="{02630549-23F8-7347-9A96-EF6ADCC568B5}" name="Column14210"/>
    <tableColumn id="14219" xr3:uid="{56632D7E-64C9-C348-95C9-A4CB9AE74FB9}" name="Column14211"/>
    <tableColumn id="14220" xr3:uid="{93F29333-466B-A84F-A81A-DE4170C33175}" name="Column14212"/>
    <tableColumn id="14221" xr3:uid="{6D4A3272-0E03-9F44-A8FC-0CB56C094B79}" name="Column14213"/>
    <tableColumn id="14222" xr3:uid="{7C1C112F-2125-1043-9103-56DAB8D1CD4D}" name="Column14214"/>
    <tableColumn id="14223" xr3:uid="{68679554-3C1E-C448-B068-94D33B188949}" name="Column14215"/>
    <tableColumn id="14224" xr3:uid="{8A71AA99-7BA9-8A47-B851-97220C494001}" name="Column14216"/>
    <tableColumn id="14225" xr3:uid="{916F0659-9E37-7E43-9999-4DA5B14311D6}" name="Column14217"/>
    <tableColumn id="14226" xr3:uid="{33E7DCC4-93AD-2741-9BBA-631D9E897D7B}" name="Column14218"/>
    <tableColumn id="14227" xr3:uid="{DDF03EF1-CFB7-924C-94AB-491CDE0D634D}" name="Column14219"/>
    <tableColumn id="14228" xr3:uid="{C723D1AB-5066-B44D-8A23-E20E13E4F246}" name="Column14220"/>
    <tableColumn id="14229" xr3:uid="{B9A5B751-B9E4-2D45-BA69-0BA9A53B92C2}" name="Column14221"/>
    <tableColumn id="14230" xr3:uid="{2C4B0794-9E56-8845-AF19-91BA8C3676EF}" name="Column14222"/>
    <tableColumn id="14231" xr3:uid="{FE8BB875-BA69-3546-A704-82F307435271}" name="Column14223"/>
    <tableColumn id="14232" xr3:uid="{1C395FC2-3A39-B744-8FE3-AE4FDA79E2B7}" name="Column14224"/>
    <tableColumn id="14233" xr3:uid="{63B13DE5-21A2-524B-9484-1349A73415F7}" name="Column14225"/>
    <tableColumn id="14234" xr3:uid="{73B5BF64-991E-FD48-B379-A68482C0239E}" name="Column14226"/>
    <tableColumn id="14235" xr3:uid="{8C09AB4C-0725-B241-ABA3-0270A4505BB9}" name="Column14227"/>
    <tableColumn id="14236" xr3:uid="{0A741AA5-4C1E-DF4F-B549-9D3532EE9469}" name="Column14228"/>
    <tableColumn id="14237" xr3:uid="{F0A7FEF5-DC1C-8D45-8436-BDCB91AE08E5}" name="Column14229"/>
    <tableColumn id="14238" xr3:uid="{256C4BB7-6D12-D141-BCA1-B1460EB1FF4D}" name="Column14230"/>
    <tableColumn id="14239" xr3:uid="{AE55AA7A-CF5C-684E-A886-1C3E6F9608DB}" name="Column14231"/>
    <tableColumn id="14240" xr3:uid="{EFC75D79-6F23-974B-9716-9E9694533FE5}" name="Column14232"/>
    <tableColumn id="14241" xr3:uid="{CC648A7D-4E63-BD45-89A1-9F571193C473}" name="Column14233"/>
    <tableColumn id="14242" xr3:uid="{9F01AB26-39D6-5C48-A138-259E2DF6D1E1}" name="Column14234"/>
    <tableColumn id="14243" xr3:uid="{BB1AD609-337C-A043-84CF-524107B59B95}" name="Column14235"/>
    <tableColumn id="14244" xr3:uid="{077C0BF3-5CEC-7D42-92C7-2D6AF84C7DF2}" name="Column14236"/>
    <tableColumn id="14245" xr3:uid="{3C96AD41-C9CA-1F47-82F9-B472B1DE64B5}" name="Column14237"/>
    <tableColumn id="14246" xr3:uid="{041E5121-C783-1245-9801-D77CA262161B}" name="Column14238"/>
    <tableColumn id="14247" xr3:uid="{CF264D88-CFA9-F84C-B542-12D939853991}" name="Column14239"/>
    <tableColumn id="14248" xr3:uid="{53AFC596-356B-F440-9C16-C48EF8B00A6D}" name="Column14240"/>
    <tableColumn id="14249" xr3:uid="{9000536E-BBD4-8841-8161-799C4CF8072E}" name="Column14241"/>
    <tableColumn id="14250" xr3:uid="{53DED7EF-09A3-1541-9D25-A7ABD8581049}" name="Column14242"/>
    <tableColumn id="14251" xr3:uid="{53F7A109-B0CF-384F-9685-0E7D3EC16A67}" name="Column14243"/>
    <tableColumn id="14252" xr3:uid="{E2174AB6-E573-A846-9505-EF58FA80ED4D}" name="Column14244"/>
    <tableColumn id="14253" xr3:uid="{141EB87E-F9E1-2641-B65B-E59475124C7F}" name="Column14245"/>
    <tableColumn id="14254" xr3:uid="{5C445AA2-56CA-6141-8BAA-1139A3FBCCAC}" name="Column14246"/>
    <tableColumn id="14255" xr3:uid="{8E06D2BC-3D30-F748-AD8F-FEB507BCA5B7}" name="Column14247"/>
    <tableColumn id="14256" xr3:uid="{6EA0A066-BF9F-8F4F-8800-B83454D0F108}" name="Column14248"/>
    <tableColumn id="14257" xr3:uid="{279F141B-3452-9E4F-99F5-BD69D670E5C7}" name="Column14249"/>
    <tableColumn id="14258" xr3:uid="{64EA289E-42D1-FF44-8B58-667FFB3FF4A4}" name="Column14250"/>
    <tableColumn id="14259" xr3:uid="{10758627-3B16-0B48-BD6E-5108286E6C57}" name="Column14251"/>
    <tableColumn id="14260" xr3:uid="{C45B1A86-A043-054E-82E9-864937C7C0E4}" name="Column14252"/>
    <tableColumn id="14261" xr3:uid="{05E44EE0-7A99-8443-B13A-54B3135C33D5}" name="Column14253"/>
    <tableColumn id="14262" xr3:uid="{59EE89EF-4F76-BD40-B127-402DCBBDAA77}" name="Column14254"/>
    <tableColumn id="14263" xr3:uid="{FB3A87D3-8699-7B41-A0A4-019452EBB9A3}" name="Column14255"/>
    <tableColumn id="14264" xr3:uid="{77166321-F725-EB46-B0B1-87CFC5BBABB4}" name="Column14256"/>
    <tableColumn id="14265" xr3:uid="{112A76DE-BFB6-1A40-9761-31482062D334}" name="Column14257"/>
    <tableColumn id="14266" xr3:uid="{FCDCEEFC-EEF9-0449-A6EF-13EDBCB55658}" name="Column14258"/>
    <tableColumn id="14267" xr3:uid="{0EA929AF-4978-8241-B039-EF7DFA7BB1BF}" name="Column14259"/>
    <tableColumn id="14268" xr3:uid="{1F8AAAEE-8E20-2241-80DB-A6EDCEC19312}" name="Column14260"/>
    <tableColumn id="14269" xr3:uid="{39777F91-CD16-8F42-AFA6-DE113C0A57A0}" name="Column14261"/>
    <tableColumn id="14270" xr3:uid="{E318732F-1B57-794D-AE87-55B2731FB4DD}" name="Column14262"/>
    <tableColumn id="14271" xr3:uid="{C25A096A-947F-5741-A6AF-4DB1BF1C768D}" name="Column14263"/>
    <tableColumn id="14272" xr3:uid="{436188BA-64E5-F441-9216-FAEB76BA578C}" name="Column14264"/>
    <tableColumn id="14273" xr3:uid="{5177D8CD-30DF-7143-A8BF-AC5B92E0FF35}" name="Column14265"/>
    <tableColumn id="14274" xr3:uid="{407634FC-30CC-144F-9B5D-673EDDE1E0E3}" name="Column14266"/>
    <tableColumn id="14275" xr3:uid="{15FF3DF8-45E1-AD4F-914D-98944CE19975}" name="Column14267"/>
    <tableColumn id="14276" xr3:uid="{C76A15ED-419A-B24F-88DA-ED26F6D65C16}" name="Column14268"/>
    <tableColumn id="14277" xr3:uid="{DC26E085-3396-CE49-B6B9-87CE7800650F}" name="Column14269"/>
    <tableColumn id="14278" xr3:uid="{3E1270D6-BAA2-8340-A29B-462AEEF8D668}" name="Column14270"/>
    <tableColumn id="14279" xr3:uid="{E6644FC2-AFD3-6345-886B-73C999D168DC}" name="Column14271"/>
    <tableColumn id="14280" xr3:uid="{9825280A-89AD-6B4E-9A4A-F07BDEA102A8}" name="Column14272"/>
    <tableColumn id="14281" xr3:uid="{6AF51B32-0F53-EF49-9019-671113E77A14}" name="Column14273"/>
    <tableColumn id="14282" xr3:uid="{A834F994-26D0-0A4D-977D-95EF471839CE}" name="Column14274"/>
    <tableColumn id="14283" xr3:uid="{789BCF50-736B-ED40-9FB8-CB6EAA2C7764}" name="Column14275"/>
    <tableColumn id="14284" xr3:uid="{81991877-DEE1-FB45-9341-4934BF37FF31}" name="Column14276"/>
    <tableColumn id="14285" xr3:uid="{14E79BD9-6BE2-FE47-B515-C5DD22D06BC4}" name="Column14277"/>
    <tableColumn id="14286" xr3:uid="{E1DFE0AA-4BDF-764E-ACDF-0FAC3A7E87AC}" name="Column14278"/>
    <tableColumn id="14287" xr3:uid="{1E54CB00-0A01-1149-BFD6-230066AEF343}" name="Column14279"/>
    <tableColumn id="14288" xr3:uid="{665639E9-E2BB-9F45-A309-1D591B63DC81}" name="Column14280"/>
    <tableColumn id="14289" xr3:uid="{F978C7A4-AB5A-EA4C-8BD0-C70AC25317B1}" name="Column14281"/>
    <tableColumn id="14290" xr3:uid="{D01E5B79-4D35-EF42-8481-E53970E0C598}" name="Column14282"/>
    <tableColumn id="14291" xr3:uid="{87011C21-F9CF-8546-AA32-D7BC86BEB552}" name="Column14283"/>
    <tableColumn id="14292" xr3:uid="{BE5B75A7-6B8E-8242-8419-1FA80E87FCBF}" name="Column14284"/>
    <tableColumn id="14293" xr3:uid="{82DEE9EA-8639-FE41-8F4F-579EFC952DF4}" name="Column14285"/>
    <tableColumn id="14294" xr3:uid="{68B73CFA-DD54-394A-BB37-D37AAE2BADFE}" name="Column14286"/>
    <tableColumn id="14295" xr3:uid="{0CBC6213-A5F7-F84A-80F9-206111999630}" name="Column14287"/>
    <tableColumn id="14296" xr3:uid="{723A7ED6-6D75-F74B-BC9B-93241AC2270B}" name="Column14288"/>
    <tableColumn id="14297" xr3:uid="{B2A69C37-3C5B-CE4E-B876-94C548EDD158}" name="Column14289"/>
    <tableColumn id="14298" xr3:uid="{F29D1A78-F689-A14E-BC7B-81A18105946F}" name="Column14290"/>
    <tableColumn id="14299" xr3:uid="{8862FF3A-FA7B-E248-BDC8-0F893DAB4DCD}" name="Column14291"/>
    <tableColumn id="14300" xr3:uid="{68D98316-1A00-7F4E-9740-46C6FC39AE65}" name="Column14292"/>
    <tableColumn id="14301" xr3:uid="{BE4CBB80-CC6A-1B4F-9ECA-F52A28A6D5A0}" name="Column14293"/>
    <tableColumn id="14302" xr3:uid="{C5BE4A58-8182-AD44-A9DF-3DBADC4E7438}" name="Column14294"/>
    <tableColumn id="14303" xr3:uid="{01EEED27-BE70-F64C-9E05-936C97D66B0B}" name="Column14295"/>
    <tableColumn id="14304" xr3:uid="{6A5BBFF0-AF60-CA41-ADDE-771CDCFA7044}" name="Column14296"/>
    <tableColumn id="14305" xr3:uid="{87842722-5BAA-6340-83B1-F54F235EA7B8}" name="Column14297"/>
    <tableColumn id="14306" xr3:uid="{800C94CF-21E3-7049-9044-66D6B4A03D23}" name="Column14298"/>
    <tableColumn id="14307" xr3:uid="{C0A67C5F-5731-1943-8718-C5255870338A}" name="Column14299"/>
    <tableColumn id="14308" xr3:uid="{ADF740F3-26A2-FB4E-8E84-94982DD68526}" name="Column14300"/>
    <tableColumn id="14309" xr3:uid="{C56C834A-AC2A-B848-9680-38D0BBCC4119}" name="Column14301"/>
    <tableColumn id="14310" xr3:uid="{00098AA9-EBD8-3C47-A585-9172CF1D90B5}" name="Column14302"/>
    <tableColumn id="14311" xr3:uid="{D260B898-E645-DE49-9F69-38CEDC450294}" name="Column14303"/>
    <tableColumn id="14312" xr3:uid="{75AD6805-1032-6A43-A00C-28ACCF355F5A}" name="Column14304"/>
    <tableColumn id="14313" xr3:uid="{3EF2DD63-38BA-7D46-9433-F3DDE188BFB5}" name="Column14305"/>
    <tableColumn id="14314" xr3:uid="{8D2CF8B1-A3A0-9A44-8FCB-B23F6EE960F2}" name="Column14306"/>
    <tableColumn id="14315" xr3:uid="{393E7710-307F-CD4E-A333-986BE35B00B9}" name="Column14307"/>
    <tableColumn id="14316" xr3:uid="{F73E6B73-380D-5346-AC53-09BE4B3EA3F9}" name="Column14308"/>
    <tableColumn id="14317" xr3:uid="{7589194C-C34E-B047-97EC-646AF37DD08F}" name="Column14309"/>
    <tableColumn id="14318" xr3:uid="{A527438D-63C0-DD4E-BE13-19B18CCEDD7F}" name="Column14310"/>
    <tableColumn id="14319" xr3:uid="{0921A1EF-E99B-9248-891A-01D2A361F0A7}" name="Column14311"/>
    <tableColumn id="14320" xr3:uid="{40EB7A69-AFD5-214E-A0F8-64D6FDCE80BD}" name="Column14312"/>
    <tableColumn id="14321" xr3:uid="{A1A3767F-2BF2-3547-875A-6B1D8C3D7C8F}" name="Column14313"/>
    <tableColumn id="14322" xr3:uid="{EC5D2855-875C-F345-8176-95387F72A422}" name="Column14314"/>
    <tableColumn id="14323" xr3:uid="{8643195F-39C8-3A4C-BB90-B371D80EB782}" name="Column14315"/>
    <tableColumn id="14324" xr3:uid="{39A328D5-D5EF-FC4E-A8B5-8C298805E777}" name="Column14316"/>
    <tableColumn id="14325" xr3:uid="{2AE72A4D-AA38-BA42-860E-3897040C4633}" name="Column14317"/>
    <tableColumn id="14326" xr3:uid="{C11C2B84-BA33-A942-956C-8A10CD9D36C1}" name="Column14318"/>
    <tableColumn id="14327" xr3:uid="{61A7E545-C25C-4A4E-8093-EAB6BDA1419E}" name="Column14319"/>
    <tableColumn id="14328" xr3:uid="{3B0167DC-05CD-6044-8F0D-AC86432CD8B5}" name="Column14320"/>
    <tableColumn id="14329" xr3:uid="{3800D700-8FE4-6C4C-B5DC-36EF479D8FF6}" name="Column14321"/>
    <tableColumn id="14330" xr3:uid="{98A4870F-8895-D242-ABE8-C84B710DED61}" name="Column14322"/>
    <tableColumn id="14331" xr3:uid="{5DC991BB-84E1-C946-96FD-F82B6A7D76F8}" name="Column14323"/>
    <tableColumn id="14332" xr3:uid="{65FFCCDD-A807-B942-9607-BA15451DC963}" name="Column14324"/>
    <tableColumn id="14333" xr3:uid="{12C24CB5-AA46-F344-89F2-60C836D7198B}" name="Column14325"/>
    <tableColumn id="14334" xr3:uid="{02F85E9A-BF34-1947-A005-3BD12172953E}" name="Column14326"/>
    <tableColumn id="14335" xr3:uid="{E1F8341E-A4E8-2444-943A-0D249D2EE21F}" name="Column14327"/>
    <tableColumn id="14336" xr3:uid="{534CDC57-18D5-6247-B93B-EEA449D82031}" name="Column14328"/>
    <tableColumn id="14337" xr3:uid="{BCDA19E0-301A-3B45-B8AE-1258490F52E3}" name="Column14329"/>
    <tableColumn id="14338" xr3:uid="{842C002F-2D4D-0C43-A792-7CA806B49C8D}" name="Column14330"/>
    <tableColumn id="14339" xr3:uid="{C32D723D-B59D-CA43-881E-4F47D542B8F4}" name="Column14331"/>
    <tableColumn id="14340" xr3:uid="{C6366126-1F8C-304C-813E-113C4443A434}" name="Column14332"/>
    <tableColumn id="14341" xr3:uid="{DADB00A3-0ADB-B645-9184-13BB4C593D8B}" name="Column14333"/>
    <tableColumn id="14342" xr3:uid="{CC2CACE9-27B3-5C45-ABE1-6D3C12FD0906}" name="Column14334"/>
    <tableColumn id="14343" xr3:uid="{405A0C42-9349-0246-A7E2-B5A1F38AFC0F}" name="Column14335"/>
    <tableColumn id="14344" xr3:uid="{90131089-E0D3-4E42-A491-3ED19A8D6E19}" name="Column14336"/>
    <tableColumn id="14345" xr3:uid="{AA6AEDE9-E74D-8E41-8ED2-2EB0BE1DD0A3}" name="Column14337"/>
    <tableColumn id="14346" xr3:uid="{12848A96-C4BA-844F-A4A1-CBAAE057DFCF}" name="Column14338"/>
    <tableColumn id="14347" xr3:uid="{EC9DFDAA-6F8B-914C-ABCA-D1BC35525034}" name="Column14339"/>
    <tableColumn id="14348" xr3:uid="{087D55D2-C15B-2646-A10E-0643CF774A1E}" name="Column14340"/>
    <tableColumn id="14349" xr3:uid="{41925C2E-4BE2-0548-B59F-1683693E6AEC}" name="Column14341"/>
    <tableColumn id="14350" xr3:uid="{6D6CAED9-805B-0941-86FA-595F5110E598}" name="Column14342"/>
    <tableColumn id="14351" xr3:uid="{DC39806D-8CB5-EE43-8164-2CD7EA42CD53}" name="Column14343"/>
    <tableColumn id="14352" xr3:uid="{489FB903-BB16-2842-B774-4254D6EEBE20}" name="Column14344"/>
    <tableColumn id="14353" xr3:uid="{7D3E4F02-72BC-6D41-B74E-A9F5BAB37131}" name="Column14345"/>
    <tableColumn id="14354" xr3:uid="{75DEC0C7-8BF6-6C43-9655-08D8F9080B56}" name="Column14346"/>
    <tableColumn id="14355" xr3:uid="{E82AAA37-DA44-964F-9D8F-74C2803602E3}" name="Column14347"/>
    <tableColumn id="14356" xr3:uid="{0D42FFFE-AA35-944A-B827-7AA06A61710E}" name="Column14348"/>
    <tableColumn id="14357" xr3:uid="{D7ACDD33-770B-064D-A62D-2A88E495B89D}" name="Column14349"/>
    <tableColumn id="14358" xr3:uid="{C3E7F13F-E8BC-5D4E-8CF7-8E6A9D325E90}" name="Column14350"/>
    <tableColumn id="14359" xr3:uid="{0F75C16C-1B1E-8B43-BC2F-BB9CFAA2F061}" name="Column14351"/>
    <tableColumn id="14360" xr3:uid="{B8904D36-9E51-C34F-A367-CF51D7AA7D04}" name="Column14352"/>
    <tableColumn id="14361" xr3:uid="{063C367C-20BC-EF46-B93E-B7BA2CA44E83}" name="Column14353"/>
    <tableColumn id="14362" xr3:uid="{944AD7C6-C55F-064B-AB27-DDA80947F3EA}" name="Column14354"/>
    <tableColumn id="14363" xr3:uid="{803B151F-AC7F-8742-A26B-767D541D68A6}" name="Column14355"/>
    <tableColumn id="14364" xr3:uid="{3E1200C8-96E4-0F43-8C19-1317CC82BAFC}" name="Column14356"/>
    <tableColumn id="14365" xr3:uid="{E7C7C1F7-7AAD-C443-A07C-773E9A74FC19}" name="Column14357"/>
    <tableColumn id="14366" xr3:uid="{BDF1D702-A0C3-1148-B63B-CDA046FAB033}" name="Column14358"/>
    <tableColumn id="14367" xr3:uid="{B880F21E-4425-2C47-A8CC-E0C4AC56AFB4}" name="Column14359"/>
    <tableColumn id="14368" xr3:uid="{313C40CD-8FD7-AA4E-A443-A2F30B06198C}" name="Column14360"/>
    <tableColumn id="14369" xr3:uid="{FD14153A-30C9-AD4A-8103-D4C76636B9E3}" name="Column14361"/>
    <tableColumn id="14370" xr3:uid="{1F73EC38-0E9D-D749-BC43-E224839C51B5}" name="Column14362"/>
    <tableColumn id="14371" xr3:uid="{D843A066-A97A-824D-A2DF-FA1C0CBA1747}" name="Column14363"/>
    <tableColumn id="14372" xr3:uid="{7D0C5847-00AF-3646-BBAA-A7CF7A55E37C}" name="Column14364"/>
    <tableColumn id="14373" xr3:uid="{2F8A610D-E6AD-FA4E-A805-44AA30CE7C9C}" name="Column14365"/>
    <tableColumn id="14374" xr3:uid="{8E02024A-7FF9-DF46-BEA9-505E4A876E50}" name="Column14366"/>
    <tableColumn id="14375" xr3:uid="{9365E07F-64AA-6E4A-9FFC-C4B9D15CE45D}" name="Column14367"/>
    <tableColumn id="14376" xr3:uid="{53605416-67E7-EB47-88D1-EE131AE948E9}" name="Column14368"/>
    <tableColumn id="14377" xr3:uid="{45566C7A-467E-6443-8BCE-935F73EEAE31}" name="Column14369"/>
    <tableColumn id="14378" xr3:uid="{9921AAAD-B73F-6543-B634-3101CEBAC06A}" name="Column14370"/>
    <tableColumn id="14379" xr3:uid="{FD7658B3-4933-8F4E-9FB2-A148893A8433}" name="Column14371"/>
    <tableColumn id="14380" xr3:uid="{D2588A2E-4051-C449-B9A1-3091CC1CACA7}" name="Column14372"/>
    <tableColumn id="14381" xr3:uid="{87CA1624-BCFB-D34E-AF24-D4A9E5FDFA6B}" name="Column14373"/>
    <tableColumn id="14382" xr3:uid="{77BD9FC1-0CFB-B042-A65D-AE5CA907E19F}" name="Column14374"/>
    <tableColumn id="14383" xr3:uid="{E9660DFA-F2D3-364B-B8A6-81ABE944A276}" name="Column14375"/>
    <tableColumn id="14384" xr3:uid="{97939D0B-175A-7C4D-B931-909A9DF9B6ED}" name="Column14376"/>
    <tableColumn id="14385" xr3:uid="{8EFD91D3-9A35-5349-BEC2-AC0B0FB42C47}" name="Column14377"/>
    <tableColumn id="14386" xr3:uid="{1600AF62-BF3E-D447-AA24-A5981FBCDC63}" name="Column14378"/>
    <tableColumn id="14387" xr3:uid="{423A0CF7-A448-EC43-96E8-8ABE0A026B69}" name="Column14379"/>
    <tableColumn id="14388" xr3:uid="{893AD31F-8270-9648-AF93-103317B095AD}" name="Column14380"/>
    <tableColumn id="14389" xr3:uid="{114058F4-6594-4F47-9E92-94AF04B0B58B}" name="Column14381"/>
    <tableColumn id="14390" xr3:uid="{F12CCA95-B7DA-6D4C-A350-207638EE23F8}" name="Column14382"/>
    <tableColumn id="14391" xr3:uid="{3C1B4963-417F-154B-8DC2-54332B32CA70}" name="Column14383"/>
    <tableColumn id="14392" xr3:uid="{20836794-DC20-714D-9192-A2130FD7C7EF}" name="Column14384"/>
    <tableColumn id="14393" xr3:uid="{DF1E1109-6F73-CC43-A19E-0D78CD442B0A}" name="Column14385"/>
    <tableColumn id="14394" xr3:uid="{878B0490-E672-3E4C-AD46-3E656B9014EB}" name="Column14386"/>
    <tableColumn id="14395" xr3:uid="{6C87FCC2-43BB-9145-BF7F-2C81DB96E3A7}" name="Column14387"/>
    <tableColumn id="14396" xr3:uid="{7AEE651A-1E71-6541-9C83-552311C3FAC5}" name="Column14388"/>
    <tableColumn id="14397" xr3:uid="{194F15C0-6410-1D49-A6D6-2574932084D7}" name="Column14389"/>
    <tableColumn id="14398" xr3:uid="{23CE9231-8BFC-064D-9154-11C32FF1DAFA}" name="Column14390"/>
    <tableColumn id="14399" xr3:uid="{832DEB2C-8649-8346-9368-B7008A06D6C2}" name="Column14391"/>
    <tableColumn id="14400" xr3:uid="{382FCE19-0867-074E-ABB4-7D245B39F17C}" name="Column14392"/>
    <tableColumn id="14401" xr3:uid="{36D0F3BA-3BEA-CA4E-BE22-0E788BC23650}" name="Column14393"/>
    <tableColumn id="14402" xr3:uid="{5ECBB6DA-99D7-614B-BDAE-092996F299A1}" name="Column14394"/>
    <tableColumn id="14403" xr3:uid="{71CCA39E-8050-DB4D-925E-9FE210E91434}" name="Column14395"/>
    <tableColumn id="14404" xr3:uid="{3275FC4C-6EF2-684F-8C5D-33CD152E2F65}" name="Column14396"/>
    <tableColumn id="14405" xr3:uid="{CD91B030-CC25-7A40-90DD-9A9C6140826F}" name="Column14397"/>
    <tableColumn id="14406" xr3:uid="{5A889939-5EC3-A746-B479-89C891090EB7}" name="Column14398"/>
    <tableColumn id="14407" xr3:uid="{786B7641-56DF-6E42-B04C-63B0AB9E6CA4}" name="Column14399"/>
    <tableColumn id="14408" xr3:uid="{2F8791E5-508C-5043-B2B3-1565271C353A}" name="Column14400"/>
    <tableColumn id="14409" xr3:uid="{D1B5266C-C2AC-0647-A40A-43F2984BA09A}" name="Column14401"/>
    <tableColumn id="14410" xr3:uid="{59364BEE-443E-464D-87B0-CC79CCDC7102}" name="Column14402"/>
    <tableColumn id="14411" xr3:uid="{931217E6-96B3-ED4C-A3A7-CC207332F6B0}" name="Column14403"/>
    <tableColumn id="14412" xr3:uid="{2929D4B0-747C-414D-89A6-C0225E0A2E8D}" name="Column14404"/>
    <tableColumn id="14413" xr3:uid="{ED8D9B92-E4DB-634A-9DFA-9712F1CD7922}" name="Column14405"/>
    <tableColumn id="14414" xr3:uid="{5441B406-2321-A74B-9C86-E9B5DA998677}" name="Column14406"/>
    <tableColumn id="14415" xr3:uid="{B12E3F1B-349F-E745-8EF4-10BDA6034D5C}" name="Column14407"/>
    <tableColumn id="14416" xr3:uid="{C5AD58BA-3ED7-9741-8755-1AB9A102532C}" name="Column14408"/>
    <tableColumn id="14417" xr3:uid="{E4CF7A14-8E45-904A-B53D-48DED25971FC}" name="Column14409"/>
    <tableColumn id="14418" xr3:uid="{63442EA2-A46B-804C-A705-970F0980E9A9}" name="Column14410"/>
    <tableColumn id="14419" xr3:uid="{909D4F65-6808-F24D-9165-A59C1ED73DE2}" name="Column14411"/>
    <tableColumn id="14420" xr3:uid="{94258F3E-AB5A-E449-9BAA-D54F7D8C394F}" name="Column14412"/>
    <tableColumn id="14421" xr3:uid="{A61402D1-DECC-0647-8B4C-984E0702D54B}" name="Column14413"/>
    <tableColumn id="14422" xr3:uid="{DFD43353-009F-564C-8E5C-14684719AA07}" name="Column14414"/>
    <tableColumn id="14423" xr3:uid="{69C98C6E-DE4E-B44F-8DDD-895F444F07CE}" name="Column14415"/>
    <tableColumn id="14424" xr3:uid="{1418EC81-B2BF-A647-BA6D-59B41027F471}" name="Column14416"/>
    <tableColumn id="14425" xr3:uid="{217E1989-7190-444E-B0CC-D18856D93607}" name="Column14417"/>
    <tableColumn id="14426" xr3:uid="{EF775484-917D-2D4C-9F12-7F7EA22F6FAA}" name="Column14418"/>
    <tableColumn id="14427" xr3:uid="{EBE729F5-BF72-094A-94F3-4B50B02A4F49}" name="Column14419"/>
    <tableColumn id="14428" xr3:uid="{4B52C26C-FE0E-B84B-9018-0CDDD8E30657}" name="Column14420"/>
    <tableColumn id="14429" xr3:uid="{BDB9A868-FFF0-354F-8669-7444935CB4FB}" name="Column14421"/>
    <tableColumn id="14430" xr3:uid="{C7C95D55-0BB5-044F-A306-19C70FAD2EBD}" name="Column14422"/>
    <tableColumn id="14431" xr3:uid="{8FFB9798-4FBD-F54B-8580-8A20857CF70A}" name="Column14423"/>
    <tableColumn id="14432" xr3:uid="{D7DF1894-C9ED-7748-BB3A-1231BDF08FC8}" name="Column14424"/>
    <tableColumn id="14433" xr3:uid="{3F49E148-794C-0F41-88F4-AD87457BB2F0}" name="Column14425"/>
    <tableColumn id="14434" xr3:uid="{D729E661-C9A7-E14D-BD39-B7150263ECA3}" name="Column14426"/>
    <tableColumn id="14435" xr3:uid="{BCDF4E14-81A4-8541-9E36-84E04D535E43}" name="Column14427"/>
    <tableColumn id="14436" xr3:uid="{FD34F645-2331-5B41-8648-0CC7A5F6DAC7}" name="Column14428"/>
    <tableColumn id="14437" xr3:uid="{6C0950BD-9D26-A04E-B507-9F7B9CA8ED52}" name="Column14429"/>
    <tableColumn id="14438" xr3:uid="{122F4455-0F8F-C74A-A412-5E71757C1A2F}" name="Column14430"/>
    <tableColumn id="14439" xr3:uid="{A20C391F-D5C7-1745-B68C-2933126764CA}" name="Column14431"/>
    <tableColumn id="14440" xr3:uid="{CD6EBB5F-6ADB-EF41-AF10-7863BE651DD0}" name="Column14432"/>
    <tableColumn id="14441" xr3:uid="{7AA9AE1B-3051-5943-AF2F-84CEB563BDBB}" name="Column14433"/>
    <tableColumn id="14442" xr3:uid="{8D7CE2B8-14F0-FF4D-B58D-B2C9F07DA85A}" name="Column14434"/>
    <tableColumn id="14443" xr3:uid="{EC270773-5686-F74E-AC20-6B38F475D930}" name="Column14435"/>
    <tableColumn id="14444" xr3:uid="{A9187205-3A72-254C-91A1-89BF3094CDA7}" name="Column14436"/>
    <tableColumn id="14445" xr3:uid="{5804ECDC-4035-D64F-A9A3-8BA86B6465FE}" name="Column14437"/>
    <tableColumn id="14446" xr3:uid="{1F25934F-FAFC-2448-B8F7-15AF5F49FBD0}" name="Column14438"/>
    <tableColumn id="14447" xr3:uid="{EF2D0C30-1BD1-1249-9578-8B4CDA58794D}" name="Column14439"/>
    <tableColumn id="14448" xr3:uid="{4C4866E7-B307-E44C-B944-C8AEAFC70E36}" name="Column14440"/>
    <tableColumn id="14449" xr3:uid="{695ABC66-8158-8F4F-BE9E-396F091B3AE0}" name="Column14441"/>
    <tableColumn id="14450" xr3:uid="{7F697AC2-69BC-4E43-9BF6-D7938D69C10A}" name="Column14442"/>
    <tableColumn id="14451" xr3:uid="{5FC4454E-A748-294A-9616-6D658A5F072C}" name="Column14443"/>
    <tableColumn id="14452" xr3:uid="{A4FA4556-E6CA-6546-B67B-4EF2D4250EE9}" name="Column14444"/>
    <tableColumn id="14453" xr3:uid="{7BD5222F-04C8-B44C-B477-9DCD148293C5}" name="Column14445"/>
    <tableColumn id="14454" xr3:uid="{4BFE1985-71EA-684A-A1E1-16D8EAE47614}" name="Column14446"/>
    <tableColumn id="14455" xr3:uid="{BF966468-F221-594F-8CE1-F0125F811C3C}" name="Column14447"/>
    <tableColumn id="14456" xr3:uid="{344A5141-2292-C340-B9F7-B16B095CEE33}" name="Column14448"/>
    <tableColumn id="14457" xr3:uid="{3BDBC17A-882D-9546-9246-D508581F3A84}" name="Column14449"/>
    <tableColumn id="14458" xr3:uid="{419CB197-822E-A240-8D4B-50B41CE1A7FF}" name="Column14450"/>
    <tableColumn id="14459" xr3:uid="{A372E258-196A-4043-96B3-25A44AF12195}" name="Column14451"/>
    <tableColumn id="14460" xr3:uid="{194FDAFD-7B71-AF4C-A629-88DA318FAE80}" name="Column14452"/>
    <tableColumn id="14461" xr3:uid="{A9F7DEAD-2265-6E41-9D89-E1159E587BE4}" name="Column14453"/>
    <tableColumn id="14462" xr3:uid="{C3F672D8-2279-664A-884F-4FC5B4CEB917}" name="Column14454"/>
    <tableColumn id="14463" xr3:uid="{89C6ED26-F19A-CB49-9587-9B1E530958EC}" name="Column14455"/>
    <tableColumn id="14464" xr3:uid="{E725B2BF-C315-AF4C-B4F3-837A5AC90846}" name="Column14456"/>
    <tableColumn id="14465" xr3:uid="{A5B30851-8DD3-584E-9593-833C4F9F5552}" name="Column14457"/>
    <tableColumn id="14466" xr3:uid="{37B57E65-512C-F847-9D64-DC23F0D6F7DD}" name="Column14458"/>
    <tableColumn id="14467" xr3:uid="{13DBCC21-EBF9-4548-B693-97165964F7E8}" name="Column14459"/>
    <tableColumn id="14468" xr3:uid="{C6678327-DAAB-DF44-9CF2-8E961604A6BB}" name="Column14460"/>
    <tableColumn id="14469" xr3:uid="{4C252406-E119-8043-A969-54466C25F3B5}" name="Column14461"/>
    <tableColumn id="14470" xr3:uid="{8C846530-2F22-7D4D-A30D-977B584E5329}" name="Column14462"/>
    <tableColumn id="14471" xr3:uid="{0EEFEB7B-8494-9F4C-BB03-E041533297EA}" name="Column14463"/>
    <tableColumn id="14472" xr3:uid="{B1470D76-1E7D-C04E-8650-B1060C893651}" name="Column14464"/>
    <tableColumn id="14473" xr3:uid="{D4C06422-105A-1943-A6ED-EFFA29E127CB}" name="Column14465"/>
    <tableColumn id="14474" xr3:uid="{CE0A6264-CB6D-B94F-99E5-767B4DD39CAA}" name="Column14466"/>
    <tableColumn id="14475" xr3:uid="{DBCE2E8F-FE8E-A94A-BA17-A11E72E11B55}" name="Column14467"/>
    <tableColumn id="14476" xr3:uid="{98214A8A-A7D9-1841-B7B7-B647D8DCE9C3}" name="Column14468"/>
    <tableColumn id="14477" xr3:uid="{1F764059-036F-5242-A73A-3C7B1FC414CE}" name="Column14469"/>
    <tableColumn id="14478" xr3:uid="{82931761-20AD-7743-8138-49C228F56743}" name="Column14470"/>
    <tableColumn id="14479" xr3:uid="{032E81FB-A6CD-8D46-B154-84691ABD9DF7}" name="Column14471"/>
    <tableColumn id="14480" xr3:uid="{422DC489-EAC6-3C4B-85B8-EF57AEED3ED2}" name="Column14472"/>
    <tableColumn id="14481" xr3:uid="{06B7BACE-8EC7-CF42-B410-8AF38653868F}" name="Column14473"/>
    <tableColumn id="14482" xr3:uid="{E6A168D2-00C0-364F-BD52-4ED6F93FD2E2}" name="Column14474"/>
    <tableColumn id="14483" xr3:uid="{5604EDB1-A6B4-5D49-A042-E52E8B522652}" name="Column14475"/>
    <tableColumn id="14484" xr3:uid="{320D6284-835C-CF4E-8660-156557151E05}" name="Column14476"/>
    <tableColumn id="14485" xr3:uid="{9F28E229-BE16-8342-932A-B6C33360283C}" name="Column14477"/>
    <tableColumn id="14486" xr3:uid="{0628E94E-FA2C-6D4F-9B7E-E19C1BAAD5D3}" name="Column14478"/>
    <tableColumn id="14487" xr3:uid="{CE0545A6-E7B5-E146-AA95-597E012693C5}" name="Column14479"/>
    <tableColumn id="14488" xr3:uid="{0D527909-48BA-7244-910A-E33CE5CA3CEF}" name="Column14480"/>
    <tableColumn id="14489" xr3:uid="{B468D0DF-8C95-C149-90E9-4C22F284261F}" name="Column14481"/>
    <tableColumn id="14490" xr3:uid="{781BB96E-216D-E145-A4BA-1A58EE516E77}" name="Column14482"/>
    <tableColumn id="14491" xr3:uid="{C5F6182C-CF5D-D44E-B461-AB247EEF3201}" name="Column14483"/>
    <tableColumn id="14492" xr3:uid="{57E01BA1-CC26-2349-88EE-DA63C5401084}" name="Column14484"/>
    <tableColumn id="14493" xr3:uid="{EEE087AC-5DCD-CE40-A511-038DB9EDC31F}" name="Column14485"/>
    <tableColumn id="14494" xr3:uid="{B94A99E4-5803-B74A-A949-9054CEF1F1E1}" name="Column14486"/>
    <tableColumn id="14495" xr3:uid="{97286E50-141C-4A40-B20E-2EEE46AAEFA8}" name="Column14487"/>
    <tableColumn id="14496" xr3:uid="{9F775C30-D123-204C-A0D2-6884C024F0F1}" name="Column14488"/>
    <tableColumn id="14497" xr3:uid="{7E2D7CD1-F6B5-254D-B753-92FF792EA1D8}" name="Column14489"/>
    <tableColumn id="14498" xr3:uid="{87563775-9706-D24E-BDED-A2BBFC709F5C}" name="Column14490"/>
    <tableColumn id="14499" xr3:uid="{F2ECD726-3C7C-4D40-A1E1-30E6D2E2A2BD}" name="Column14491"/>
    <tableColumn id="14500" xr3:uid="{B90C9596-5A03-B146-919A-D56485CD6D1D}" name="Column14492"/>
    <tableColumn id="14501" xr3:uid="{51F2E17B-6D71-A749-9972-9641318C1237}" name="Column14493"/>
    <tableColumn id="14502" xr3:uid="{FEFB2709-B431-C047-993F-0B6A7DD16A21}" name="Column14494"/>
    <tableColumn id="14503" xr3:uid="{6B0F777A-EB03-1842-9D81-1BC7E8569C3E}" name="Column14495"/>
    <tableColumn id="14504" xr3:uid="{FCE3753B-E1ED-564D-A58B-8363589FB412}" name="Column14496"/>
    <tableColumn id="14505" xr3:uid="{D88C8C73-C54B-8945-A1E6-2C8C745B8A12}" name="Column14497"/>
    <tableColumn id="14506" xr3:uid="{1A09B374-27AE-9046-9862-58E2E2D37559}" name="Column14498"/>
    <tableColumn id="14507" xr3:uid="{9BC9DE90-6FEB-1047-8AE9-5ECE3CC07F6F}" name="Column14499"/>
    <tableColumn id="14508" xr3:uid="{D8806C27-5747-1742-A22E-D1A6A8098A77}" name="Column14500"/>
    <tableColumn id="14509" xr3:uid="{9F1A921A-66AC-B44B-81F7-7ACB93A9EF3D}" name="Column14501"/>
    <tableColumn id="14510" xr3:uid="{61AE929B-F1E3-1248-8AE0-10A3AD8EC6BE}" name="Column14502"/>
    <tableColumn id="14511" xr3:uid="{984B7244-D8CF-FC43-88E2-B8D1FB7A3C13}" name="Column14503"/>
    <tableColumn id="14512" xr3:uid="{4D78408E-DCA9-5E49-AF79-4BA85AE42F91}" name="Column14504"/>
    <tableColumn id="14513" xr3:uid="{03EB3B0D-CED3-4E42-B506-EC0331CC16F5}" name="Column14505"/>
    <tableColumn id="14514" xr3:uid="{6EBA25F6-9AA3-B64F-87F2-3CD7AC87DAD0}" name="Column14506"/>
    <tableColumn id="14515" xr3:uid="{9942A922-E511-F64E-A059-97514C9DA9B1}" name="Column14507"/>
    <tableColumn id="14516" xr3:uid="{31D0BE94-9FB3-6741-869A-17853F11002D}" name="Column14508"/>
    <tableColumn id="14517" xr3:uid="{40230073-6D23-FA48-A27C-F08EAEBAD73E}" name="Column14509"/>
    <tableColumn id="14518" xr3:uid="{74F3831F-75D4-8947-AAB6-8D7D68808DCC}" name="Column14510"/>
    <tableColumn id="14519" xr3:uid="{B68CB5B8-462B-C941-8E30-8850B299B64D}" name="Column14511"/>
    <tableColumn id="14520" xr3:uid="{B881EDFF-00CE-A646-8731-AAA614BCF82A}" name="Column14512"/>
    <tableColumn id="14521" xr3:uid="{582CBF42-930D-4149-BB5E-F3A673468C86}" name="Column14513"/>
    <tableColumn id="14522" xr3:uid="{4EF897C5-12C1-C24C-9F63-3C6713FCE6BB}" name="Column14514"/>
    <tableColumn id="14523" xr3:uid="{C18770E8-13E6-AA43-8274-E9BD0015DD76}" name="Column14515"/>
    <tableColumn id="14524" xr3:uid="{2FDFEFEC-AFAA-8243-A6EB-7D007730CE31}" name="Column14516"/>
    <tableColumn id="14525" xr3:uid="{828D81C1-48B5-CA4E-9876-E88E9FE21DA4}" name="Column14517"/>
    <tableColumn id="14526" xr3:uid="{FCAD1FFB-90A7-4A45-BC9A-E187E60F9B47}" name="Column14518"/>
    <tableColumn id="14527" xr3:uid="{2D0DFEF9-CFE7-034F-BE4D-5F8F8D31F7B6}" name="Column14519"/>
    <tableColumn id="14528" xr3:uid="{E5C9D349-1108-324C-9C89-0F69CC22E45B}" name="Column14520"/>
    <tableColumn id="14529" xr3:uid="{14823163-3DF6-834B-BDC5-1DA1AB3C987C}" name="Column14521"/>
    <tableColumn id="14530" xr3:uid="{4A3E467A-C607-D942-87CA-76F7C271E081}" name="Column14522"/>
    <tableColumn id="14531" xr3:uid="{83C50D81-F2CE-3C4D-BD3D-993904BD1221}" name="Column14523"/>
    <tableColumn id="14532" xr3:uid="{51B110A7-CBD7-644C-8399-25D2AE83EBCC}" name="Column14524"/>
    <tableColumn id="14533" xr3:uid="{90B82CC8-2228-5543-903C-0F9A42BA7ED6}" name="Column14525"/>
    <tableColumn id="14534" xr3:uid="{BA86C3D8-D28C-284D-BD1E-920BAF845D0D}" name="Column14526"/>
    <tableColumn id="14535" xr3:uid="{1A04A29C-59FE-2847-994A-E0D80CFC7BB9}" name="Column14527"/>
    <tableColumn id="14536" xr3:uid="{F94E931B-6086-1A45-9BD1-A3BD18884E3A}" name="Column14528"/>
    <tableColumn id="14537" xr3:uid="{EDEBCC96-624F-B544-AAB9-D0B8298E5EB2}" name="Column14529"/>
    <tableColumn id="14538" xr3:uid="{3012D3E1-6DEE-974F-B3F6-46C3D0BAB60D}" name="Column14530"/>
    <tableColumn id="14539" xr3:uid="{7F92A3E6-38AA-8248-829E-5A66719B505D}" name="Column14531"/>
    <tableColumn id="14540" xr3:uid="{86ABB3C7-097B-F241-A63E-5F329F92A2AC}" name="Column14532"/>
    <tableColumn id="14541" xr3:uid="{566ADC51-E578-AA48-BADC-DE0E138A11C1}" name="Column14533"/>
    <tableColumn id="14542" xr3:uid="{FD1C8343-AEC2-A340-928C-3248B0AB82D7}" name="Column14534"/>
    <tableColumn id="14543" xr3:uid="{D271D185-AEF7-F142-A692-7303B94A7B4D}" name="Column14535"/>
    <tableColumn id="14544" xr3:uid="{75E37AC4-714E-7A46-84B2-0B2E748EB060}" name="Column14536"/>
    <tableColumn id="14545" xr3:uid="{B941469B-D684-DD49-A366-C9869AB0F472}" name="Column14537"/>
    <tableColumn id="14546" xr3:uid="{611B81B2-BA56-B648-A16A-64EC8880581E}" name="Column14538"/>
    <tableColumn id="14547" xr3:uid="{DBAFB75B-3722-6A40-A32A-830CE007A472}" name="Column14539"/>
    <tableColumn id="14548" xr3:uid="{5763A34F-22EA-144C-8A2F-168558C3157E}" name="Column14540"/>
    <tableColumn id="14549" xr3:uid="{F49C49B3-50C5-524F-9CF6-E5A6BEDB18D9}" name="Column14541"/>
    <tableColumn id="14550" xr3:uid="{A3709F37-B86C-A640-BA0C-2CF3518B0000}" name="Column14542"/>
    <tableColumn id="14551" xr3:uid="{61761862-C835-044A-8AD1-238E18030E8D}" name="Column14543"/>
    <tableColumn id="14552" xr3:uid="{85C3E015-08CB-644E-9136-882F66BFB1F2}" name="Column14544"/>
    <tableColumn id="14553" xr3:uid="{AB91EEF3-CA4D-F543-B219-46974716C18D}" name="Column14545"/>
    <tableColumn id="14554" xr3:uid="{E841D2BA-C929-0349-AAB2-AD752FBE7F1C}" name="Column14546"/>
    <tableColumn id="14555" xr3:uid="{8C9AE2F9-7514-7145-8887-EFEFD54C2FA7}" name="Column14547"/>
    <tableColumn id="14556" xr3:uid="{409E9687-0C31-B641-9D7D-00E7CF4BE5E0}" name="Column14548"/>
    <tableColumn id="14557" xr3:uid="{26B58F13-EE2E-734D-8239-48FA412F5162}" name="Column14549"/>
    <tableColumn id="14558" xr3:uid="{77DE7A41-784E-AD42-B708-3E26266589F0}" name="Column14550"/>
    <tableColumn id="14559" xr3:uid="{A0C95B73-7932-F144-A2DC-D52961DF9B45}" name="Column14551"/>
    <tableColumn id="14560" xr3:uid="{8BA9896E-EC25-724E-9FCA-690F7DFFC49C}" name="Column14552"/>
    <tableColumn id="14561" xr3:uid="{CE2EAF9B-D2A5-D349-A4BD-5D7509C82173}" name="Column14553"/>
    <tableColumn id="14562" xr3:uid="{D98B6CED-3888-574C-BB61-74EE195B2CC5}" name="Column14554"/>
    <tableColumn id="14563" xr3:uid="{3C536080-7159-1549-8FF0-01EA77436557}" name="Column14555"/>
    <tableColumn id="14564" xr3:uid="{1D51F57E-88D8-0945-8947-E5813156AD3B}" name="Column14556"/>
    <tableColumn id="14565" xr3:uid="{A3B447DC-28A5-BD40-9A04-351EE78DCF96}" name="Column14557"/>
    <tableColumn id="14566" xr3:uid="{9500CE37-F958-224B-8707-99F0C244F6AF}" name="Column14558"/>
    <tableColumn id="14567" xr3:uid="{DF07C2C8-F7B6-D143-BE3F-314BFE8B7123}" name="Column14559"/>
    <tableColumn id="14568" xr3:uid="{C8731CD2-BB21-A34B-BD52-DA840537311C}" name="Column14560"/>
    <tableColumn id="14569" xr3:uid="{43BEA44E-4701-424B-907B-C42D3D3D99F5}" name="Column14561"/>
    <tableColumn id="14570" xr3:uid="{E9756AA0-5591-C74A-A0BD-500DAB02F537}" name="Column14562"/>
    <tableColumn id="14571" xr3:uid="{5FAC9338-1FC2-8947-A2D5-C199C6D1F7BC}" name="Column14563"/>
    <tableColumn id="14572" xr3:uid="{770263CF-0D67-A34C-880A-64904BA0BF0D}" name="Column14564"/>
    <tableColumn id="14573" xr3:uid="{1F48B25B-DEE0-D848-A4B7-6D52D79A344F}" name="Column14565"/>
    <tableColumn id="14574" xr3:uid="{6316D8CD-5570-644E-B7F2-6207CFE786D0}" name="Column14566"/>
    <tableColumn id="14575" xr3:uid="{FB32807F-B8D6-E24C-A8BE-8EDA9A2DB729}" name="Column14567"/>
    <tableColumn id="14576" xr3:uid="{EE5AF6B9-BC68-AB40-BFBE-9B1EC7AD8C3C}" name="Column14568"/>
    <tableColumn id="14577" xr3:uid="{859EBBB0-6298-AE48-A501-0F455017A26E}" name="Column14569"/>
    <tableColumn id="14578" xr3:uid="{8112B794-549C-D749-AFBF-98029C461F8E}" name="Column14570"/>
    <tableColumn id="14579" xr3:uid="{C81F856E-EE90-FF44-B413-4152D77945F9}" name="Column14571"/>
    <tableColumn id="14580" xr3:uid="{22A191E6-D334-8A4A-B88A-28AE2EBEEEBF}" name="Column14572"/>
    <tableColumn id="14581" xr3:uid="{F57EDF36-26F5-F84E-BC5B-C9CFEC132678}" name="Column14573"/>
    <tableColumn id="14582" xr3:uid="{4641C379-DB07-DE42-92B9-206DF9B88664}" name="Column14574"/>
    <tableColumn id="14583" xr3:uid="{4BE0C05E-CF33-DA46-A389-0464DB534868}" name="Column14575"/>
    <tableColumn id="14584" xr3:uid="{792318D9-D983-7342-A622-E52071D1495D}" name="Column14576"/>
    <tableColumn id="14585" xr3:uid="{6E5C07D3-CCC0-8F44-A990-49DDB22E7A38}" name="Column14577"/>
    <tableColumn id="14586" xr3:uid="{D74638FD-16EF-F14F-9AFF-5E68D06DB4A7}" name="Column14578"/>
    <tableColumn id="14587" xr3:uid="{2B9C4E58-7373-5042-BCBD-6D6B186E71C0}" name="Column14579"/>
    <tableColumn id="14588" xr3:uid="{7092E489-FED1-0C43-AEC0-E80FD414D8A1}" name="Column14580"/>
    <tableColumn id="14589" xr3:uid="{2F325AFC-1F58-BF44-B09F-9E48E54FC24B}" name="Column14581"/>
    <tableColumn id="14590" xr3:uid="{C5D2EC8E-9533-2340-84A5-6260C04DDCBF}" name="Column14582"/>
    <tableColumn id="14591" xr3:uid="{7E2A2E1F-5FF9-9342-9F8A-9B2E2A1FB5B0}" name="Column14583"/>
    <tableColumn id="14592" xr3:uid="{EE1E0B5F-18C0-D843-A301-05D24E897208}" name="Column14584"/>
    <tableColumn id="14593" xr3:uid="{01EE8E07-320D-E345-8256-25D0D99ACAF9}" name="Column14585"/>
    <tableColumn id="14594" xr3:uid="{86F780A1-77C3-B747-A8C4-52088498E7F2}" name="Column14586"/>
    <tableColumn id="14595" xr3:uid="{B76291DF-CAC4-5B4B-B4CE-45E7FC024632}" name="Column14587"/>
    <tableColumn id="14596" xr3:uid="{146D7F87-6562-5744-AFB7-47E2EF401436}" name="Column14588"/>
    <tableColumn id="14597" xr3:uid="{50AEBF99-49C9-3A4D-BACC-21119E6CBD7D}" name="Column14589"/>
    <tableColumn id="14598" xr3:uid="{B45A34E7-B752-6846-BE28-401BC72D1471}" name="Column14590"/>
    <tableColumn id="14599" xr3:uid="{784D7426-9E30-B14F-80F6-3FF1D3E3544C}" name="Column14591"/>
    <tableColumn id="14600" xr3:uid="{96019258-734C-4E49-8BD8-49DDE38BAAA3}" name="Column14592"/>
    <tableColumn id="14601" xr3:uid="{A2FBCD3C-5DD3-AA43-9B88-19C9BDB484E1}" name="Column14593"/>
    <tableColumn id="14602" xr3:uid="{9545F541-68F3-544E-A062-B62E3DE63F98}" name="Column14594"/>
    <tableColumn id="14603" xr3:uid="{EB120ED2-E18E-1240-936A-BB0E33E289CE}" name="Column14595"/>
    <tableColumn id="14604" xr3:uid="{44474643-705B-5443-A64B-A622AECA34CE}" name="Column14596"/>
    <tableColumn id="14605" xr3:uid="{C0212DE1-9979-1949-831B-F7CA0AFAA71F}" name="Column14597"/>
    <tableColumn id="14606" xr3:uid="{957E233B-B2E7-C949-B736-E6CB221953C0}" name="Column14598"/>
    <tableColumn id="14607" xr3:uid="{2B12731B-F501-0942-8902-793E0E346A88}" name="Column14599"/>
    <tableColumn id="14608" xr3:uid="{0484E605-1CF6-FB48-B2ED-00A21214B9C8}" name="Column14600"/>
    <tableColumn id="14609" xr3:uid="{72F5F054-9A40-BF49-8BD9-D2EC585604CC}" name="Column14601"/>
    <tableColumn id="14610" xr3:uid="{7F728AD6-DD86-9C48-8042-9F0C2442D994}" name="Column14602"/>
    <tableColumn id="14611" xr3:uid="{8CA4D3F4-CE43-FB46-AA5B-D2DD029B52EF}" name="Column14603"/>
    <tableColumn id="14612" xr3:uid="{6443432A-F165-864F-95BA-C873F594A94D}" name="Column14604"/>
    <tableColumn id="14613" xr3:uid="{442969ED-A8FB-1F46-8834-C39BE084DB07}" name="Column14605"/>
    <tableColumn id="14614" xr3:uid="{6183DEDE-86B0-254A-BB44-E3EFABC774E4}" name="Column14606"/>
    <tableColumn id="14615" xr3:uid="{DFBC637E-42B8-1E45-9F01-88AABECA7619}" name="Column14607"/>
    <tableColumn id="14616" xr3:uid="{BD4BD9ED-707B-124C-9414-D44645A41507}" name="Column14608"/>
    <tableColumn id="14617" xr3:uid="{1FC85252-E6FD-9E40-9844-D24B71A5E058}" name="Column14609"/>
    <tableColumn id="14618" xr3:uid="{E5DCF867-1466-4242-8632-2A4CEE6A624C}" name="Column14610"/>
    <tableColumn id="14619" xr3:uid="{D0326209-C059-8546-B623-D3172A3256A7}" name="Column14611"/>
    <tableColumn id="14620" xr3:uid="{E319BE66-DB68-9846-91D5-4416B1413F08}" name="Column14612"/>
    <tableColumn id="14621" xr3:uid="{224D6995-55C2-AE42-AA69-27DD383EDFFD}" name="Column14613"/>
    <tableColumn id="14622" xr3:uid="{60594292-B2B1-B044-98A0-972A6FF3D2AF}" name="Column14614"/>
    <tableColumn id="14623" xr3:uid="{5A1576F4-E40C-B549-8E00-FAE16F322D67}" name="Column14615"/>
    <tableColumn id="14624" xr3:uid="{6BA44FF7-55C5-9943-8D8E-30BB52D60E46}" name="Column14616"/>
    <tableColumn id="14625" xr3:uid="{5FAB1E51-99D6-694D-AB17-AC8943969B3B}" name="Column14617"/>
    <tableColumn id="14626" xr3:uid="{4C276E4D-CC54-8246-A377-D34AE50C9C5D}" name="Column14618"/>
    <tableColumn id="14627" xr3:uid="{456FAC83-44EF-694F-B74A-DE4FDCC4BA9D}" name="Column14619"/>
    <tableColumn id="14628" xr3:uid="{F43764D0-9E84-8246-9459-1CB07158E032}" name="Column14620"/>
    <tableColumn id="14629" xr3:uid="{E21442FF-44BF-8D4E-9D80-4514A6F6CB9F}" name="Column14621"/>
    <tableColumn id="14630" xr3:uid="{12EF109D-214B-E545-B14C-2D45A0933D35}" name="Column14622"/>
    <tableColumn id="14631" xr3:uid="{8852A2BA-263A-FA49-A588-1D699B1EAE1D}" name="Column14623"/>
    <tableColumn id="14632" xr3:uid="{A84BCC89-953A-E644-9F05-024C54F8F5FD}" name="Column14624"/>
    <tableColumn id="14633" xr3:uid="{CA3A26C8-1F2E-F249-BC73-93E28007AD83}" name="Column14625"/>
    <tableColumn id="14634" xr3:uid="{14461F05-F43C-0E47-9E35-60B0471FD1E8}" name="Column14626"/>
    <tableColumn id="14635" xr3:uid="{DC4A1054-386D-5D44-96DB-A4497047DF8E}" name="Column14627"/>
    <tableColumn id="14636" xr3:uid="{F3B99CDA-FAF7-E746-A5CB-4F2D70A36D4A}" name="Column14628"/>
    <tableColumn id="14637" xr3:uid="{20F26D5C-BCFF-8145-B254-4FBA772C9264}" name="Column14629"/>
    <tableColumn id="14638" xr3:uid="{F4B78FDE-A46A-6B45-A9C3-D379E7CA421C}" name="Column14630"/>
    <tableColumn id="14639" xr3:uid="{2887338E-E7B8-634A-BD95-664B4FD3643A}" name="Column14631"/>
    <tableColumn id="14640" xr3:uid="{28DAE665-D921-9F45-8467-39C3FDB33B54}" name="Column14632"/>
    <tableColumn id="14641" xr3:uid="{5F9B4A32-8C55-A24D-B461-C5F5031A5599}" name="Column14633"/>
    <tableColumn id="14642" xr3:uid="{D9B9A62C-5ECF-D64C-81A7-3E81DA400B64}" name="Column14634"/>
    <tableColumn id="14643" xr3:uid="{40146DE9-50AD-7F46-9E99-E75B938AF201}" name="Column14635"/>
    <tableColumn id="14644" xr3:uid="{92B951F7-C377-294A-801F-664AADB13B47}" name="Column14636"/>
    <tableColumn id="14645" xr3:uid="{791925D3-2CB7-8D46-9BFA-F27DA184E72D}" name="Column14637"/>
    <tableColumn id="14646" xr3:uid="{BB9035AD-A30C-E54C-A1A5-93D26227D4DD}" name="Column14638"/>
    <tableColumn id="14647" xr3:uid="{D77682BF-9062-7C4F-A0D3-DE0EFB822E7D}" name="Column14639"/>
    <tableColumn id="14648" xr3:uid="{D274FF7B-AF56-4D4C-8412-ACBBCE562CE5}" name="Column14640"/>
    <tableColumn id="14649" xr3:uid="{6BAB36F3-17DA-2247-A919-DDD7BF31F11F}" name="Column14641"/>
    <tableColumn id="14650" xr3:uid="{A1C85BD5-D257-0D4B-BD65-90A1422FCD9B}" name="Column14642"/>
    <tableColumn id="14651" xr3:uid="{FEB4E19C-4DD3-7B48-ACE7-741956FBA8A8}" name="Column14643"/>
    <tableColumn id="14652" xr3:uid="{F5DD250B-8CC7-664F-A47A-D72570A4D1EC}" name="Column14644"/>
    <tableColumn id="14653" xr3:uid="{BB48F94D-7E7D-5142-A538-B4D5307972F4}" name="Column14645"/>
    <tableColumn id="14654" xr3:uid="{BD2C1FB3-C6BD-6642-A7D8-115707151071}" name="Column14646"/>
    <tableColumn id="14655" xr3:uid="{CDD651AE-6257-7242-81F5-6A8DA5CCD50A}" name="Column14647"/>
    <tableColumn id="14656" xr3:uid="{A30EB1D3-05C0-A547-A111-EBBAF01C58C8}" name="Column14648"/>
    <tableColumn id="14657" xr3:uid="{7BCC3CAF-0D22-934C-B8FB-CB2B9B4D7E40}" name="Column14649"/>
    <tableColumn id="14658" xr3:uid="{6BF2C777-EFA9-A342-8EA7-69ABE961BAA8}" name="Column14650"/>
    <tableColumn id="14659" xr3:uid="{3DF4AD30-E032-C745-BB0E-7A86A44535B0}" name="Column14651"/>
    <tableColumn id="14660" xr3:uid="{1789FA84-B73A-9249-9E0C-7E05B2252BF5}" name="Column14652"/>
    <tableColumn id="14661" xr3:uid="{CBEE2127-BF54-6241-88EC-0ED904E4D881}" name="Column14653"/>
    <tableColumn id="14662" xr3:uid="{5B74E94F-DDAD-7F4C-BB43-2FFD850E0AA9}" name="Column14654"/>
    <tableColumn id="14663" xr3:uid="{38F57EA1-3A7F-AC43-84D7-4130A576984C}" name="Column14655"/>
    <tableColumn id="14664" xr3:uid="{9C68C9F0-8D84-0A45-BCCB-4E554A5F5D59}" name="Column14656"/>
    <tableColumn id="14665" xr3:uid="{48614F79-7387-DA44-BCEE-62D889347B20}" name="Column14657"/>
    <tableColumn id="14666" xr3:uid="{61C421B6-ECCB-7145-B16B-E3BC4857EC4F}" name="Column14658"/>
    <tableColumn id="14667" xr3:uid="{03632582-F665-D942-A1ED-0E01C2502C7C}" name="Column14659"/>
    <tableColumn id="14668" xr3:uid="{CC295B07-843A-AA45-AB28-4946CD037897}" name="Column14660"/>
    <tableColumn id="14669" xr3:uid="{DA79A2FA-7242-D148-8ED2-4FED41594CB4}" name="Column14661"/>
    <tableColumn id="14670" xr3:uid="{A04205BE-F693-FD45-8D32-262072A3E7EA}" name="Column14662"/>
    <tableColumn id="14671" xr3:uid="{6634B874-5361-D045-A30B-855E3E868F8F}" name="Column14663"/>
    <tableColumn id="14672" xr3:uid="{9410693C-5062-8544-A86C-3DA666752DAD}" name="Column14664"/>
    <tableColumn id="14673" xr3:uid="{9CA6E363-33D9-6847-92F5-BE9418121A07}" name="Column14665"/>
    <tableColumn id="14674" xr3:uid="{C100A944-C92E-C245-A3F9-25BE5EA9A6DE}" name="Column14666"/>
    <tableColumn id="14675" xr3:uid="{5207E637-AE23-0646-AEFF-3ED4AFC05095}" name="Column14667"/>
    <tableColumn id="14676" xr3:uid="{47A8B090-1BE2-9547-8E27-0940E4849758}" name="Column14668"/>
    <tableColumn id="14677" xr3:uid="{F70A5BAB-931F-E845-B7D0-E15E08D3EF86}" name="Column14669"/>
    <tableColumn id="14678" xr3:uid="{708B0A79-8B9E-AD4C-9370-6E94CBD1A3E9}" name="Column14670"/>
    <tableColumn id="14679" xr3:uid="{F5954C43-CA54-114F-8F1F-030342CBFAAC}" name="Column14671"/>
    <tableColumn id="14680" xr3:uid="{2AA1F3B0-725C-324B-B984-D56A80B8A766}" name="Column14672"/>
    <tableColumn id="14681" xr3:uid="{2AD2312F-CA1E-CB4A-AE5C-7D66DAAE5579}" name="Column14673"/>
    <tableColumn id="14682" xr3:uid="{8B3B4E78-27BE-014D-8E10-58CCF6DCCF8F}" name="Column14674"/>
    <tableColumn id="14683" xr3:uid="{BB07360A-BADE-EA4A-A304-9F5FC40C2876}" name="Column14675"/>
    <tableColumn id="14684" xr3:uid="{E8ED5B47-9B2D-2846-9850-C9C4DA6B5591}" name="Column14676"/>
    <tableColumn id="14685" xr3:uid="{1FB3EC20-D2E5-A64A-AA76-1AA2B7A327B5}" name="Column14677"/>
    <tableColumn id="14686" xr3:uid="{7ACE13E4-5217-454C-8949-6BE7CFBC210D}" name="Column14678"/>
    <tableColumn id="14687" xr3:uid="{9E8EF070-4205-7849-928A-7B786520EFCF}" name="Column14679"/>
    <tableColumn id="14688" xr3:uid="{F8745B10-207C-A248-A09A-6998B14B6972}" name="Column14680"/>
    <tableColumn id="14689" xr3:uid="{E1CFEE3F-587C-0F4C-8E15-2E4E63410573}" name="Column14681"/>
    <tableColumn id="14690" xr3:uid="{2513123F-BE8E-C046-86F1-D5BE2D623ED5}" name="Column14682"/>
    <tableColumn id="14691" xr3:uid="{28A20EE0-2FC5-A245-B6E7-E09E1C0ED2A5}" name="Column14683"/>
    <tableColumn id="14692" xr3:uid="{E3797EA5-A2AA-7942-B2D0-CF1DF34026CE}" name="Column14684"/>
    <tableColumn id="14693" xr3:uid="{B0EB0171-91AD-334B-8C2D-1A1E4F868D6B}" name="Column14685"/>
    <tableColumn id="14694" xr3:uid="{34F88C10-9441-CF4F-A085-02083FE95285}" name="Column14686"/>
    <tableColumn id="14695" xr3:uid="{F648A794-5221-064A-BB17-DE5FD060A1A4}" name="Column14687"/>
    <tableColumn id="14696" xr3:uid="{F9B54AB3-4EA2-D74A-A884-27646DDF3F64}" name="Column14688"/>
    <tableColumn id="14697" xr3:uid="{4152AFD8-6B63-FD4C-BB77-2B796511273D}" name="Column14689"/>
    <tableColumn id="14698" xr3:uid="{BD8F698E-4867-5D4C-82D0-6CF9965B15D8}" name="Column14690"/>
    <tableColumn id="14699" xr3:uid="{88FA9E6D-CE8C-ED4A-841F-257EB907EE57}" name="Column14691"/>
    <tableColumn id="14700" xr3:uid="{A21A7F1A-B569-EC43-84B7-49272EB8B155}" name="Column14692"/>
    <tableColumn id="14701" xr3:uid="{EA05027E-1872-EF43-8B08-25B3E0CBF2CE}" name="Column14693"/>
    <tableColumn id="14702" xr3:uid="{0BE89904-06E7-B245-87EF-048461C442CA}" name="Column14694"/>
    <tableColumn id="14703" xr3:uid="{C05E0085-731C-3B4E-A5BC-3909605FE39B}" name="Column14695"/>
    <tableColumn id="14704" xr3:uid="{FB92A2BF-D1FA-C646-9DB5-7375A556469B}" name="Column14696"/>
    <tableColumn id="14705" xr3:uid="{49D295C6-2946-FE4E-AC73-DCCA0600B98C}" name="Column14697"/>
    <tableColumn id="14706" xr3:uid="{F4E619CC-4E8A-6444-83CB-B6C51BB6A0FB}" name="Column14698"/>
    <tableColumn id="14707" xr3:uid="{B1835A8F-4AA9-EB4E-99AA-E9BDE8D804EF}" name="Column14699"/>
    <tableColumn id="14708" xr3:uid="{41921DEE-28F3-324D-82E4-A37FCE353203}" name="Column14700"/>
    <tableColumn id="14709" xr3:uid="{610AFA55-B1FA-574A-AF19-BA981EF41B1A}" name="Column14701"/>
    <tableColumn id="14710" xr3:uid="{D2B50B83-283A-DE42-8763-B88E449A6097}" name="Column14702"/>
    <tableColumn id="14711" xr3:uid="{BF8ABC46-7C5D-9946-A104-261B0964C27D}" name="Column14703"/>
    <tableColumn id="14712" xr3:uid="{2644758F-3CAC-8347-B043-D1C2D8C14388}" name="Column14704"/>
    <tableColumn id="14713" xr3:uid="{B5F53D75-7578-9549-9243-FDCAC8FAD34E}" name="Column14705"/>
    <tableColumn id="14714" xr3:uid="{CBE5A40A-19B0-4747-B31D-866ED005B54C}" name="Column14706"/>
    <tableColumn id="14715" xr3:uid="{55871AD3-03F2-1746-989B-0E2AF6245A1C}" name="Column14707"/>
    <tableColumn id="14716" xr3:uid="{BC96170B-4226-384A-9BAA-DB2A7BC02BC7}" name="Column14708"/>
    <tableColumn id="14717" xr3:uid="{27FCB7DF-A033-344E-AF12-FA2AF4797A08}" name="Column14709"/>
    <tableColumn id="14718" xr3:uid="{C31F8EB5-9C46-9245-9905-9852E2490D38}" name="Column14710"/>
    <tableColumn id="14719" xr3:uid="{60C6DF8C-040F-C04F-8B43-9741FD4645D5}" name="Column14711"/>
    <tableColumn id="14720" xr3:uid="{AF5C0FFE-9F35-2E47-A4D4-ADF3696FA744}" name="Column14712"/>
    <tableColumn id="14721" xr3:uid="{E9BE6D7B-FA10-C94C-B048-55C819C1DE08}" name="Column14713"/>
    <tableColumn id="14722" xr3:uid="{DAC8BDE7-0919-FF48-9E9A-FEA925471E01}" name="Column14714"/>
    <tableColumn id="14723" xr3:uid="{717479F8-908E-4F4E-8EF9-B46A0E82BD1C}" name="Column14715"/>
    <tableColumn id="14724" xr3:uid="{F150997F-76EC-044C-9A65-E567590945C5}" name="Column14716"/>
    <tableColumn id="14725" xr3:uid="{25F02343-0567-BF48-9EE0-260559D3D7A7}" name="Column14717"/>
    <tableColumn id="14726" xr3:uid="{A8D2B498-A06C-A043-B7D3-C6F3F68FA441}" name="Column14718"/>
    <tableColumn id="14727" xr3:uid="{4A8B99A4-E434-C441-B7A7-800D67EB415D}" name="Column14719"/>
    <tableColumn id="14728" xr3:uid="{980CF9DA-61C5-2A4E-AC18-FF0C7755914B}" name="Column14720"/>
    <tableColumn id="14729" xr3:uid="{50F5E2B4-4B0B-1341-AFBF-765E06668340}" name="Column14721"/>
    <tableColumn id="14730" xr3:uid="{70CBD2A3-91EA-A041-AFA4-F70333E20808}" name="Column14722"/>
    <tableColumn id="14731" xr3:uid="{8C2A9622-4B80-1D40-BFCE-5CCA2D044182}" name="Column14723"/>
    <tableColumn id="14732" xr3:uid="{BCD44FAF-287F-2E4E-8F9B-7C728FD4FCB9}" name="Column14724"/>
    <tableColumn id="14733" xr3:uid="{5CC62C96-6FEC-D643-AEB0-CA126EC182D4}" name="Column14725"/>
    <tableColumn id="14734" xr3:uid="{A81B2928-0631-EB4C-9D63-0B505096945E}" name="Column14726"/>
    <tableColumn id="14735" xr3:uid="{B5474A84-A3BC-B94A-9735-A1761B4C493B}" name="Column14727"/>
    <tableColumn id="14736" xr3:uid="{DEFA306B-8B88-924A-A2A5-6AEB7F4766E0}" name="Column14728"/>
    <tableColumn id="14737" xr3:uid="{61F3F1FC-DE98-2746-BE0A-AD5AAACBEF02}" name="Column14729"/>
    <tableColumn id="14738" xr3:uid="{A0633BAB-80EC-DB4B-960B-AD25C4750C1E}" name="Column14730"/>
    <tableColumn id="14739" xr3:uid="{AEC0A375-DDA1-6A49-AA29-B726A768A172}" name="Column14731"/>
    <tableColumn id="14740" xr3:uid="{B847AE7A-A116-2341-AB91-7E6149262B14}" name="Column14732"/>
    <tableColumn id="14741" xr3:uid="{4EE5DCA4-329A-9A4E-8509-1F493E6FBD4D}" name="Column14733"/>
    <tableColumn id="14742" xr3:uid="{2ACEBCC0-34C8-6F4B-8AAC-F3F9BA591FC8}" name="Column14734"/>
    <tableColumn id="14743" xr3:uid="{3E1FBAD5-E2C2-F441-9399-394FDCD655F7}" name="Column14735"/>
    <tableColumn id="14744" xr3:uid="{11C7318C-D972-A441-A16C-C277ADA40FC0}" name="Column14736"/>
    <tableColumn id="14745" xr3:uid="{3579C88F-1369-3E48-81F6-8CE6C3259B1E}" name="Column14737"/>
    <tableColumn id="14746" xr3:uid="{C546C6DC-4A8D-FA41-8A43-30F5F85DBD74}" name="Column14738"/>
    <tableColumn id="14747" xr3:uid="{A964D362-93DE-B241-9F2F-E84C83E1FD2A}" name="Column14739"/>
    <tableColumn id="14748" xr3:uid="{146896D9-85BD-E043-95E7-0BE1BAC24A4E}" name="Column14740"/>
    <tableColumn id="14749" xr3:uid="{4901BF5B-DD6F-3F45-B259-7764DDE8371D}" name="Column14741"/>
    <tableColumn id="14750" xr3:uid="{193580B1-17E9-3147-86AB-9437193DB1E5}" name="Column14742"/>
    <tableColumn id="14751" xr3:uid="{16C72A46-A708-B348-ACB7-EB2E97570184}" name="Column14743"/>
    <tableColumn id="14752" xr3:uid="{989E965F-2E87-1443-AFFB-99745DECBA52}" name="Column14744"/>
    <tableColumn id="14753" xr3:uid="{977561F6-0BD9-3041-81C3-A4802D12A572}" name="Column14745"/>
    <tableColumn id="14754" xr3:uid="{5B1A5152-2E61-9845-BB1E-DEE025D5CA8F}" name="Column14746"/>
    <tableColumn id="14755" xr3:uid="{7156DA69-32BA-1E47-BC5A-13B1BB978234}" name="Column14747"/>
    <tableColumn id="14756" xr3:uid="{2841CED3-4120-0443-AF5E-7A789DAAD202}" name="Column14748"/>
    <tableColumn id="14757" xr3:uid="{3E48C1A3-5CEF-4E42-B860-F706948D0989}" name="Column14749"/>
    <tableColumn id="14758" xr3:uid="{E23B417C-3C6D-DB42-B261-183EE0A0848B}" name="Column14750"/>
    <tableColumn id="14759" xr3:uid="{44D0ADAE-3A71-524D-9F30-918CC2FC96A7}" name="Column14751"/>
    <tableColumn id="14760" xr3:uid="{4DD5B01D-49AA-904C-80E5-CD7B4D7BA936}" name="Column14752"/>
    <tableColumn id="14761" xr3:uid="{01D5C99F-4799-2546-B3A3-C00299276BAA}" name="Column14753"/>
    <tableColumn id="14762" xr3:uid="{D8A0156E-29E9-5048-B2C0-7FBD35762BDE}" name="Column14754"/>
    <tableColumn id="14763" xr3:uid="{5FBD753F-E5A6-B642-93D4-70195997490B}" name="Column14755"/>
    <tableColumn id="14764" xr3:uid="{3B1CC404-ACF3-F04C-9F15-5CBF634C4F64}" name="Column14756"/>
    <tableColumn id="14765" xr3:uid="{EF336516-1582-DC4B-904D-81C35F667E8F}" name="Column14757"/>
    <tableColumn id="14766" xr3:uid="{108243BD-724C-B146-B237-1C0A60ABF51F}" name="Column14758"/>
    <tableColumn id="14767" xr3:uid="{3245A6A0-921D-BA40-A5C3-015014216C80}" name="Column14759"/>
    <tableColumn id="14768" xr3:uid="{2FA69DCC-C9B7-9340-B06E-356A4C22B426}" name="Column14760"/>
    <tableColumn id="14769" xr3:uid="{7E374E62-55BE-FB4A-ACF1-A132276EEB91}" name="Column14761"/>
    <tableColumn id="14770" xr3:uid="{51416BB0-0DA8-8D42-BF0C-AFE2D83D55FC}" name="Column14762"/>
    <tableColumn id="14771" xr3:uid="{E8BE3D2E-22BE-2540-BE90-E727373143CD}" name="Column14763"/>
    <tableColumn id="14772" xr3:uid="{6C42ECB1-852E-394B-B6A1-30998548BD70}" name="Column14764"/>
    <tableColumn id="14773" xr3:uid="{506F5568-A18E-4F4E-96ED-0AC4F7CECCDC}" name="Column14765"/>
    <tableColumn id="14774" xr3:uid="{4116E07A-6EF4-6C4D-A166-CE15738FA2EC}" name="Column14766"/>
    <tableColumn id="14775" xr3:uid="{7118DB35-C28C-A94A-A1A3-53CBECB2A2D0}" name="Column14767"/>
    <tableColumn id="14776" xr3:uid="{2729383D-CFC9-0148-B281-940CDE9BC65F}" name="Column14768"/>
    <tableColumn id="14777" xr3:uid="{D5EA4703-07AC-EA4B-80E8-B3B677BD74ED}" name="Column14769"/>
    <tableColumn id="14778" xr3:uid="{5BD40B21-2209-1946-AFEA-75CA5AD3341E}" name="Column14770"/>
    <tableColumn id="14779" xr3:uid="{25A04BEF-E124-7543-BF23-4BAC39DC9D5E}" name="Column14771"/>
    <tableColumn id="14780" xr3:uid="{2213FC45-1808-634D-8E3B-AECD06D139F4}" name="Column14772"/>
    <tableColumn id="14781" xr3:uid="{71188743-E75F-FE40-A551-AD5EC1C0F3C6}" name="Column14773"/>
    <tableColumn id="14782" xr3:uid="{640CEDD2-8BD1-304B-8B59-1B7E19613E79}" name="Column14774"/>
    <tableColumn id="14783" xr3:uid="{A19B517D-E985-A942-9EBE-D76D87DC0119}" name="Column14775"/>
    <tableColumn id="14784" xr3:uid="{652060EE-28EF-EF47-B332-41F509D9FA97}" name="Column14776"/>
    <tableColumn id="14785" xr3:uid="{141190C9-BD91-6A45-888B-BDBF0C0339FF}" name="Column14777"/>
    <tableColumn id="14786" xr3:uid="{839679D5-859B-F745-91E6-089EF92FEF64}" name="Column14778"/>
    <tableColumn id="14787" xr3:uid="{D79494BE-DEF5-B746-A316-A08C3229ECEF}" name="Column14779"/>
    <tableColumn id="14788" xr3:uid="{877DCB6A-C117-A542-8BEA-3E039E4C6F89}" name="Column14780"/>
    <tableColumn id="14789" xr3:uid="{C181BA76-69EB-AB4C-B454-DFFCF5BD58E9}" name="Column14781"/>
    <tableColumn id="14790" xr3:uid="{9BD4D6B9-6575-244E-AAC1-D8F2287B2D7E}" name="Column14782"/>
    <tableColumn id="14791" xr3:uid="{655CD3B1-2045-994F-8A6F-60E149A98938}" name="Column14783"/>
    <tableColumn id="14792" xr3:uid="{6EF9944D-386A-9044-A8A2-7E22BE87F9F8}" name="Column14784"/>
    <tableColumn id="14793" xr3:uid="{79E61E09-F987-C34D-B993-A8452C79B8E9}" name="Column14785"/>
    <tableColumn id="14794" xr3:uid="{7575B6F2-35F3-9741-8412-B5812ED573A1}" name="Column14786"/>
    <tableColumn id="14795" xr3:uid="{6EA79247-16B9-F342-944E-4ED158956C1E}" name="Column14787"/>
    <tableColumn id="14796" xr3:uid="{A182AF8F-77A2-C04D-8DF5-6DE0F42F61A0}" name="Column14788"/>
    <tableColumn id="14797" xr3:uid="{A15ACFF3-1455-754A-B55A-6B57E6C3AE35}" name="Column14789"/>
    <tableColumn id="14798" xr3:uid="{C1283A09-5ACE-824E-8DEF-983F17CEF4B1}" name="Column14790"/>
    <tableColumn id="14799" xr3:uid="{DD87B61B-4FAB-5A46-9D3E-90205EB16A4B}" name="Column14791"/>
    <tableColumn id="14800" xr3:uid="{20B261B4-3582-2B4F-A351-7601E5E16D35}" name="Column14792"/>
    <tableColumn id="14801" xr3:uid="{5C28CBDD-655E-E741-B146-856146A4B5E5}" name="Column14793"/>
    <tableColumn id="14802" xr3:uid="{A2B5ADA7-FEE1-184B-83EF-AAE568FBF609}" name="Column14794"/>
    <tableColumn id="14803" xr3:uid="{5DFC35DA-1492-D445-A9A6-373F01512C25}" name="Column14795"/>
    <tableColumn id="14804" xr3:uid="{A8A48900-A925-A643-8ACF-41014D244F78}" name="Column14796"/>
    <tableColumn id="14805" xr3:uid="{7A8FE970-1D7E-9540-AC9A-1E78A906E90F}" name="Column14797"/>
    <tableColumn id="14806" xr3:uid="{CF0EAFCE-11D9-5244-91D2-DAD48998685C}" name="Column14798"/>
    <tableColumn id="14807" xr3:uid="{C13B8012-75D2-FB4D-8116-BFCE8FAEF1B1}" name="Column14799"/>
    <tableColumn id="14808" xr3:uid="{FFD3410F-F0E9-C141-9BB1-11C5167C0332}" name="Column14800"/>
    <tableColumn id="14809" xr3:uid="{777CEDEA-E950-F34B-918A-A38D016D5D8C}" name="Column14801"/>
    <tableColumn id="14810" xr3:uid="{EE4AFBD3-3839-E149-B7E2-49FF576D34F0}" name="Column14802"/>
    <tableColumn id="14811" xr3:uid="{A799266A-6253-4443-B708-291B31F6576A}" name="Column14803"/>
    <tableColumn id="14812" xr3:uid="{AB5BD66B-C3D6-7F45-BDF0-358B69DC1555}" name="Column14804"/>
    <tableColumn id="14813" xr3:uid="{69C3952A-D8E1-594F-994D-79B78A0CEB9A}" name="Column14805"/>
    <tableColumn id="14814" xr3:uid="{38A9A81E-DBFD-A84E-B455-E92DFDB3334F}" name="Column14806"/>
    <tableColumn id="14815" xr3:uid="{B69811F0-DA0C-044B-AA16-0F82378CA7A5}" name="Column14807"/>
    <tableColumn id="14816" xr3:uid="{8552EBB4-08FE-B549-8318-508B0395F5EB}" name="Column14808"/>
    <tableColumn id="14817" xr3:uid="{42353CD8-361B-6241-9FC9-B424A5B44776}" name="Column14809"/>
    <tableColumn id="14818" xr3:uid="{397A4251-7E9F-CE46-A36F-CA29B28F7DF5}" name="Column14810"/>
    <tableColumn id="14819" xr3:uid="{E9BF0EB2-6878-DE4E-9969-6F8E7FF99555}" name="Column14811"/>
    <tableColumn id="14820" xr3:uid="{97F465E7-ABB5-C347-9DE4-1A7EC6D1FA49}" name="Column14812"/>
    <tableColumn id="14821" xr3:uid="{4964CD1C-EDA3-E74B-94E2-637C409D4FBD}" name="Column14813"/>
    <tableColumn id="14822" xr3:uid="{F3212E8D-278B-664C-8432-F4BF3F6FC908}" name="Column14814"/>
    <tableColumn id="14823" xr3:uid="{D21AC022-5090-ED46-B550-F2BCE981A7CD}" name="Column14815"/>
    <tableColumn id="14824" xr3:uid="{4AA2FF4D-281F-0747-82FB-54A98E89D22C}" name="Column14816"/>
    <tableColumn id="14825" xr3:uid="{302023BE-BC5F-7340-BB22-ECF6F9E22B64}" name="Column14817"/>
    <tableColumn id="14826" xr3:uid="{BAFF39DC-8BC9-5D4E-840D-8E8E07ECE4B2}" name="Column14818"/>
    <tableColumn id="14827" xr3:uid="{DA6A1D9D-F9EA-144B-BAED-750330F1998B}" name="Column14819"/>
    <tableColumn id="14828" xr3:uid="{41211DAA-E8DA-E744-B5E0-D52D0DACC1A5}" name="Column14820"/>
    <tableColumn id="14829" xr3:uid="{17A90E90-3E02-964F-BCB9-04496A3BF53B}" name="Column14821"/>
    <tableColumn id="14830" xr3:uid="{3E01AA5F-D01B-094E-82B7-527174165F7F}" name="Column14822"/>
    <tableColumn id="14831" xr3:uid="{624D6AB9-6655-CE46-89D5-2E5F6D566453}" name="Column14823"/>
    <tableColumn id="14832" xr3:uid="{695EC180-35C2-B140-A82D-3BB295662962}" name="Column14824"/>
    <tableColumn id="14833" xr3:uid="{3ADAA309-64CD-4E41-86F4-628DF92B322C}" name="Column14825"/>
    <tableColumn id="14834" xr3:uid="{E03664B6-C938-E440-8297-18E029A07E96}" name="Column14826"/>
    <tableColumn id="14835" xr3:uid="{D2F64AF0-7ABF-DC45-A73A-A5773337D553}" name="Column14827"/>
    <tableColumn id="14836" xr3:uid="{76681284-C876-3948-867A-E91AB3D5FAC9}" name="Column14828"/>
    <tableColumn id="14837" xr3:uid="{B9FBCF71-E059-9548-A95F-5B83E8D100E5}" name="Column14829"/>
    <tableColumn id="14838" xr3:uid="{928C0FF2-CAF7-384C-8F3C-056B5E292529}" name="Column14830"/>
    <tableColumn id="14839" xr3:uid="{0810FA27-007D-CD42-848E-4FE8F72A011E}" name="Column14831"/>
    <tableColumn id="14840" xr3:uid="{6EA6C455-AD86-F545-9601-E8EF0D3F5700}" name="Column14832"/>
    <tableColumn id="14841" xr3:uid="{0D03D674-5FAE-1842-BBF5-3A66A0615328}" name="Column14833"/>
    <tableColumn id="14842" xr3:uid="{C81B3897-8977-214F-83BA-613A8A67DE36}" name="Column14834"/>
    <tableColumn id="14843" xr3:uid="{71ECE45F-C500-1349-83B1-ED62B8BC0663}" name="Column14835"/>
    <tableColumn id="14844" xr3:uid="{A8F33D0D-53F2-B443-8CEF-6B0E6EF989B9}" name="Column14836"/>
    <tableColumn id="14845" xr3:uid="{AB903478-8F60-224C-9925-DA8D8A74EECB}" name="Column14837"/>
    <tableColumn id="14846" xr3:uid="{9697CE6A-0DE1-254A-89BD-2D52B127E4F3}" name="Column14838"/>
    <tableColumn id="14847" xr3:uid="{86130645-B0B0-EA47-A5BE-07171C053664}" name="Column14839"/>
    <tableColumn id="14848" xr3:uid="{559268CF-6C31-6B42-9953-39EF9A9768E8}" name="Column14840"/>
    <tableColumn id="14849" xr3:uid="{259E283D-8BA8-2440-B725-C3B3D3977783}" name="Column14841"/>
    <tableColumn id="14850" xr3:uid="{2CFE1DBF-A24A-554E-A736-DF237678B1D6}" name="Column14842"/>
    <tableColumn id="14851" xr3:uid="{6168D8BA-525E-6F40-AFC5-92E0E1C241A0}" name="Column14843"/>
    <tableColumn id="14852" xr3:uid="{008CAD06-F6F6-BE4A-9174-B04203D5B374}" name="Column14844"/>
    <tableColumn id="14853" xr3:uid="{5D23F96A-C52B-B149-9D4A-20CCD4F5EA48}" name="Column14845"/>
    <tableColumn id="14854" xr3:uid="{B9CC91E0-967C-B344-8057-C88F351F64FD}" name="Column14846"/>
    <tableColumn id="14855" xr3:uid="{B90C2360-6BFC-AD43-9F4D-D98EB2780958}" name="Column14847"/>
    <tableColumn id="14856" xr3:uid="{63EFBFFF-7EF8-3D48-ACFC-F819B4C67E9F}" name="Column14848"/>
    <tableColumn id="14857" xr3:uid="{FE969502-D0E4-8E4B-A755-AF1322AE308D}" name="Column14849"/>
    <tableColumn id="14858" xr3:uid="{29A3C99C-D8F9-D449-8FB5-E2388BDD697B}" name="Column14850"/>
    <tableColumn id="14859" xr3:uid="{4FDE8B50-90A0-5E44-B52D-02621926647D}" name="Column14851"/>
    <tableColumn id="14860" xr3:uid="{E31A18C3-3F80-E943-9CC3-1EBF7DE2EDCA}" name="Column14852"/>
    <tableColumn id="14861" xr3:uid="{787AFA27-2757-A64B-BCAF-60BFB38563AC}" name="Column14853"/>
    <tableColumn id="14862" xr3:uid="{DB9FCAE6-8AA2-914E-8B1C-06944E8D7142}" name="Column14854"/>
    <tableColumn id="14863" xr3:uid="{635F25DF-433A-6240-9F24-72757CF94D13}" name="Column14855"/>
    <tableColumn id="14864" xr3:uid="{7CF17E12-2F5F-BB45-B624-A451D06F9103}" name="Column14856"/>
    <tableColumn id="14865" xr3:uid="{6AFFC8BB-6CDC-8A40-A20F-0AB8B1F97B05}" name="Column14857"/>
    <tableColumn id="14866" xr3:uid="{9517319B-7F15-8243-B979-2E9C0F98B3A2}" name="Column14858"/>
    <tableColumn id="14867" xr3:uid="{772F2120-B5F2-F54B-8A74-5E0E078EB6BD}" name="Column14859"/>
    <tableColumn id="14868" xr3:uid="{0548D4E4-8291-1446-ACA2-ACB44B14AE5F}" name="Column14860"/>
    <tableColumn id="14869" xr3:uid="{7D0C597D-FA2C-124F-A52B-998F2870ADEE}" name="Column14861"/>
    <tableColumn id="14870" xr3:uid="{DA6CD29D-168A-B042-8C12-08BA3F21631E}" name="Column14862"/>
    <tableColumn id="14871" xr3:uid="{94C9DFBC-3499-7345-87D6-3D3C8E9E871F}" name="Column14863"/>
    <tableColumn id="14872" xr3:uid="{BA5656D4-2ED1-634F-8001-2AB74071A95B}" name="Column14864"/>
    <tableColumn id="14873" xr3:uid="{988BC31B-A070-4E49-B475-6CE8A0E13CDD}" name="Column14865"/>
    <tableColumn id="14874" xr3:uid="{4C17C436-0E87-5844-892A-BA18A8FE0551}" name="Column14866"/>
    <tableColumn id="14875" xr3:uid="{1BC61629-6B3E-8842-BA74-F8E1721FC670}" name="Column14867"/>
    <tableColumn id="14876" xr3:uid="{AE170796-7822-724E-BB71-F69486162F25}" name="Column14868"/>
    <tableColumn id="14877" xr3:uid="{BDA754D7-A437-C94A-BD1B-EB3DFD3CB9B3}" name="Column14869"/>
    <tableColumn id="14878" xr3:uid="{B2E8A4DC-BCAB-0A4B-AE59-45C02D88067F}" name="Column14870"/>
    <tableColumn id="14879" xr3:uid="{9C7B82D0-2C02-2A4D-8E88-F62F85C918B2}" name="Column14871"/>
    <tableColumn id="14880" xr3:uid="{8FD731DA-F1B0-C149-9C42-03C354E48CBA}" name="Column14872"/>
    <tableColumn id="14881" xr3:uid="{F7A60F0D-D5D8-C345-B4D7-F47B194CC960}" name="Column14873"/>
    <tableColumn id="14882" xr3:uid="{576DDCA4-8D16-AF4F-854F-D4B603455D6D}" name="Column14874"/>
    <tableColumn id="14883" xr3:uid="{1DF6264F-4E94-004A-9E9D-37F9055C1A5E}" name="Column14875"/>
    <tableColumn id="14884" xr3:uid="{AE517B55-9B92-AC41-9487-F45D866A2404}" name="Column14876"/>
    <tableColumn id="14885" xr3:uid="{AECE565D-A964-AF4F-B134-C929D2123943}" name="Column14877"/>
    <tableColumn id="14886" xr3:uid="{F0BB1DA8-F6FD-F943-A7B1-D0184CD9D0F0}" name="Column14878"/>
    <tableColumn id="14887" xr3:uid="{5584A393-32E0-FE44-A8E2-9DCEEE349624}" name="Column14879"/>
    <tableColumn id="14888" xr3:uid="{7A178547-073C-4E40-BD0C-A95F08E5E36E}" name="Column14880"/>
    <tableColumn id="14889" xr3:uid="{A6602076-B89F-D446-9358-A624790701A3}" name="Column14881"/>
    <tableColumn id="14890" xr3:uid="{2BD647D5-CB36-8342-B73A-E432483593D7}" name="Column14882"/>
    <tableColumn id="14891" xr3:uid="{A8580D11-4674-CE40-909F-0B8B2DBB66EC}" name="Column14883"/>
    <tableColumn id="14892" xr3:uid="{268434C1-F9AC-C24B-8F1C-0F92A92F66B5}" name="Column14884"/>
    <tableColumn id="14893" xr3:uid="{5933C998-38E0-0245-98E9-A50FA79ADB1D}" name="Column14885"/>
    <tableColumn id="14894" xr3:uid="{EBCF353B-B650-584B-95FC-8EA9A924B482}" name="Column14886"/>
    <tableColumn id="14895" xr3:uid="{31F0016B-DF0A-0A48-9E12-4C16D1B3BFEE}" name="Column14887"/>
    <tableColumn id="14896" xr3:uid="{22C3EE89-D458-704E-AD4C-3C01F91886B1}" name="Column14888"/>
    <tableColumn id="14897" xr3:uid="{19BBBADD-E647-094A-B52A-514F774C64F3}" name="Column14889"/>
    <tableColumn id="14898" xr3:uid="{19ACECEE-D671-FC4F-916F-3E005E580626}" name="Column14890"/>
    <tableColumn id="14899" xr3:uid="{79E6D9BC-AABA-AE41-BD37-22F914919C80}" name="Column14891"/>
    <tableColumn id="14900" xr3:uid="{409799E5-7310-9840-9546-A6D2DB1AF42E}" name="Column14892"/>
    <tableColumn id="14901" xr3:uid="{5711F863-0936-C943-87F0-13287B92C98E}" name="Column14893"/>
    <tableColumn id="14902" xr3:uid="{8721ED80-1AB2-F84E-B608-CD7FDC75F473}" name="Column14894"/>
    <tableColumn id="14903" xr3:uid="{954D4BFC-7207-1F44-A350-C9D94943F7D6}" name="Column14895"/>
    <tableColumn id="14904" xr3:uid="{2562AB6A-18F7-5E4C-B569-22909A3F4AB6}" name="Column14896"/>
    <tableColumn id="14905" xr3:uid="{A1DCF3FE-0A7D-2947-A616-636F492EFD79}" name="Column14897"/>
    <tableColumn id="14906" xr3:uid="{B143431F-A68A-5248-B60A-87EFF804217C}" name="Column14898"/>
    <tableColumn id="14907" xr3:uid="{16281EB3-4BF6-D244-B387-9C00A4AB02B0}" name="Column14899"/>
    <tableColumn id="14908" xr3:uid="{CC9FC5A2-DF35-5249-A076-5E09799D3112}" name="Column14900"/>
    <tableColumn id="14909" xr3:uid="{287C58D0-1B4B-FD4F-B628-61E11C42E8EE}" name="Column14901"/>
    <tableColumn id="14910" xr3:uid="{8C880A82-F6BD-A642-B116-C74DF632E4EE}" name="Column14902"/>
    <tableColumn id="14911" xr3:uid="{9EE18921-1655-3645-83CC-A5676568214C}" name="Column14903"/>
    <tableColumn id="14912" xr3:uid="{428802AC-126A-4F4C-A327-3E0656F53C50}" name="Column14904"/>
    <tableColumn id="14913" xr3:uid="{9AB5DE9D-DD1E-9B45-A639-6907D09EC0E3}" name="Column14905"/>
    <tableColumn id="14914" xr3:uid="{10A85C0C-A37D-414A-90BC-AB0AD5D9CD32}" name="Column14906"/>
    <tableColumn id="14915" xr3:uid="{C72D4408-75EC-C349-87CB-DABF24A91359}" name="Column14907"/>
    <tableColumn id="14916" xr3:uid="{2AA86280-80CE-8142-9F98-9A2734495A66}" name="Column14908"/>
    <tableColumn id="14917" xr3:uid="{C2792A08-FAA0-4149-851E-74D5279E4984}" name="Column14909"/>
    <tableColumn id="14918" xr3:uid="{BBEB1EC8-A0C9-B645-85F0-552182D89CF2}" name="Column14910"/>
    <tableColumn id="14919" xr3:uid="{DCC1694B-9062-AC46-AD90-23A15A790A29}" name="Column14911"/>
    <tableColumn id="14920" xr3:uid="{CC442978-7364-CD4B-AA98-85D583863C0F}" name="Column14912"/>
    <tableColumn id="14921" xr3:uid="{59CF75A4-B980-4741-90F5-A521825414EB}" name="Column14913"/>
    <tableColumn id="14922" xr3:uid="{2A7514CF-3384-364F-A122-DBCBE88B6EE0}" name="Column14914"/>
    <tableColumn id="14923" xr3:uid="{120FC457-E019-4D48-8E61-7912DCDB89A0}" name="Column14915"/>
    <tableColumn id="14924" xr3:uid="{C28A802B-037C-BA45-B2BB-8BC6A6B3DEB3}" name="Column14916"/>
    <tableColumn id="14925" xr3:uid="{EDF8AD78-8BA1-ED44-8BC8-885A5102D1E8}" name="Column14917"/>
    <tableColumn id="14926" xr3:uid="{5A3A050E-E26F-8C42-9986-68A445C06737}" name="Column14918"/>
    <tableColumn id="14927" xr3:uid="{373B2CDB-DE31-4A47-8253-4C4370A3AF7A}" name="Column14919"/>
    <tableColumn id="14928" xr3:uid="{F55ABED0-C7DB-4A4A-AE9F-DD1C58313BA0}" name="Column14920"/>
    <tableColumn id="14929" xr3:uid="{42562998-F04D-D846-96B3-4D4028D57C46}" name="Column14921"/>
    <tableColumn id="14930" xr3:uid="{52139F0C-F835-3A4E-AD11-FC0D67766DE2}" name="Column14922"/>
    <tableColumn id="14931" xr3:uid="{40760858-CEC8-2549-B1B0-0CBDABC39182}" name="Column14923"/>
    <tableColumn id="14932" xr3:uid="{1987AD16-EB8D-0A4F-9315-6E5C8C819A9E}" name="Column14924"/>
    <tableColumn id="14933" xr3:uid="{C4AB3ACF-930C-E946-9E17-F01CB6252752}" name="Column14925"/>
    <tableColumn id="14934" xr3:uid="{F486E1A8-B66A-1741-B4C6-CC54994B9152}" name="Column14926"/>
    <tableColumn id="14935" xr3:uid="{11444623-8215-1E4E-803E-5B68154BE5FF}" name="Column14927"/>
    <tableColumn id="14936" xr3:uid="{E4942B64-D1BE-004D-ABB5-32D58326E0C7}" name="Column14928"/>
    <tableColumn id="14937" xr3:uid="{6C061392-F7DE-A146-AE6D-2499A1F4245A}" name="Column14929"/>
    <tableColumn id="14938" xr3:uid="{D6A79CB5-C2DD-B747-9AEF-840635E82585}" name="Column14930"/>
    <tableColumn id="14939" xr3:uid="{D4897B2B-E45B-BB4C-9267-EFFECBE30700}" name="Column14931"/>
    <tableColumn id="14940" xr3:uid="{9BB9B605-3FE2-E244-94F0-C4889F82E6BF}" name="Column14932"/>
    <tableColumn id="14941" xr3:uid="{9786A099-DDB9-8D4E-94FE-03A7BC100F8B}" name="Column14933"/>
    <tableColumn id="14942" xr3:uid="{7F581720-75BB-F242-913C-06B49C7BF120}" name="Column14934"/>
    <tableColumn id="14943" xr3:uid="{3D7BD7C2-CE9B-D04F-B66F-8C7319E0EB00}" name="Column14935"/>
    <tableColumn id="14944" xr3:uid="{09CF9D0E-C760-4E4C-9194-87D31F6920A9}" name="Column14936"/>
    <tableColumn id="14945" xr3:uid="{4A3837E1-36A2-8E4E-BED1-F1F90D316FCB}" name="Column14937"/>
    <tableColumn id="14946" xr3:uid="{F46E23A3-CA1F-F946-A9BE-1B1E49944494}" name="Column14938"/>
    <tableColumn id="14947" xr3:uid="{4BB975AA-F822-E947-AC55-04F4797E041F}" name="Column14939"/>
    <tableColumn id="14948" xr3:uid="{F6F88194-80C6-6D4D-9052-8EC1C26132BB}" name="Column14940"/>
    <tableColumn id="14949" xr3:uid="{09282265-CEBF-7C40-B331-AB126E400CAA}" name="Column14941"/>
    <tableColumn id="14950" xr3:uid="{69C90D0C-D2D5-5E44-AB82-3116CE35AF1F}" name="Column14942"/>
    <tableColumn id="14951" xr3:uid="{4C5F6ADC-B558-824B-AF96-3D529577B6FE}" name="Column14943"/>
    <tableColumn id="14952" xr3:uid="{FE48B78B-FB07-1145-9511-942D70D5CC0C}" name="Column14944"/>
    <tableColumn id="14953" xr3:uid="{5B8FEC2C-FCCE-CD45-A58D-274DE1A92F04}" name="Column14945"/>
    <tableColumn id="14954" xr3:uid="{83BAA2E9-009A-5045-9336-4EC4D2EECC54}" name="Column14946"/>
    <tableColumn id="14955" xr3:uid="{100EB2F8-6B92-EE43-AA9E-136D6BE61640}" name="Column14947"/>
    <tableColumn id="14956" xr3:uid="{E6CE8E98-5C80-8242-9FEA-130B30357AE2}" name="Column14948"/>
    <tableColumn id="14957" xr3:uid="{8789F76E-5290-194E-AA71-F12673BDAADF}" name="Column14949"/>
    <tableColumn id="14958" xr3:uid="{D6AF7DC7-F0B3-854A-AB8D-535BAE9DC6FF}" name="Column14950"/>
    <tableColumn id="14959" xr3:uid="{0997FBB6-4950-7D47-A0EC-18CBF3DE27A8}" name="Column14951"/>
    <tableColumn id="14960" xr3:uid="{B68DAE33-99FD-9748-95F0-3E2953BF9529}" name="Column14952"/>
    <tableColumn id="14961" xr3:uid="{9A06ABC2-FE9D-884A-B7D3-4ED029C5D17D}" name="Column14953"/>
    <tableColumn id="14962" xr3:uid="{08EFF2C1-31D1-044E-BF34-860381479EF7}" name="Column14954"/>
    <tableColumn id="14963" xr3:uid="{41F0030A-CC24-C04A-84B4-B99467BF70E6}" name="Column14955"/>
    <tableColumn id="14964" xr3:uid="{FF617E4F-39CB-A04A-B86B-B8FF3372BE3C}" name="Column14956"/>
    <tableColumn id="14965" xr3:uid="{58ADD07B-3A5A-6F4E-9132-A68731909515}" name="Column14957"/>
    <tableColumn id="14966" xr3:uid="{2671056F-F18B-B544-A4E4-701E723172E2}" name="Column14958"/>
    <tableColumn id="14967" xr3:uid="{8FD3113E-449B-624A-BB63-AE53F2BA9ABA}" name="Column14959"/>
    <tableColumn id="14968" xr3:uid="{6542713B-2CC0-3F42-9877-27B9BB533966}" name="Column14960"/>
    <tableColumn id="14969" xr3:uid="{F1EB3546-DBCE-9845-ADF1-2188AA6561D0}" name="Column14961"/>
    <tableColumn id="14970" xr3:uid="{D16F971B-A315-1145-9807-0C8FE7CC5A50}" name="Column14962"/>
    <tableColumn id="14971" xr3:uid="{E7C68704-F6C9-9844-8B66-2681AAEF1119}" name="Column14963"/>
    <tableColumn id="14972" xr3:uid="{B92A123A-3B68-3643-88F3-8330E5EABED9}" name="Column14964"/>
    <tableColumn id="14973" xr3:uid="{062F17CF-7DA0-2443-B95F-EA2FEDCBB3E5}" name="Column14965"/>
    <tableColumn id="14974" xr3:uid="{B3B415C6-9993-8246-95EF-0A888A67814C}" name="Column14966"/>
    <tableColumn id="14975" xr3:uid="{D49BDC64-1D43-C042-9980-FE7015A137AD}" name="Column14967"/>
    <tableColumn id="14976" xr3:uid="{DD839BE5-9430-7B41-8A29-62D9E9DAFBBE}" name="Column14968"/>
    <tableColumn id="14977" xr3:uid="{7C1C23EF-6693-9745-B406-389CF8E63CAC}" name="Column14969"/>
    <tableColumn id="14978" xr3:uid="{5578B9C9-F300-394D-AB94-0E70A3DD7207}" name="Column14970"/>
    <tableColumn id="14979" xr3:uid="{5EB5E231-A307-2745-8B97-BEDA1D779020}" name="Column14971"/>
    <tableColumn id="14980" xr3:uid="{5F234503-827A-4245-8E58-58992D1A170E}" name="Column14972"/>
    <tableColumn id="14981" xr3:uid="{B69FE092-C8AB-6B4A-8FCE-6180158C2692}" name="Column14973"/>
    <tableColumn id="14982" xr3:uid="{EEE764B0-DE1D-2A42-800C-2C44CE4AE8B6}" name="Column14974"/>
    <tableColumn id="14983" xr3:uid="{47CCD073-C674-6E40-9E06-039836F6C83B}" name="Column14975"/>
    <tableColumn id="14984" xr3:uid="{8F46030F-2256-F24B-AD6E-8D8106DCFFEC}" name="Column14976"/>
    <tableColumn id="14985" xr3:uid="{A834584F-C114-9F49-93AA-F9D47F4D5217}" name="Column14977"/>
    <tableColumn id="14986" xr3:uid="{9B00004F-C786-F842-BABF-411694FE6701}" name="Column14978"/>
    <tableColumn id="14987" xr3:uid="{0CA197B8-E4A8-C64C-9DA1-01BA09DCDC2A}" name="Column14979"/>
    <tableColumn id="14988" xr3:uid="{1D5812F7-8C83-A340-9861-4ED159B83B31}" name="Column14980"/>
    <tableColumn id="14989" xr3:uid="{DB5FEB1A-F6D6-6845-B689-7FA0246B28EA}" name="Column14981"/>
    <tableColumn id="14990" xr3:uid="{63338785-51AA-DF48-9E4A-F3D24F807079}" name="Column14982"/>
    <tableColumn id="14991" xr3:uid="{937A4432-1276-9041-B4CD-43661D9D5292}" name="Column14983"/>
    <tableColumn id="14992" xr3:uid="{EC1772B1-BACC-3443-8434-A961C6A616FE}" name="Column14984"/>
    <tableColumn id="14993" xr3:uid="{6557E712-B62E-224F-AD35-D87091776E05}" name="Column14985"/>
    <tableColumn id="14994" xr3:uid="{5A6EC7A8-3BD6-4F4A-B874-56F0CC4CFD3F}" name="Column14986"/>
    <tableColumn id="14995" xr3:uid="{C94DE6DE-4D8E-9340-BF6E-03A13E97F0F5}" name="Column14987"/>
    <tableColumn id="14996" xr3:uid="{F1A1F1CD-CBFE-654E-9D56-D8A8B035E6C1}" name="Column14988"/>
    <tableColumn id="14997" xr3:uid="{F1D998D6-A07A-C041-95DB-25EC024BC9C1}" name="Column14989"/>
    <tableColumn id="14998" xr3:uid="{BBC03AE6-C4D4-644B-9890-273D69EE3F2C}" name="Column14990"/>
    <tableColumn id="14999" xr3:uid="{6E112D23-31B2-C745-BF10-65FB957EB629}" name="Column14991"/>
    <tableColumn id="15000" xr3:uid="{685AB925-9B7C-6348-9D9B-CC186705B1B7}" name="Column14992"/>
    <tableColumn id="15001" xr3:uid="{F7250C3B-59FC-F14A-8141-3739A3838FCB}" name="Column14993"/>
    <tableColumn id="15002" xr3:uid="{75724ADD-2E7D-DB43-B9AE-0C1F002F85B7}" name="Column14994"/>
    <tableColumn id="15003" xr3:uid="{65A9774B-EA85-B749-9CF7-7A4C93086152}" name="Column14995"/>
    <tableColumn id="15004" xr3:uid="{72C3DAF2-B1A3-3342-A639-5068F50FA968}" name="Column14996"/>
    <tableColumn id="15005" xr3:uid="{B6D8DE9C-3F2C-904D-940D-4A3211F97FE8}" name="Column14997"/>
    <tableColumn id="15006" xr3:uid="{2FA488F2-591C-8A4F-886C-4E56F9368919}" name="Column14998"/>
    <tableColumn id="15007" xr3:uid="{AD187534-3382-5447-ABE9-BC351B72995F}" name="Column14999"/>
    <tableColumn id="15008" xr3:uid="{BFA15D07-78D9-2D4A-83F0-879C2E9BDF76}" name="Column15000"/>
    <tableColumn id="15009" xr3:uid="{35EEE4CC-D47C-174E-A651-015007A007BC}" name="Column15001"/>
    <tableColumn id="15010" xr3:uid="{80FE88B9-7649-D044-8E44-ADF7F1B6B555}" name="Column15002"/>
    <tableColumn id="15011" xr3:uid="{AA1CAE09-4AB5-F84A-B74C-01A2802E1ABA}" name="Column15003"/>
    <tableColumn id="15012" xr3:uid="{2D04AD26-748B-1940-AA79-D81035110E4B}" name="Column15004"/>
    <tableColumn id="15013" xr3:uid="{C1DBBE9F-FAEF-9946-B52D-8D3B56E5B670}" name="Column15005"/>
    <tableColumn id="15014" xr3:uid="{203FD273-596E-2048-BB2D-6135C897602F}" name="Column15006"/>
    <tableColumn id="15015" xr3:uid="{37846A5F-2FBD-2247-90F3-2897FA087A19}" name="Column15007"/>
    <tableColumn id="15016" xr3:uid="{108510FC-2441-F148-8FB4-14CF9FD9C7B0}" name="Column15008"/>
    <tableColumn id="15017" xr3:uid="{99EA7476-708D-8A4C-BEE1-882BF0EE95B8}" name="Column15009"/>
    <tableColumn id="15018" xr3:uid="{5EB707EF-0752-B344-85DE-2820DDD7CFDF}" name="Column15010"/>
    <tableColumn id="15019" xr3:uid="{C6F56D30-AC79-264A-B7C4-43EE0692971B}" name="Column15011"/>
    <tableColumn id="15020" xr3:uid="{FC2C3F8F-4DC6-0744-8DB3-90F228595AE5}" name="Column15012"/>
    <tableColumn id="15021" xr3:uid="{D2E41518-AC3A-674C-867A-F135903A1CA8}" name="Column15013"/>
    <tableColumn id="15022" xr3:uid="{78C287EF-8975-3E46-943C-2268ADDCBDDE}" name="Column15014"/>
    <tableColumn id="15023" xr3:uid="{77BD1BC8-3F18-DE41-A072-55C6921FA23E}" name="Column15015"/>
    <tableColumn id="15024" xr3:uid="{EB2FEB94-9F9D-5D42-960E-DDE37C251D4B}" name="Column15016"/>
    <tableColumn id="15025" xr3:uid="{4D64785C-F800-3A4C-AD03-218972495C50}" name="Column15017"/>
    <tableColumn id="15026" xr3:uid="{4AA367CF-0F5C-2A4B-8FC6-3C6B40273287}" name="Column15018"/>
    <tableColumn id="15027" xr3:uid="{33B3BFF7-0C6B-8C44-889B-078C197C81D5}" name="Column15019"/>
    <tableColumn id="15028" xr3:uid="{CFE65139-9B09-0F48-AAE0-C68738CE7659}" name="Column15020"/>
    <tableColumn id="15029" xr3:uid="{DFDDC8C5-5D4D-2942-BCCC-66DE3B73E067}" name="Column15021"/>
    <tableColumn id="15030" xr3:uid="{5DFC437F-9592-F64C-8E79-103B83A4E84F}" name="Column15022"/>
    <tableColumn id="15031" xr3:uid="{199D37EE-9BFC-7F49-B1D9-4D8F4809E51B}" name="Column15023"/>
    <tableColumn id="15032" xr3:uid="{D495439F-115F-2D45-BCDA-878EB79D7279}" name="Column15024"/>
    <tableColumn id="15033" xr3:uid="{2D56B95A-AF37-B64B-B35E-C4339D2053E4}" name="Column15025"/>
    <tableColumn id="15034" xr3:uid="{49E1FD72-0D0F-9944-B126-10178150E042}" name="Column15026"/>
    <tableColumn id="15035" xr3:uid="{12810A6D-1E05-2246-85CF-127F6652202E}" name="Column15027"/>
    <tableColumn id="15036" xr3:uid="{AEB1D656-AB49-9343-918E-F89ACD7D1418}" name="Column15028"/>
    <tableColumn id="15037" xr3:uid="{BEEFAA3B-5291-5E4F-83AC-0DD53D9F0BB3}" name="Column15029"/>
    <tableColumn id="15038" xr3:uid="{71DACBB8-C330-1A4E-BB6C-185E9FC1D526}" name="Column15030"/>
    <tableColumn id="15039" xr3:uid="{EE74FD3F-5CC0-7042-9292-8E0A57BF8ABB}" name="Column15031"/>
    <tableColumn id="15040" xr3:uid="{117EC660-0A20-504E-AE92-12781309FF73}" name="Column15032"/>
    <tableColumn id="15041" xr3:uid="{473E3CD3-B594-6B46-A298-50CB56FE8C01}" name="Column15033"/>
    <tableColumn id="15042" xr3:uid="{B4586FA9-1118-8F4D-A25E-12AC5A31C351}" name="Column15034"/>
    <tableColumn id="15043" xr3:uid="{3BDB8869-03D0-6A43-95F4-374D65830EC4}" name="Column15035"/>
    <tableColumn id="15044" xr3:uid="{8D6520E9-9002-6740-ABAA-197A7F42478A}" name="Column15036"/>
    <tableColumn id="15045" xr3:uid="{0A77759B-969C-1C41-ADC0-4DCA4EEA327D}" name="Column15037"/>
    <tableColumn id="15046" xr3:uid="{A4707133-4473-9947-9C62-0E120FAB4B31}" name="Column15038"/>
    <tableColumn id="15047" xr3:uid="{F924802A-7FEA-C846-A20C-7F591FF9D9D3}" name="Column15039"/>
    <tableColumn id="15048" xr3:uid="{23DB29F0-6D3B-E745-AD6C-6F14EA435917}" name="Column15040"/>
    <tableColumn id="15049" xr3:uid="{DD340792-7533-FE42-91A4-0ED0DEAF0311}" name="Column15041"/>
    <tableColumn id="15050" xr3:uid="{A76A653A-BBB4-EB43-A3E6-880318C3CF5A}" name="Column15042"/>
    <tableColumn id="15051" xr3:uid="{935FD106-79D9-6240-87E3-513237E090CC}" name="Column15043"/>
    <tableColumn id="15052" xr3:uid="{43F93B15-BF47-EA4F-936F-78BD0F5B1A14}" name="Column15044"/>
    <tableColumn id="15053" xr3:uid="{4AB97A39-24A9-D647-8B9C-FE9535045FFB}" name="Column15045"/>
    <tableColumn id="15054" xr3:uid="{F6BBA859-73C9-C148-8C53-9A6931E5EBC5}" name="Column15046"/>
    <tableColumn id="15055" xr3:uid="{73E71FE9-AB40-9041-B2FC-928F0AEA6F5C}" name="Column15047"/>
    <tableColumn id="15056" xr3:uid="{0EF3D703-3A7F-5249-96BB-9621EB1355CA}" name="Column15048"/>
    <tableColumn id="15057" xr3:uid="{68AD4D9E-518B-8B4E-9B30-351D84006423}" name="Column15049"/>
    <tableColumn id="15058" xr3:uid="{B6222309-7AF9-DF43-AA32-D357A3547A88}" name="Column15050"/>
    <tableColumn id="15059" xr3:uid="{219A7EC6-C4B3-2647-9DCD-63FAA244E0EC}" name="Column15051"/>
    <tableColumn id="15060" xr3:uid="{94017786-B986-124C-9333-6B68B5D034D4}" name="Column15052"/>
    <tableColumn id="15061" xr3:uid="{FA7DCDEE-F43E-2C4B-BF4B-D034F25B6578}" name="Column15053"/>
    <tableColumn id="15062" xr3:uid="{C44CAB29-C98D-3741-80DF-9F46D672FF91}" name="Column15054"/>
    <tableColumn id="15063" xr3:uid="{14B6ACAC-79C8-5449-BB60-0F93F85D38AB}" name="Column15055"/>
    <tableColumn id="15064" xr3:uid="{972B4E7B-5FAB-7E48-A073-3D361B154EEF}" name="Column15056"/>
    <tableColumn id="15065" xr3:uid="{ECE208C0-44F6-F84F-B02E-932D5417B18D}" name="Column15057"/>
    <tableColumn id="15066" xr3:uid="{B7E01A0B-874B-E340-AA76-5A0E22AE4137}" name="Column15058"/>
    <tableColumn id="15067" xr3:uid="{D637C9FB-648A-2F42-BC94-6DF9CE1787C1}" name="Column15059"/>
    <tableColumn id="15068" xr3:uid="{4ECDAD87-1B57-B94F-8570-C39A1E4F0DAA}" name="Column15060"/>
    <tableColumn id="15069" xr3:uid="{196218D9-C735-544A-82DC-7D74A57B39B3}" name="Column15061"/>
    <tableColumn id="15070" xr3:uid="{827D3042-4B27-0146-9DD3-2C06960AC254}" name="Column15062"/>
    <tableColumn id="15071" xr3:uid="{97C0038E-11F3-3F48-A91C-EA74CBD6647D}" name="Column15063"/>
    <tableColumn id="15072" xr3:uid="{C624830B-40D2-F842-A9BD-87C408747956}" name="Column15064"/>
    <tableColumn id="15073" xr3:uid="{15FA19D1-CFE1-0A4E-98FC-4943FFB7A6A3}" name="Column15065"/>
    <tableColumn id="15074" xr3:uid="{15424393-4C7A-0E40-A583-B335C6A7BA35}" name="Column15066"/>
    <tableColumn id="15075" xr3:uid="{CF9AD090-9119-1D49-B95D-5017DB4FAE83}" name="Column15067"/>
    <tableColumn id="15076" xr3:uid="{8ADD9CD3-D470-CE49-8866-7720A54B2C24}" name="Column15068"/>
    <tableColumn id="15077" xr3:uid="{E5B8432E-A7EA-6447-ABD2-110809142492}" name="Column15069"/>
    <tableColumn id="15078" xr3:uid="{E4DD2CB4-27DB-4C4C-8B20-C0938B779D8F}" name="Column15070"/>
    <tableColumn id="15079" xr3:uid="{09DAEEC5-2DAB-EF4A-AE86-E8BE6F933353}" name="Column15071"/>
    <tableColumn id="15080" xr3:uid="{FC3A1FF7-5DE6-F44A-AC02-A468B22B3F9E}" name="Column15072"/>
    <tableColumn id="15081" xr3:uid="{B19D0B32-C207-C843-A69E-3E43E2935443}" name="Column15073"/>
    <tableColumn id="15082" xr3:uid="{EA40768D-30B2-384D-B7C0-B7617A37BF74}" name="Column15074"/>
    <tableColumn id="15083" xr3:uid="{9D552875-E998-0747-8231-99AC1355FD82}" name="Column15075"/>
    <tableColumn id="15084" xr3:uid="{C5A38ADD-6BAF-1044-93FD-1860B8677D27}" name="Column15076"/>
    <tableColumn id="15085" xr3:uid="{FE2B4751-D470-B94E-87BC-5DF1F7CC38C8}" name="Column15077"/>
    <tableColumn id="15086" xr3:uid="{DE0C80CA-C258-1349-8C24-CECAF8549967}" name="Column15078"/>
    <tableColumn id="15087" xr3:uid="{2B67CE3C-78B8-4949-960C-A8173E301577}" name="Column15079"/>
    <tableColumn id="15088" xr3:uid="{A561BDA2-B19D-6843-95E4-6C01485343A0}" name="Column15080"/>
    <tableColumn id="15089" xr3:uid="{18E7C9AE-9EEB-F840-B46F-AD259504CF82}" name="Column15081"/>
    <tableColumn id="15090" xr3:uid="{789E7E20-0D8F-B04C-99F9-F1BAF8198B0A}" name="Column15082"/>
    <tableColumn id="15091" xr3:uid="{4160A0D2-4EC5-934C-ADFB-EAB07223BB46}" name="Column15083"/>
    <tableColumn id="15092" xr3:uid="{845B26DD-80E2-6446-A053-30AEDE331C8A}" name="Column15084"/>
    <tableColumn id="15093" xr3:uid="{1166C638-3E60-094D-97FA-D83166B109B2}" name="Column15085"/>
    <tableColumn id="15094" xr3:uid="{A8BAD226-6885-3E44-9CDD-7E90690BE3C6}" name="Column15086"/>
    <tableColumn id="15095" xr3:uid="{34570DF1-AC21-1043-8D5A-70605FDC24E7}" name="Column15087"/>
    <tableColumn id="15096" xr3:uid="{84ECC674-0E87-584A-B9A5-BA326721736E}" name="Column15088"/>
    <tableColumn id="15097" xr3:uid="{F09009C6-920A-B846-B32D-E0158F3F1DD1}" name="Column15089"/>
    <tableColumn id="15098" xr3:uid="{188A109E-1A81-FD43-B0AC-FD77EABA15F2}" name="Column15090"/>
    <tableColumn id="15099" xr3:uid="{98DCF997-3E10-8D44-8D74-FB0A0B789B74}" name="Column15091"/>
    <tableColumn id="15100" xr3:uid="{3199A3FE-4318-DF4F-B738-326B2F43D5D8}" name="Column15092"/>
    <tableColumn id="15101" xr3:uid="{092B17B8-42E7-6742-AA9F-2DF2EC03358F}" name="Column15093"/>
    <tableColumn id="15102" xr3:uid="{9E3C0D32-89CF-4645-9B93-16BD9517B458}" name="Column15094"/>
    <tableColumn id="15103" xr3:uid="{76AF0FAF-D907-344C-A539-643ACED6145E}" name="Column15095"/>
    <tableColumn id="15104" xr3:uid="{B53BC44D-E039-7A4D-8238-FC85F6B722B3}" name="Column15096"/>
    <tableColumn id="15105" xr3:uid="{64CABA84-F3EC-0B46-B2D6-0924D062ED22}" name="Column15097"/>
    <tableColumn id="15106" xr3:uid="{6622E74C-41D1-B348-9B18-2ABA7825CDAE}" name="Column15098"/>
    <tableColumn id="15107" xr3:uid="{BCDE9DEE-CD46-CF46-90C6-DFE61B5229DE}" name="Column15099"/>
    <tableColumn id="15108" xr3:uid="{CB760734-0DED-B448-98C3-289B22269488}" name="Column15100"/>
    <tableColumn id="15109" xr3:uid="{2B690A82-359F-864D-9BFE-3BC0727CA620}" name="Column15101"/>
    <tableColumn id="15110" xr3:uid="{A5592C0B-798E-4A4D-99E6-5FADD2204BF5}" name="Column15102"/>
    <tableColumn id="15111" xr3:uid="{9A15641C-F18B-8140-A1B6-FF4DADB9C9B0}" name="Column15103"/>
    <tableColumn id="15112" xr3:uid="{33B5AF4B-C4E6-9947-8F57-41E583583729}" name="Column15104"/>
    <tableColumn id="15113" xr3:uid="{5009B6F5-DA9E-FC4B-9E89-D4787F936AA2}" name="Column15105"/>
    <tableColumn id="15114" xr3:uid="{E0E1B165-21F9-3B44-B35A-F34A5DCA3033}" name="Column15106"/>
    <tableColumn id="15115" xr3:uid="{01D87875-517E-684D-8859-593EAC8D0C80}" name="Column15107"/>
    <tableColumn id="15116" xr3:uid="{93B30D57-DE14-AD45-A7EC-DD141B1EEAE2}" name="Column15108"/>
    <tableColumn id="15117" xr3:uid="{BF1171A3-2393-C849-8059-F631E6D7C576}" name="Column15109"/>
    <tableColumn id="15118" xr3:uid="{9C0F82A2-7B44-4345-BF0F-8942FD31D474}" name="Column15110"/>
    <tableColumn id="15119" xr3:uid="{8B304470-5148-9A4A-92A7-7D963A7214D6}" name="Column15111"/>
    <tableColumn id="15120" xr3:uid="{F1AF5BEB-46C4-1848-97D3-0E8DB385A478}" name="Column15112"/>
    <tableColumn id="15121" xr3:uid="{6B29865A-1D90-7949-BC4B-CDE229DDE0E7}" name="Column15113"/>
    <tableColumn id="15122" xr3:uid="{900CE3D7-CA23-CA4D-90D6-AE8F7EF4212D}" name="Column15114"/>
    <tableColumn id="15123" xr3:uid="{25487F94-191D-CE47-B3F0-93D983B56C36}" name="Column15115"/>
    <tableColumn id="15124" xr3:uid="{615543B5-D78B-F241-BF63-CE536A547189}" name="Column15116"/>
    <tableColumn id="15125" xr3:uid="{450E4F87-6843-D947-A04C-67FEDBE929EA}" name="Column15117"/>
    <tableColumn id="15126" xr3:uid="{51C1CD4D-BC4A-B24A-B32D-5B13617DD0A2}" name="Column15118"/>
    <tableColumn id="15127" xr3:uid="{0EEF22DE-38DF-C24F-A376-6B40CCDD1381}" name="Column15119"/>
    <tableColumn id="15128" xr3:uid="{67FC22BE-CA8A-2247-BCAB-8D63F33ACFC2}" name="Column15120"/>
    <tableColumn id="15129" xr3:uid="{F85A0B14-303E-3842-9073-EAD95CE672DB}" name="Column15121"/>
    <tableColumn id="15130" xr3:uid="{0198D385-1B98-8B43-AB03-E80E5CB6CD1D}" name="Column15122"/>
    <tableColumn id="15131" xr3:uid="{FAB8F2B1-7872-DD4F-93B1-A998A16443B1}" name="Column15123"/>
    <tableColumn id="15132" xr3:uid="{069042E4-EAD7-714C-A92B-318211E46E09}" name="Column15124"/>
    <tableColumn id="15133" xr3:uid="{C6B5131A-E799-9D44-9B4F-B17426485724}" name="Column15125"/>
    <tableColumn id="15134" xr3:uid="{F9F1F1D5-9DC2-2B43-9D52-7E9CD59B53BB}" name="Column15126"/>
    <tableColumn id="15135" xr3:uid="{AB3495B0-64A5-8441-A1FB-1F8E3DE25EAD}" name="Column15127"/>
    <tableColumn id="15136" xr3:uid="{AAAF8480-C221-7749-9C0E-6BE44D65D2D4}" name="Column15128"/>
    <tableColumn id="15137" xr3:uid="{647CD44C-F2E8-0D47-8128-39BCA866C86B}" name="Column15129"/>
    <tableColumn id="15138" xr3:uid="{88915B36-3572-534B-A8F1-B95354B299F7}" name="Column15130"/>
    <tableColumn id="15139" xr3:uid="{74C053D9-152B-B649-8D36-D9622255B02E}" name="Column15131"/>
    <tableColumn id="15140" xr3:uid="{3419F8BA-9CD7-C643-90EF-856C7423B07B}" name="Column15132"/>
    <tableColumn id="15141" xr3:uid="{AEC2656E-B259-4843-87EF-11FC4425E9C0}" name="Column15133"/>
    <tableColumn id="15142" xr3:uid="{5B999710-BDFA-704F-83B2-9D07B956EFA3}" name="Column15134"/>
    <tableColumn id="15143" xr3:uid="{F69EA727-84DA-8D4E-9FA8-B36DDE8A407C}" name="Column15135"/>
    <tableColumn id="15144" xr3:uid="{807E4FF0-3A40-474B-89F1-9EEAD1DA7FDB}" name="Column15136"/>
    <tableColumn id="15145" xr3:uid="{067764AA-3336-4F44-80A3-1C7181233AA3}" name="Column15137"/>
    <tableColumn id="15146" xr3:uid="{C11A4D24-C798-B84A-A386-678754390E79}" name="Column15138"/>
    <tableColumn id="15147" xr3:uid="{5CB84CE1-A382-C646-9190-4CCBEF7705C9}" name="Column15139"/>
    <tableColumn id="15148" xr3:uid="{FC9E0D6F-5C7F-0D45-81F9-CBFFC8DDA9A9}" name="Column15140"/>
    <tableColumn id="15149" xr3:uid="{70EF6137-1E72-F14D-98EC-D67EBDD4B75C}" name="Column15141"/>
    <tableColumn id="15150" xr3:uid="{0EC54F39-170E-A342-B18F-6BA1E71795A3}" name="Column15142"/>
    <tableColumn id="15151" xr3:uid="{F648C8EC-2CCA-8D4A-934F-3C1F6EE695CA}" name="Column15143"/>
    <tableColumn id="15152" xr3:uid="{2AAF71F8-A80C-C546-A9AD-13E8DCA58F68}" name="Column15144"/>
    <tableColumn id="15153" xr3:uid="{84A11FB1-318C-344B-94A4-B09C0676C99C}" name="Column15145"/>
    <tableColumn id="15154" xr3:uid="{440A9BC8-8DE1-6A4E-9121-8B840D51D996}" name="Column15146"/>
    <tableColumn id="15155" xr3:uid="{D8FC8331-5934-4343-8331-B4EC3FC8ECE6}" name="Column15147"/>
    <tableColumn id="15156" xr3:uid="{04422E0C-B23C-6A4A-A06B-0590E27CB2F0}" name="Column15148"/>
    <tableColumn id="15157" xr3:uid="{AAE12425-B14E-6C4E-A43E-373AB82A8FCE}" name="Column15149"/>
    <tableColumn id="15158" xr3:uid="{17226DD3-9E97-5A41-99D5-7EA4AB3275EC}" name="Column15150"/>
    <tableColumn id="15159" xr3:uid="{A8B1EAC9-F368-704F-9CAD-AE7E3987A9E4}" name="Column15151"/>
    <tableColumn id="15160" xr3:uid="{7BF1E6BC-9693-9D43-9CF9-E8B3E95B33DF}" name="Column15152"/>
    <tableColumn id="15161" xr3:uid="{D4347212-D985-1C41-872A-B7F1FB2AEC0D}" name="Column15153"/>
    <tableColumn id="15162" xr3:uid="{A55B2592-A0CA-5148-BB7F-694C47369548}" name="Column15154"/>
    <tableColumn id="15163" xr3:uid="{B34231A0-FD46-8746-9CCD-71FE6436E825}" name="Column15155"/>
    <tableColumn id="15164" xr3:uid="{1429E18C-F7B2-3E48-A5DA-76A6F78DAD91}" name="Column15156"/>
    <tableColumn id="15165" xr3:uid="{03850794-27AD-0C40-BE35-85E96539BE32}" name="Column15157"/>
    <tableColumn id="15166" xr3:uid="{7B555DFF-DE8F-FA4F-9ADF-AA89ACC6324B}" name="Column15158"/>
    <tableColumn id="15167" xr3:uid="{CB6939E4-31EA-4142-897D-D7C4CCB57537}" name="Column15159"/>
    <tableColumn id="15168" xr3:uid="{8FC4D1AC-1954-DD40-8019-68ACF604D972}" name="Column15160"/>
    <tableColumn id="15169" xr3:uid="{9A0CF994-301A-0D41-80F5-11D1B2B4669C}" name="Column15161"/>
    <tableColumn id="15170" xr3:uid="{5F276E9A-26BB-A747-9921-4E5BD4FA0F59}" name="Column15162"/>
    <tableColumn id="15171" xr3:uid="{A277D860-1CE5-8341-8FC5-B391DBEC3189}" name="Column15163"/>
    <tableColumn id="15172" xr3:uid="{F9EF8C8C-8DF5-8142-A356-0F9E51750C6D}" name="Column15164"/>
    <tableColumn id="15173" xr3:uid="{0E4476DD-3DC2-5A40-839E-624A3D6936DF}" name="Column15165"/>
    <tableColumn id="15174" xr3:uid="{453CF5EE-1342-4440-8943-28E58689EE80}" name="Column15166"/>
    <tableColumn id="15175" xr3:uid="{B22678CC-C1F7-EE4C-9A61-9794D1EF0F90}" name="Column15167"/>
    <tableColumn id="15176" xr3:uid="{3BE5B71D-2A48-8242-87E0-B5CA906BB82D}" name="Column15168"/>
    <tableColumn id="15177" xr3:uid="{1A419DF6-ADF1-6D42-AD66-397E82F42E2E}" name="Column15169"/>
    <tableColumn id="15178" xr3:uid="{C6FA9FEE-3668-F944-A3F9-0D2CA3E63BE5}" name="Column15170"/>
    <tableColumn id="15179" xr3:uid="{7200A65B-0336-9340-B02A-4A947CADAF8B}" name="Column15171"/>
    <tableColumn id="15180" xr3:uid="{384A54E7-C264-5441-9DFA-1C157D7D8C0F}" name="Column15172"/>
    <tableColumn id="15181" xr3:uid="{268CDD6B-3E02-5E44-ABAB-E8AD665A9DAC}" name="Column15173"/>
    <tableColumn id="15182" xr3:uid="{65A05F6C-5524-2843-AFCB-98E563956979}" name="Column15174"/>
    <tableColumn id="15183" xr3:uid="{EA376081-4A18-B34F-8824-8A06A216E495}" name="Column15175"/>
    <tableColumn id="15184" xr3:uid="{91FD15DF-93C0-BB40-B263-FDFC681B1C2D}" name="Column15176"/>
    <tableColumn id="15185" xr3:uid="{18F07F6A-AE03-CC48-B2A5-19B9ECAD5BFC}" name="Column15177"/>
    <tableColumn id="15186" xr3:uid="{B6A07B2B-681F-E347-A255-50D4E400EE54}" name="Column15178"/>
    <tableColumn id="15187" xr3:uid="{75093CDE-913C-8A46-8C50-D7F601A6401F}" name="Column15179"/>
    <tableColumn id="15188" xr3:uid="{CB6D909F-C595-4147-943E-7EB66B831903}" name="Column15180"/>
    <tableColumn id="15189" xr3:uid="{6E625965-48CE-6843-8C96-38F945891DF3}" name="Column15181"/>
    <tableColumn id="15190" xr3:uid="{F10DA55F-803E-F848-A2C5-B65BF401A7A8}" name="Column15182"/>
    <tableColumn id="15191" xr3:uid="{6000E971-B985-2842-9A77-3565340F9A54}" name="Column15183"/>
    <tableColumn id="15192" xr3:uid="{D86D9108-5CA5-6C44-A552-8087E1EFAC64}" name="Column15184"/>
    <tableColumn id="15193" xr3:uid="{A8C906B5-53DF-5D40-A84D-8D2570683EDD}" name="Column15185"/>
    <tableColumn id="15194" xr3:uid="{89E942A7-ED52-8245-A579-86A99C25ED67}" name="Column15186"/>
    <tableColumn id="15195" xr3:uid="{FADFB3F7-E73A-EC42-8A94-31FFE256A0F6}" name="Column15187"/>
    <tableColumn id="15196" xr3:uid="{CA25DB2A-C736-0C4E-852A-F1D6617005AA}" name="Column15188"/>
    <tableColumn id="15197" xr3:uid="{4AC94FDF-EDBB-624A-9B32-C0AE387CCE3D}" name="Column15189"/>
    <tableColumn id="15198" xr3:uid="{392322D2-5AB2-7C45-83EF-39E8EED36000}" name="Column15190"/>
    <tableColumn id="15199" xr3:uid="{3547DCF5-2C86-1543-A7FE-9653A849D39D}" name="Column15191"/>
    <tableColumn id="15200" xr3:uid="{48916198-B7BD-3749-9C81-A9C95BFB208A}" name="Column15192"/>
    <tableColumn id="15201" xr3:uid="{B4133939-A6D0-0241-B99A-CB8CA0FAF875}" name="Column15193"/>
    <tableColumn id="15202" xr3:uid="{7D9B2694-714B-934D-89C2-2AA9A2C6BD5E}" name="Column15194"/>
    <tableColumn id="15203" xr3:uid="{05E7D166-A579-C844-B1A4-176F28CD0EE0}" name="Column15195"/>
    <tableColumn id="15204" xr3:uid="{62D6E53E-DBFD-9849-AB24-F13A5CB81056}" name="Column15196"/>
    <tableColumn id="15205" xr3:uid="{9274D33D-FC8F-4F44-ABEE-A3438653B30F}" name="Column15197"/>
    <tableColumn id="15206" xr3:uid="{A4F49335-8C09-4C47-A258-46C6A5F88B48}" name="Column15198"/>
    <tableColumn id="15207" xr3:uid="{CF024448-C116-AA4C-8923-6600216230E7}" name="Column15199"/>
    <tableColumn id="15208" xr3:uid="{85B83501-2108-804D-974F-B3BD126EF72F}" name="Column15200"/>
    <tableColumn id="15209" xr3:uid="{32A031A6-A93B-D549-A72B-E4CCE6DF332F}" name="Column15201"/>
    <tableColumn id="15210" xr3:uid="{8EDD3992-03C6-5345-AA83-90D5FDACC48A}" name="Column15202"/>
    <tableColumn id="15211" xr3:uid="{46254B1A-6C4D-CA40-A525-21C046D10A75}" name="Column15203"/>
    <tableColumn id="15212" xr3:uid="{CCA75E60-049F-F748-B8B6-C27A210B329D}" name="Column15204"/>
    <tableColumn id="15213" xr3:uid="{98DB561E-8E97-7543-A5F5-A87E9E626596}" name="Column15205"/>
    <tableColumn id="15214" xr3:uid="{EBD00EA6-F317-C84B-A63B-890452CA1F1E}" name="Column15206"/>
    <tableColumn id="15215" xr3:uid="{8E60B555-9B78-EE49-81E7-8CCBBE877F7A}" name="Column15207"/>
    <tableColumn id="15216" xr3:uid="{5ACFCF9E-4130-D647-BA5F-81F982E920B1}" name="Column15208"/>
    <tableColumn id="15217" xr3:uid="{564B7788-3605-E147-9ED8-B833AC140246}" name="Column15209"/>
    <tableColumn id="15218" xr3:uid="{23B02C13-6772-AC4D-9554-220FBC1EA2BD}" name="Column15210"/>
    <tableColumn id="15219" xr3:uid="{C487DF70-01F0-6246-A03F-F3A50C7A672F}" name="Column15211"/>
    <tableColumn id="15220" xr3:uid="{9E115D99-D6AD-4E4F-A1E2-D3BCD21D6A26}" name="Column15212"/>
    <tableColumn id="15221" xr3:uid="{B0DE515F-2084-8443-B840-151BBF00F281}" name="Column15213"/>
    <tableColumn id="15222" xr3:uid="{7B743FE3-A5BA-5B4E-9382-C729F964B0C2}" name="Column15214"/>
    <tableColumn id="15223" xr3:uid="{2AC5F7C5-26A9-254F-BA7C-16B45F258A43}" name="Column15215"/>
    <tableColumn id="15224" xr3:uid="{F1A435BC-B9AB-434E-819D-45C85A1FB5D0}" name="Column15216"/>
    <tableColumn id="15225" xr3:uid="{9724E403-F363-3647-A623-672B07F8C2C8}" name="Column15217"/>
    <tableColumn id="15226" xr3:uid="{27D9DFF0-979C-8242-A3C3-01463A486ACA}" name="Column15218"/>
    <tableColumn id="15227" xr3:uid="{A9D9F6E6-B8F5-D849-B0DE-568855106150}" name="Column15219"/>
    <tableColumn id="15228" xr3:uid="{4F439653-8731-F04F-8A16-A76BD6A3F65E}" name="Column15220"/>
    <tableColumn id="15229" xr3:uid="{011D9521-F2E2-3D4D-8C76-48D41C05E7BE}" name="Column15221"/>
    <tableColumn id="15230" xr3:uid="{1708924D-8347-7948-9167-50EA8FF693CB}" name="Column15222"/>
    <tableColumn id="15231" xr3:uid="{FC9DD210-AF5C-9B4E-AB86-922B21B6288B}" name="Column15223"/>
    <tableColumn id="15232" xr3:uid="{A3E6F8CF-5AFA-E845-ABF3-051945F85EE9}" name="Column15224"/>
    <tableColumn id="15233" xr3:uid="{73E6617B-A218-D145-8207-8754B42CA055}" name="Column15225"/>
    <tableColumn id="15234" xr3:uid="{87A0A3E2-49BE-8B46-8808-3D15C45307D7}" name="Column15226"/>
    <tableColumn id="15235" xr3:uid="{AD7E5920-260C-4D49-B14B-A164BAE9A8B5}" name="Column15227"/>
    <tableColumn id="15236" xr3:uid="{33D09A00-889E-074A-972E-1747FA8D9CCF}" name="Column15228"/>
    <tableColumn id="15237" xr3:uid="{E5E3D2BE-BCFE-1147-AF9E-92F1234491A4}" name="Column15229"/>
    <tableColumn id="15238" xr3:uid="{B4446AD7-18B6-3A4E-9654-C3F31BEE646A}" name="Column15230"/>
    <tableColumn id="15239" xr3:uid="{F71582A9-17F9-FE46-9A9E-FE615F54E3A5}" name="Column15231"/>
    <tableColumn id="15240" xr3:uid="{C0DC0AB5-CC2E-9D43-9290-26FF348D39A3}" name="Column15232"/>
    <tableColumn id="15241" xr3:uid="{2B73B7B3-4C86-274F-8FFB-73CBAC8E4695}" name="Column15233"/>
    <tableColumn id="15242" xr3:uid="{DC826D41-5C1F-6143-91CB-EF6F3A8689E5}" name="Column15234"/>
    <tableColumn id="15243" xr3:uid="{6DEC5223-9C70-F640-BDD8-13476DD0BCB4}" name="Column15235"/>
    <tableColumn id="15244" xr3:uid="{459503BE-EC1B-AD41-AE31-E430462A108D}" name="Column15236"/>
    <tableColumn id="15245" xr3:uid="{BBA24AF2-120C-6743-9BF7-A2DE3C02689E}" name="Column15237"/>
    <tableColumn id="15246" xr3:uid="{E778DDC5-1A6D-B04C-A338-DD91183E6C4B}" name="Column15238"/>
    <tableColumn id="15247" xr3:uid="{976FCB21-03EF-6D4C-B051-6D7600B2A7C2}" name="Column15239"/>
    <tableColumn id="15248" xr3:uid="{C4B60362-A7BE-9A4B-BC05-766A0E7FE8FA}" name="Column15240"/>
    <tableColumn id="15249" xr3:uid="{20DF6455-C561-FC46-80E2-F3E8BF44C54B}" name="Column15241"/>
    <tableColumn id="15250" xr3:uid="{5D2F44B2-2608-4942-AAEB-378C450C7882}" name="Column15242"/>
    <tableColumn id="15251" xr3:uid="{1F10FEDA-3E0E-FE43-AA9F-74179257F3B6}" name="Column15243"/>
    <tableColumn id="15252" xr3:uid="{60EB8F9E-2015-4446-9016-482AE97D8B5E}" name="Column15244"/>
    <tableColumn id="15253" xr3:uid="{5B137D72-1AEF-7343-8908-CD73D63BDA5A}" name="Column15245"/>
    <tableColumn id="15254" xr3:uid="{6F1B8878-14C5-CE4D-83F3-1ECB5B44A1DF}" name="Column15246"/>
    <tableColumn id="15255" xr3:uid="{1D3A120E-BEDB-5F4F-A2CB-6A1C93C75F2A}" name="Column15247"/>
    <tableColumn id="15256" xr3:uid="{E4481A05-2B60-114C-B139-BB000582662B}" name="Column15248"/>
    <tableColumn id="15257" xr3:uid="{9362FE58-4918-CA45-AFCE-C34F8BB99636}" name="Column15249"/>
    <tableColumn id="15258" xr3:uid="{A9736F09-3011-9E41-BC98-C370E4C7A12B}" name="Column15250"/>
    <tableColumn id="15259" xr3:uid="{3FBAAA18-6960-894A-A607-7D43B433E641}" name="Column15251"/>
    <tableColumn id="15260" xr3:uid="{BBFF09B3-875E-C342-A483-8B1B28D60A20}" name="Column15252"/>
    <tableColumn id="15261" xr3:uid="{D3E90A2E-D8E5-BF44-9B56-7326417BAF64}" name="Column15253"/>
    <tableColumn id="15262" xr3:uid="{A5C8D457-4AC5-F948-80FB-4F8D7F964B2E}" name="Column15254"/>
    <tableColumn id="15263" xr3:uid="{ABD6379D-02A4-D344-A229-4BF67FF80A31}" name="Column15255"/>
    <tableColumn id="15264" xr3:uid="{0CA13226-FA44-174E-93C7-A31136D7DBA0}" name="Column15256"/>
    <tableColumn id="15265" xr3:uid="{B4074F1D-F244-734A-8252-896534AFD4C9}" name="Column15257"/>
    <tableColumn id="15266" xr3:uid="{D6D93246-89BD-AE4C-9518-E514AFE1367C}" name="Column15258"/>
    <tableColumn id="15267" xr3:uid="{68D18A7F-B12D-A548-80E8-B2B020575CC1}" name="Column15259"/>
    <tableColumn id="15268" xr3:uid="{06A40563-8275-AE4F-9412-D9153BB1749C}" name="Column15260"/>
    <tableColumn id="15269" xr3:uid="{4F7E0369-F778-2241-8DC8-3DFA73CA766C}" name="Column15261"/>
    <tableColumn id="15270" xr3:uid="{BDF89011-D502-8A4D-B359-8DEDF6AAF27D}" name="Column15262"/>
    <tableColumn id="15271" xr3:uid="{06D7D377-D317-684B-8BF2-203B09E6855D}" name="Column15263"/>
    <tableColumn id="15272" xr3:uid="{A2024646-CC60-4249-8ACD-DE40B478BB4D}" name="Column15264"/>
    <tableColumn id="15273" xr3:uid="{21B820FD-83C0-AA4F-9F0A-09C9136AB5EF}" name="Column15265"/>
    <tableColumn id="15274" xr3:uid="{F2228676-A5A6-8B45-A2C0-F203867548D1}" name="Column15266"/>
    <tableColumn id="15275" xr3:uid="{81E49EF4-67C3-C34A-A704-ED087C126C1D}" name="Column15267"/>
    <tableColumn id="15276" xr3:uid="{B30FB20C-8BC6-474B-90BE-D48CA186AB61}" name="Column15268"/>
    <tableColumn id="15277" xr3:uid="{1B679752-E1A6-4547-9ACC-D780F8AFAC76}" name="Column15269"/>
    <tableColumn id="15278" xr3:uid="{605FE740-29D4-8745-A30A-67E69035368F}" name="Column15270"/>
    <tableColumn id="15279" xr3:uid="{A7C6D7CA-9128-5046-8852-9E3AA93CA647}" name="Column15271"/>
    <tableColumn id="15280" xr3:uid="{F54ECC8E-307D-B445-BDC6-0545D59950B4}" name="Column15272"/>
    <tableColumn id="15281" xr3:uid="{96C5E1D1-8241-1C44-942C-9787FB6A5A7E}" name="Column15273"/>
    <tableColumn id="15282" xr3:uid="{69AB1C74-B908-7E49-83FF-20E760E7290F}" name="Column15274"/>
    <tableColumn id="15283" xr3:uid="{186692AC-871D-4B47-BBFD-15F1FCD1F886}" name="Column15275"/>
    <tableColumn id="15284" xr3:uid="{AB00DBCC-DBC1-1B4B-82BD-66DAB476C5BA}" name="Column15276"/>
    <tableColumn id="15285" xr3:uid="{0B577406-B961-CA46-8C42-C222804CA787}" name="Column15277"/>
    <tableColumn id="15286" xr3:uid="{0015A94F-DE15-E848-8638-AE1229FF2911}" name="Column15278"/>
    <tableColumn id="15287" xr3:uid="{EC8620B0-129E-C746-91CA-4DF920A8F9AD}" name="Column15279"/>
    <tableColumn id="15288" xr3:uid="{F412B2A6-126D-AF49-9307-24729E30CE8F}" name="Column15280"/>
    <tableColumn id="15289" xr3:uid="{6BD98A1B-8471-004D-8C55-F5F4AB928F00}" name="Column15281"/>
    <tableColumn id="15290" xr3:uid="{6BB60376-F117-5048-9F1F-1FD52DB2442C}" name="Column15282"/>
    <tableColumn id="15291" xr3:uid="{FD64EC73-AEE3-3A4A-AED0-C3CD4C972C8F}" name="Column15283"/>
    <tableColumn id="15292" xr3:uid="{F07957AD-B52C-8847-BD8B-231479E9CBE5}" name="Column15284"/>
    <tableColumn id="15293" xr3:uid="{D5D18C16-776E-494F-9F2A-38753FF7BBD4}" name="Column15285"/>
    <tableColumn id="15294" xr3:uid="{FCE8DEFC-485B-D14B-8540-40792047BFFB}" name="Column15286"/>
    <tableColumn id="15295" xr3:uid="{2B43BEE5-532F-164F-8BF9-90757628858E}" name="Column15287"/>
    <tableColumn id="15296" xr3:uid="{3D5571AE-84CC-A14A-A5DF-A8F72C7642FD}" name="Column15288"/>
    <tableColumn id="15297" xr3:uid="{ACE06DE1-6F6C-2845-8547-39AB77E25278}" name="Column15289"/>
    <tableColumn id="15298" xr3:uid="{C5EB0802-041A-BC45-B2FF-DAF15EDED27C}" name="Column15290"/>
    <tableColumn id="15299" xr3:uid="{B7E105FD-8ED3-B642-BCE3-6CB580B3A914}" name="Column15291"/>
    <tableColumn id="15300" xr3:uid="{E53B7618-1782-514A-9CF0-CFAFBBAE4155}" name="Column15292"/>
    <tableColumn id="15301" xr3:uid="{502C5F10-614C-9949-AF4F-4B9E45687BC1}" name="Column15293"/>
    <tableColumn id="15302" xr3:uid="{05B7BA07-7F1E-9F41-8E2E-0B7A9B221631}" name="Column15294"/>
    <tableColumn id="15303" xr3:uid="{FBFA93C0-580B-B348-8A78-57F37701FB51}" name="Column15295"/>
    <tableColumn id="15304" xr3:uid="{9F1C521D-FC6C-1B4F-93CD-149A1DBCCC7F}" name="Column15296"/>
    <tableColumn id="15305" xr3:uid="{EFF75B31-EDEF-E047-A36D-277ABA9BDD0B}" name="Column15297"/>
    <tableColumn id="15306" xr3:uid="{B9036DEE-9060-EA40-99B6-DE25D76D3E9D}" name="Column15298"/>
    <tableColumn id="15307" xr3:uid="{73BA41E8-A246-F54C-994A-DE02A14D2FFA}" name="Column15299"/>
    <tableColumn id="15308" xr3:uid="{A83A729D-7F8F-A54A-A24D-A38E898EBD66}" name="Column15300"/>
    <tableColumn id="15309" xr3:uid="{8D1E8D90-32ED-584F-A403-A3325C8422CA}" name="Column15301"/>
    <tableColumn id="15310" xr3:uid="{564E6CC2-4F46-F447-A7A5-EB2B457250F5}" name="Column15302"/>
    <tableColumn id="15311" xr3:uid="{6BEFD6DE-A00A-DB41-B9AF-21DEE45DDE78}" name="Column15303"/>
    <tableColumn id="15312" xr3:uid="{179F8D4D-59DB-CF4B-B18E-90B272EB11E0}" name="Column15304"/>
    <tableColumn id="15313" xr3:uid="{8E018A9C-6150-F048-AE65-9E5D601A56B8}" name="Column15305"/>
    <tableColumn id="15314" xr3:uid="{FCAF1181-4205-5A4F-A2DF-0FAD301C6431}" name="Column15306"/>
    <tableColumn id="15315" xr3:uid="{DA888B64-A961-3D4A-9D8E-9D77B57297C4}" name="Column15307"/>
    <tableColumn id="15316" xr3:uid="{28CDB93B-C251-FD41-8433-441C396D851D}" name="Column15308"/>
    <tableColumn id="15317" xr3:uid="{463F4F10-E7AD-D240-A05D-7EC6740E3994}" name="Column15309"/>
    <tableColumn id="15318" xr3:uid="{D5B40509-7206-3947-AD2A-67066189A4E6}" name="Column15310"/>
    <tableColumn id="15319" xr3:uid="{25AA6905-439A-8E4F-8A4B-E832B21ED633}" name="Column15311"/>
    <tableColumn id="15320" xr3:uid="{5D749F3D-51F5-054E-A02D-D847A590FA04}" name="Column15312"/>
    <tableColumn id="15321" xr3:uid="{199AD9A7-2D3A-2A4E-9D9A-BB1F833FD510}" name="Column15313"/>
    <tableColumn id="15322" xr3:uid="{B37A407D-0ED4-3D40-849D-7A98C9622E88}" name="Column15314"/>
    <tableColumn id="15323" xr3:uid="{B7C32B33-A02B-284C-993A-8F6A1CC1586C}" name="Column15315"/>
    <tableColumn id="15324" xr3:uid="{CD5A5A25-1D50-D440-AB98-85D626D1274C}" name="Column15316"/>
    <tableColumn id="15325" xr3:uid="{62FDD641-1EB7-5B48-BFE8-2BF7B9BD0041}" name="Column15317"/>
    <tableColumn id="15326" xr3:uid="{2B92540E-279F-3F4D-B32A-6EA96A2FD54A}" name="Column15318"/>
    <tableColumn id="15327" xr3:uid="{BFB176EA-364A-5A44-8C85-405950CB5523}" name="Column15319"/>
    <tableColumn id="15328" xr3:uid="{3FA76E63-DE4F-8148-A4E6-2AA6A4E20C8A}" name="Column15320"/>
    <tableColumn id="15329" xr3:uid="{D0B1A0E5-AF2A-F846-985B-BEA9C9AC2B86}" name="Column15321"/>
    <tableColumn id="15330" xr3:uid="{5B41E320-6B60-C74E-9CD7-A63780B838C2}" name="Column15322"/>
    <tableColumn id="15331" xr3:uid="{B5F9FC16-EFDF-4141-BC7E-14DEFAF1516C}" name="Column15323"/>
    <tableColumn id="15332" xr3:uid="{DD7F4DED-A6FB-434A-A96A-6BECD6F6F77F}" name="Column15324"/>
    <tableColumn id="15333" xr3:uid="{27198084-53E4-C64A-AEE2-3DCF69A0576A}" name="Column15325"/>
    <tableColumn id="15334" xr3:uid="{702EEA07-591D-AC42-8BE5-3604371CE1EA}" name="Column15326"/>
    <tableColumn id="15335" xr3:uid="{A47B30B9-2A4E-F742-B21C-0128AC332A13}" name="Column15327"/>
    <tableColumn id="15336" xr3:uid="{FD09464B-2F04-6042-918D-DC6200234D64}" name="Column15328"/>
    <tableColumn id="15337" xr3:uid="{31901595-8BF7-8A40-9361-2DC6FABC69F7}" name="Column15329"/>
    <tableColumn id="15338" xr3:uid="{32182DC0-C155-8843-9E07-6F69179CA08C}" name="Column15330"/>
    <tableColumn id="15339" xr3:uid="{875F7B43-A43B-6247-B960-CA59B73AE849}" name="Column15331"/>
    <tableColumn id="15340" xr3:uid="{BE75BBD9-BAC5-BF4F-A2D1-5A1D0C8F70E0}" name="Column15332"/>
    <tableColumn id="15341" xr3:uid="{E34F01E4-5502-1546-8D87-FA82BB7CD343}" name="Column15333"/>
    <tableColumn id="15342" xr3:uid="{BAEFE1EC-BAC1-F145-9FAF-F509BC0C507D}" name="Column15334"/>
    <tableColumn id="15343" xr3:uid="{35BC9456-8D7E-4E4B-950F-EA511CAA5789}" name="Column15335"/>
    <tableColumn id="15344" xr3:uid="{E9037DF0-1EA1-4A44-A62E-38303B23EE99}" name="Column15336"/>
    <tableColumn id="15345" xr3:uid="{F7D8D226-0954-5440-B488-0EDB0F9CAD45}" name="Column15337"/>
    <tableColumn id="15346" xr3:uid="{EA1925DA-4655-F347-B03A-27AE47DEF110}" name="Column15338"/>
    <tableColumn id="15347" xr3:uid="{499533B5-C95F-A74F-B8A0-6A70C35B25E4}" name="Column15339"/>
    <tableColumn id="15348" xr3:uid="{06FA5271-2CA2-AF4C-B51C-D1735470A059}" name="Column15340"/>
    <tableColumn id="15349" xr3:uid="{43D7C7F0-256C-3F45-A1A8-2AD1DF37D874}" name="Column15341"/>
    <tableColumn id="15350" xr3:uid="{6128A227-5D84-AC4B-B2AC-8F612292DD4E}" name="Column15342"/>
    <tableColumn id="15351" xr3:uid="{812918BA-4747-0C4D-A633-B57FC8D79B78}" name="Column15343"/>
    <tableColumn id="15352" xr3:uid="{FD530B60-FFB7-C047-BFCB-3A331FC56948}" name="Column15344"/>
    <tableColumn id="15353" xr3:uid="{B6C510F8-A0E6-3E48-AA4E-DFAE5777E44C}" name="Column15345"/>
    <tableColumn id="15354" xr3:uid="{789DFD98-6737-8D41-9A1D-82B598CF9695}" name="Column15346"/>
    <tableColumn id="15355" xr3:uid="{59C4CA8D-D583-514B-8B3E-E42B04999502}" name="Column15347"/>
    <tableColumn id="15356" xr3:uid="{D3537078-8D37-574C-9D52-21043EC28CA1}" name="Column15348"/>
    <tableColumn id="15357" xr3:uid="{BC823D89-D587-7743-8EBE-9A11B3F4C1FF}" name="Column15349"/>
    <tableColumn id="15358" xr3:uid="{C8EE1989-32EF-0740-BA19-A71E4E569702}" name="Column15350"/>
    <tableColumn id="15359" xr3:uid="{308F3E27-E37F-D24A-AFEC-7C9A78CC2993}" name="Column15351"/>
    <tableColumn id="15360" xr3:uid="{A9C01583-E8C7-0545-8D8C-4CFF59842687}" name="Column15352"/>
    <tableColumn id="15361" xr3:uid="{932B5CAD-8414-3B45-BC74-DE3C97B110E7}" name="Column15353"/>
    <tableColumn id="15362" xr3:uid="{95B49856-A2FB-EC4D-AB25-840FADB3BDB3}" name="Column15354"/>
    <tableColumn id="15363" xr3:uid="{D8D12C01-FB01-B84F-BC98-E7EFEC700E04}" name="Column15355"/>
    <tableColumn id="15364" xr3:uid="{550508AF-42EE-DD46-BB8C-3697ACD6EB04}" name="Column15356"/>
    <tableColumn id="15365" xr3:uid="{AD461133-BF76-5F44-877E-341FDC79A39E}" name="Column15357"/>
    <tableColumn id="15366" xr3:uid="{EF14356B-4F99-5A47-B7E3-D7A61CD6D059}" name="Column15358"/>
    <tableColumn id="15367" xr3:uid="{3A63F98A-4901-834D-9FA6-1E34B402F830}" name="Column15359"/>
    <tableColumn id="15368" xr3:uid="{399AC908-50B4-0E4A-A7EA-16C644ED2379}" name="Column15360"/>
    <tableColumn id="15369" xr3:uid="{7FE4D82D-55C2-D343-9306-50E197CDFD0F}" name="Column15361"/>
    <tableColumn id="15370" xr3:uid="{44591714-4CE6-4548-A1DB-3CFE71F89EF3}" name="Column15362"/>
    <tableColumn id="15371" xr3:uid="{74BFB93C-9A25-2A4A-B824-E4D6AC289C95}" name="Column15363"/>
    <tableColumn id="15372" xr3:uid="{25B914B6-8982-464F-A3A9-08B95E63AAD6}" name="Column15364"/>
    <tableColumn id="15373" xr3:uid="{E0FB3478-35BA-ED41-B4E3-718EB18470BF}" name="Column15365"/>
    <tableColumn id="15374" xr3:uid="{E70E2841-8E49-E74B-9242-6B29B8E85020}" name="Column15366"/>
    <tableColumn id="15375" xr3:uid="{09F2D42C-0322-FF4F-8D30-E75D3D0AFE42}" name="Column15367"/>
    <tableColumn id="15376" xr3:uid="{B812CEF7-5EE1-FE4D-90FD-A952F06A03B9}" name="Column15368"/>
    <tableColumn id="15377" xr3:uid="{14B5F225-9FE4-4E4E-8A24-1C656BE47BFC}" name="Column15369"/>
    <tableColumn id="15378" xr3:uid="{FD8A40E5-F5BC-744F-81D1-981892889004}" name="Column15370"/>
    <tableColumn id="15379" xr3:uid="{7A80CAF9-376F-E447-88E0-B9E32242245F}" name="Column15371"/>
    <tableColumn id="15380" xr3:uid="{B3C31C82-9112-174D-8A6B-558CC37A76B8}" name="Column15372"/>
    <tableColumn id="15381" xr3:uid="{FED40965-A509-364C-BA77-617E912D4E51}" name="Column15373"/>
    <tableColumn id="15382" xr3:uid="{185BBB82-1FF0-B64A-BCDF-B0FB5A6F7303}" name="Column15374"/>
    <tableColumn id="15383" xr3:uid="{5DDCF682-FE9E-2D42-A5EE-358E83B7170E}" name="Column15375"/>
    <tableColumn id="15384" xr3:uid="{CC96851C-6BAD-9842-A426-4167EE841A1F}" name="Column15376"/>
    <tableColumn id="15385" xr3:uid="{C0F3BF96-53A4-0A4A-968F-D455D098A4D3}" name="Column15377"/>
    <tableColumn id="15386" xr3:uid="{199ACFA4-163D-A347-A9F8-5343387843F0}" name="Column15378"/>
    <tableColumn id="15387" xr3:uid="{9DD118E7-6FCD-804C-B1CD-D59E0A95F505}" name="Column15379"/>
    <tableColumn id="15388" xr3:uid="{781B2C28-79C1-F948-8FE9-736F06C71E2B}" name="Column15380"/>
    <tableColumn id="15389" xr3:uid="{8A0413CA-8AFA-7148-935D-84EEC2DF697F}" name="Column15381"/>
    <tableColumn id="15390" xr3:uid="{F1D19ECF-1D45-7844-8A53-00C281A51FE6}" name="Column15382"/>
    <tableColumn id="15391" xr3:uid="{518209B5-E059-1049-9B80-73B22D82A265}" name="Column15383"/>
    <tableColumn id="15392" xr3:uid="{B554F27F-56C4-C642-9B5B-8F3735090911}" name="Column15384"/>
    <tableColumn id="15393" xr3:uid="{5F6A7F28-3189-3E4B-80D2-25C5CF17BCC3}" name="Column15385"/>
    <tableColumn id="15394" xr3:uid="{07D4D19A-6B23-A348-A904-6C6A9E98FE5D}" name="Column15386"/>
    <tableColumn id="15395" xr3:uid="{3303183E-66E3-A24D-B510-C18968CD1E59}" name="Column15387"/>
    <tableColumn id="15396" xr3:uid="{A9D570C5-F1A6-FA44-A91A-954A4AC05872}" name="Column15388"/>
    <tableColumn id="15397" xr3:uid="{35A6C1E8-F5F6-D347-95E4-69FEA8D1FD26}" name="Column15389"/>
    <tableColumn id="15398" xr3:uid="{4B0309B2-9BD0-F84E-AA43-6EFBB8524C54}" name="Column15390"/>
    <tableColumn id="15399" xr3:uid="{877663C7-4276-AC4E-8D70-85AAA0CE6219}" name="Column15391"/>
    <tableColumn id="15400" xr3:uid="{267E5241-4B9E-6B40-B40C-14F3D252A93B}" name="Column15392"/>
    <tableColumn id="15401" xr3:uid="{0FFBD37B-6B6C-E64D-AE1D-926B9FB0FEC5}" name="Column15393"/>
    <tableColumn id="15402" xr3:uid="{1C3AEC2C-4472-EF42-8193-991F377B66C7}" name="Column15394"/>
    <tableColumn id="15403" xr3:uid="{069A05DB-A21B-5443-9F40-F22D7C41A592}" name="Column15395"/>
    <tableColumn id="15404" xr3:uid="{C7817715-F880-8B4C-9F56-9985FD37046C}" name="Column15396"/>
    <tableColumn id="15405" xr3:uid="{87249D5D-118B-0D4B-B0D9-DC3B3E130599}" name="Column15397"/>
    <tableColumn id="15406" xr3:uid="{FBCD1598-2FC8-CC47-8DFF-157CF1FA3D89}" name="Column15398"/>
    <tableColumn id="15407" xr3:uid="{15D0D2E9-4E39-9E4B-81A8-0338B132E26E}" name="Column15399"/>
    <tableColumn id="15408" xr3:uid="{80BED44D-8C9D-444F-87E1-C1B38C5372A5}" name="Column15400"/>
    <tableColumn id="15409" xr3:uid="{0A4A0741-FAA3-5243-AD0E-DFF873DA1FFF}" name="Column15401"/>
    <tableColumn id="15410" xr3:uid="{026CFB5F-97FC-8B4B-8A4A-11869E3CC6FC}" name="Column15402"/>
    <tableColumn id="15411" xr3:uid="{3955A60A-C8D8-3646-9033-11A2826B4F27}" name="Column15403"/>
    <tableColumn id="15412" xr3:uid="{C67E0619-0A97-1542-BA56-B61C0FCA4AF4}" name="Column15404"/>
    <tableColumn id="15413" xr3:uid="{3DA2A4F2-BF1F-F74E-A96B-7E60432B7377}" name="Column15405"/>
    <tableColumn id="15414" xr3:uid="{63E79FDF-BE2D-D445-B1F3-83483C0024DF}" name="Column15406"/>
    <tableColumn id="15415" xr3:uid="{32F666B1-2B60-854F-B607-30EE46903B11}" name="Column15407"/>
    <tableColumn id="15416" xr3:uid="{D4241423-AB01-9440-B89E-AC91BDF75AD7}" name="Column15408"/>
    <tableColumn id="15417" xr3:uid="{440164F8-F57C-CE4D-A129-71CCB0178BB2}" name="Column15409"/>
    <tableColumn id="15418" xr3:uid="{82D07531-2883-264C-93E5-8D376337105F}" name="Column15410"/>
    <tableColumn id="15419" xr3:uid="{F2336374-3295-E948-B3CC-55D274B84DDE}" name="Column15411"/>
    <tableColumn id="15420" xr3:uid="{86EEA222-DDF7-C04A-A203-9796DAC18E43}" name="Column15412"/>
    <tableColumn id="15421" xr3:uid="{EB6078F7-FEE2-C349-BA44-FCD37A15E4FC}" name="Column15413"/>
    <tableColumn id="15422" xr3:uid="{8E7F53F5-BFAB-D740-BBEE-C9AAA354D704}" name="Column15414"/>
    <tableColumn id="15423" xr3:uid="{081908AA-FD19-7247-8655-B76300DE73AD}" name="Column15415"/>
    <tableColumn id="15424" xr3:uid="{CAFD431B-74B6-8240-B29E-BA6DC063677C}" name="Column15416"/>
    <tableColumn id="15425" xr3:uid="{1F553276-D19F-AD42-BF17-3EC41BED37A2}" name="Column15417"/>
    <tableColumn id="15426" xr3:uid="{C0FC35AC-470A-0E43-9FA5-6A807EC5BFDA}" name="Column15418"/>
    <tableColumn id="15427" xr3:uid="{9FE5D15D-D331-4D48-A9AA-947B6499E940}" name="Column15419"/>
    <tableColumn id="15428" xr3:uid="{D607DCFE-59F5-9946-A735-E237411F06B4}" name="Column15420"/>
    <tableColumn id="15429" xr3:uid="{0C61A5D5-B246-144D-BB7B-7CF3D7F1C9B8}" name="Column15421"/>
    <tableColumn id="15430" xr3:uid="{E965E846-0527-9948-A2D3-3E4A8C98D860}" name="Column15422"/>
    <tableColumn id="15431" xr3:uid="{E4AB4AFF-57A1-DE41-82D2-ACD630FFBFE0}" name="Column15423"/>
    <tableColumn id="15432" xr3:uid="{05AF66E9-C911-DE40-8550-9F6C36C27DA9}" name="Column15424"/>
    <tableColumn id="15433" xr3:uid="{AFBFDDEF-292F-0542-84DA-189D7D2A36C7}" name="Column15425"/>
    <tableColumn id="15434" xr3:uid="{970BB675-3BF7-E946-9A88-71EC20BB2986}" name="Column15426"/>
    <tableColumn id="15435" xr3:uid="{5F9BEA6A-A19E-9948-B616-62FA2EBF94BA}" name="Column15427"/>
    <tableColumn id="15436" xr3:uid="{E7D796CF-42FB-C044-8AE2-3E7F38B96858}" name="Column15428"/>
    <tableColumn id="15437" xr3:uid="{1E9BCC6B-5F61-FA46-A02C-3871E935BD30}" name="Column15429"/>
    <tableColumn id="15438" xr3:uid="{600EFD28-F7DA-6A4C-92E1-D795C0D9D4CC}" name="Column15430"/>
    <tableColumn id="15439" xr3:uid="{331AB10F-09B6-C845-891F-B61F503203B6}" name="Column15431"/>
    <tableColumn id="15440" xr3:uid="{5BDF61E4-F867-1E4E-A692-09C1C05027BE}" name="Column15432"/>
    <tableColumn id="15441" xr3:uid="{FAC36E43-61E7-E240-B82F-EB89D679B101}" name="Column15433"/>
    <tableColumn id="15442" xr3:uid="{9AF93289-F1B2-3848-A418-0EEA0AD9B027}" name="Column15434"/>
    <tableColumn id="15443" xr3:uid="{7F6C8D1C-787D-134D-95DB-085554FCDD1C}" name="Column15435"/>
    <tableColumn id="15444" xr3:uid="{8422C52C-C1B9-C442-AEFC-20741978AF13}" name="Column15436"/>
    <tableColumn id="15445" xr3:uid="{7682EE0C-7F58-9B4A-B827-0F86CE693375}" name="Column15437"/>
    <tableColumn id="15446" xr3:uid="{33A3E268-C294-3B42-A670-917DE5522563}" name="Column15438"/>
    <tableColumn id="15447" xr3:uid="{7FA9AE83-6950-8B4B-925E-DFC1B77D9629}" name="Column15439"/>
    <tableColumn id="15448" xr3:uid="{96DBC507-AAD0-A64F-A599-1DA86CDF1A43}" name="Column15440"/>
    <tableColumn id="15449" xr3:uid="{A8F4A5BC-0DA2-1346-BD4A-45F56BC3E0A4}" name="Column15441"/>
    <tableColumn id="15450" xr3:uid="{46C17D76-B90F-2F40-9301-2A1642EBBE5E}" name="Column15442"/>
    <tableColumn id="15451" xr3:uid="{49C39944-DA5E-274F-B758-090922CEF570}" name="Column15443"/>
    <tableColumn id="15452" xr3:uid="{56A51EB5-C210-564E-94E1-67A76055D646}" name="Column15444"/>
    <tableColumn id="15453" xr3:uid="{E5BB30C8-AD99-134A-B1A1-6F58BC96A0C6}" name="Column15445"/>
    <tableColumn id="15454" xr3:uid="{419515D1-C006-8848-9B3A-A71E43EFC2D5}" name="Column15446"/>
    <tableColumn id="15455" xr3:uid="{B631DDD1-346F-9748-96E9-7523D7C4093C}" name="Column15447"/>
    <tableColumn id="15456" xr3:uid="{3038FF03-A758-BF49-800F-43E3448CF086}" name="Column15448"/>
    <tableColumn id="15457" xr3:uid="{50CD0D72-0886-2249-AEEB-A7054723C39D}" name="Column15449"/>
    <tableColumn id="15458" xr3:uid="{9B4AA11C-27E0-E541-A8A2-655AAECE0DBF}" name="Column15450"/>
    <tableColumn id="15459" xr3:uid="{A6E0D282-A224-1248-8EE3-663E5FC91067}" name="Column15451"/>
    <tableColumn id="15460" xr3:uid="{2835F627-EB76-1C4E-812B-4C535DD52F4B}" name="Column15452"/>
    <tableColumn id="15461" xr3:uid="{AC502020-AA44-8446-B4A7-8C2AF2969CDF}" name="Column15453"/>
    <tableColumn id="15462" xr3:uid="{9D998F79-1DA1-EF46-BFB8-1384D1ED43A9}" name="Column15454"/>
    <tableColumn id="15463" xr3:uid="{894C433E-5463-384E-8F99-8DF91BC73C10}" name="Column15455"/>
    <tableColumn id="15464" xr3:uid="{024969D7-DFD2-D34C-8E49-32A1DEE6DFE2}" name="Column15456"/>
    <tableColumn id="15465" xr3:uid="{D74896F9-4B80-6D45-B322-ECBB558E104E}" name="Column15457"/>
    <tableColumn id="15466" xr3:uid="{002FA560-8E32-BD42-BA45-A44186BDBE0A}" name="Column15458"/>
    <tableColumn id="15467" xr3:uid="{431FD6C6-6449-1846-A22B-0972B8CEC6EF}" name="Column15459"/>
    <tableColumn id="15468" xr3:uid="{F46A9719-D83F-8E46-86BE-839DECB0A3CF}" name="Column15460"/>
    <tableColumn id="15469" xr3:uid="{04A8469A-0539-454C-B48B-BA384BC36CD5}" name="Column15461"/>
    <tableColumn id="15470" xr3:uid="{877B1672-1CDC-3F42-8576-DA801A87EC91}" name="Column15462"/>
    <tableColumn id="15471" xr3:uid="{E90E51AE-4CA2-6247-8AB9-F2F140C290C7}" name="Column15463"/>
    <tableColumn id="15472" xr3:uid="{D95317F3-1E8D-B041-9E78-84E36C461890}" name="Column15464"/>
    <tableColumn id="15473" xr3:uid="{1F8D8CC3-247B-C343-9155-8E1BB1FDFEE1}" name="Column15465"/>
    <tableColumn id="15474" xr3:uid="{2EE16FB8-3D65-C040-AA7B-F78744F3ED2A}" name="Column15466"/>
    <tableColumn id="15475" xr3:uid="{6FA323FD-C398-4D47-A094-4C004E2EF012}" name="Column15467"/>
    <tableColumn id="15476" xr3:uid="{731DC754-AB81-A148-809E-4B37B39BD581}" name="Column15468"/>
    <tableColumn id="15477" xr3:uid="{229870AD-2C63-4540-A1EE-5EC9AB38B6EB}" name="Column15469"/>
    <tableColumn id="15478" xr3:uid="{180AB427-851B-4242-80CF-62152BAB842F}" name="Column15470"/>
    <tableColumn id="15479" xr3:uid="{00779160-8D96-574D-9CAE-8880AFE77527}" name="Column15471"/>
    <tableColumn id="15480" xr3:uid="{5BE48FD3-4420-3141-B8F8-AA3D346BDE53}" name="Column15472"/>
    <tableColumn id="15481" xr3:uid="{1EC21E11-2EA7-D640-B522-401DB6049F58}" name="Column15473"/>
    <tableColumn id="15482" xr3:uid="{FFC09A3B-6D25-0B4A-96AB-A67A690989E6}" name="Column15474"/>
    <tableColumn id="15483" xr3:uid="{939FFCB4-5DC4-4A46-8B83-2F5A8C0891A2}" name="Column15475"/>
    <tableColumn id="15484" xr3:uid="{6E2C25EC-9477-B448-931B-4B6B16BE369C}" name="Column15476"/>
    <tableColumn id="15485" xr3:uid="{785A640C-FFD4-3B42-A4F2-BCE53D74F1D1}" name="Column15477"/>
    <tableColumn id="15486" xr3:uid="{410471E7-01D1-2D49-93D9-D013F3DFC4AB}" name="Column15478"/>
    <tableColumn id="15487" xr3:uid="{A6B3F99A-B789-364C-9C1A-E29585F6BC13}" name="Column15479"/>
    <tableColumn id="15488" xr3:uid="{25540788-E76D-AB4D-823F-AE18EB67F7DF}" name="Column15480"/>
    <tableColumn id="15489" xr3:uid="{123B2AFE-2764-954C-8508-5D1358181EC3}" name="Column15481"/>
    <tableColumn id="15490" xr3:uid="{D96AE79E-61FB-B049-B5E2-E33464D074BA}" name="Column15482"/>
    <tableColumn id="15491" xr3:uid="{04D3378D-6CD4-6448-A8CB-D76BF9867528}" name="Column15483"/>
    <tableColumn id="15492" xr3:uid="{28A7DFED-1D2A-C044-AE68-A174FE4B45CE}" name="Column15484"/>
    <tableColumn id="15493" xr3:uid="{C91A2C96-6A35-8245-8DEC-818FD7D6A8D2}" name="Column15485"/>
    <tableColumn id="15494" xr3:uid="{428A6E30-7F2C-EC49-8F3A-30E568E39567}" name="Column15486"/>
    <tableColumn id="15495" xr3:uid="{8D18C3A8-D0C9-984E-8D40-9733DDEF7073}" name="Column15487"/>
    <tableColumn id="15496" xr3:uid="{4834937A-D49E-8242-A421-1630D918F2BB}" name="Column15488"/>
    <tableColumn id="15497" xr3:uid="{C3919B82-A9E2-534B-95D9-C7225E71809C}" name="Column15489"/>
    <tableColumn id="15498" xr3:uid="{C9D88E12-2669-8A44-A100-C57D5DBB9AB4}" name="Column15490"/>
    <tableColumn id="15499" xr3:uid="{9FAB36D5-3978-EF42-A962-FA60BAB8DAB9}" name="Column15491"/>
    <tableColumn id="15500" xr3:uid="{6DA6E981-D20B-2B4B-B019-ED72CD207FBB}" name="Column15492"/>
    <tableColumn id="15501" xr3:uid="{F94280B6-0412-8841-883C-75216B0D69C9}" name="Column15493"/>
    <tableColumn id="15502" xr3:uid="{83D79A65-07EA-9C40-8C78-E580D37ACC82}" name="Column15494"/>
    <tableColumn id="15503" xr3:uid="{EAC5CEF9-E052-274F-9955-CE9DA4DC0386}" name="Column15495"/>
    <tableColumn id="15504" xr3:uid="{3E1CD8D5-4C6B-3347-A812-4F9046AC4309}" name="Column15496"/>
    <tableColumn id="15505" xr3:uid="{E997DF0C-0C9E-474F-BBE5-DD75AD657F37}" name="Column15497"/>
    <tableColumn id="15506" xr3:uid="{05B986AF-40A9-E440-9A9B-E8B447815527}" name="Column15498"/>
    <tableColumn id="15507" xr3:uid="{AD52A5C8-4758-C246-B086-795468B9CB31}" name="Column15499"/>
    <tableColumn id="15508" xr3:uid="{15EC9A71-4760-0C4A-A5DD-05001EF81029}" name="Column15500"/>
    <tableColumn id="15509" xr3:uid="{40C7DBB8-59A4-9340-B56F-B9EA3BEDB04C}" name="Column15501"/>
    <tableColumn id="15510" xr3:uid="{02FB4148-B183-0F44-97AF-AA26D981FAF1}" name="Column15502"/>
    <tableColumn id="15511" xr3:uid="{9649A6F8-CF3A-4C41-A536-CBA147F40CF4}" name="Column15503"/>
    <tableColumn id="15512" xr3:uid="{84529DE6-9C7C-DB44-AC5C-49D96393D303}" name="Column15504"/>
    <tableColumn id="15513" xr3:uid="{3B2DF2DA-5139-B940-AF1B-552E4F841E8C}" name="Column15505"/>
    <tableColumn id="15514" xr3:uid="{2180AC0D-F3D0-FD4F-A361-CAE817F48F17}" name="Column15506"/>
    <tableColumn id="15515" xr3:uid="{F5CF5BA1-B599-054F-9485-700FA3E9E090}" name="Column15507"/>
    <tableColumn id="15516" xr3:uid="{4F5FB261-946C-694C-9637-6AD1AF82F9D9}" name="Column15508"/>
    <tableColumn id="15517" xr3:uid="{77933E29-7E4D-ED41-9570-352908C32CE2}" name="Column15509"/>
    <tableColumn id="15518" xr3:uid="{FDBAC7A5-515B-E645-A8A0-3E13B1095384}" name="Column15510"/>
    <tableColumn id="15519" xr3:uid="{DA548070-824A-BC4F-A6F1-84723CF784EB}" name="Column15511"/>
    <tableColumn id="15520" xr3:uid="{F61DDE06-D74A-0E41-A638-25988C3CC6EA}" name="Column15512"/>
    <tableColumn id="15521" xr3:uid="{37694127-C74B-5D43-B75A-D70ED8C690FD}" name="Column15513"/>
    <tableColumn id="15522" xr3:uid="{935A182F-7B7B-8F4B-8169-15B6F900473F}" name="Column15514"/>
    <tableColumn id="15523" xr3:uid="{C8266652-0330-6E4D-8FA7-5868BE901636}" name="Column15515"/>
    <tableColumn id="15524" xr3:uid="{03DDDE84-F2A7-1440-B789-D780F035AA96}" name="Column15516"/>
    <tableColumn id="15525" xr3:uid="{94B3FC2F-C351-8642-9B61-D7CB1E51EDB1}" name="Column15517"/>
    <tableColumn id="15526" xr3:uid="{062B7ECB-E1C0-2E4B-986D-4681FC74CD4B}" name="Column15518"/>
    <tableColumn id="15527" xr3:uid="{C92F3FE1-CDD3-C248-B66E-5741DFA4DA1F}" name="Column15519"/>
    <tableColumn id="15528" xr3:uid="{175D4F47-A170-394D-959D-998AB80D39E3}" name="Column15520"/>
    <tableColumn id="15529" xr3:uid="{71F6523C-EB24-AD45-8BB6-872C120FE4C3}" name="Column15521"/>
    <tableColumn id="15530" xr3:uid="{7640C0A4-F59B-7742-B77D-A1CE42D818A4}" name="Column15522"/>
    <tableColumn id="15531" xr3:uid="{7D848DD8-F5BE-B74F-9849-F6D265E7D2EF}" name="Column15523"/>
    <tableColumn id="15532" xr3:uid="{040A9499-A643-DE4C-9770-4B43FA50F9BC}" name="Column15524"/>
    <tableColumn id="15533" xr3:uid="{FF90F05F-0868-4145-82EB-E9B39E3A25CC}" name="Column15525"/>
    <tableColumn id="15534" xr3:uid="{99994A23-7974-D748-90D7-FDE96BA0811D}" name="Column15526"/>
    <tableColumn id="15535" xr3:uid="{2A5A80BD-4E59-D94C-8FC4-D26442574F36}" name="Column15527"/>
    <tableColumn id="15536" xr3:uid="{CFEC671E-3E29-7D43-92E7-72780FBC68C4}" name="Column15528"/>
    <tableColumn id="15537" xr3:uid="{22A62634-D9DD-AE4A-9C33-46C1808E215F}" name="Column15529"/>
    <tableColumn id="15538" xr3:uid="{F70A0A8B-979B-CE40-98DB-0DD384022445}" name="Column15530"/>
    <tableColumn id="15539" xr3:uid="{4DA76B45-5300-B84F-9916-F9CA946D656C}" name="Column15531"/>
    <tableColumn id="15540" xr3:uid="{BD1489F1-4035-214A-B296-8D2B76AC98DC}" name="Column15532"/>
    <tableColumn id="15541" xr3:uid="{14B45EDB-59D8-5C46-8DDC-C1207536F384}" name="Column15533"/>
    <tableColumn id="15542" xr3:uid="{EF9352E6-31D4-5445-9718-B9A584381F81}" name="Column15534"/>
    <tableColumn id="15543" xr3:uid="{3A96F7B3-720D-9F4B-B5B9-84B5EE70292A}" name="Column15535"/>
    <tableColumn id="15544" xr3:uid="{E0C27228-2E62-D440-8CE0-8AF80491FC29}" name="Column15536"/>
    <tableColumn id="15545" xr3:uid="{4B0D47D3-0856-D948-B07F-D56A0467724B}" name="Column15537"/>
    <tableColumn id="15546" xr3:uid="{0A29BFF3-B283-B443-A7B8-B3B29B6C8DD8}" name="Column15538"/>
    <tableColumn id="15547" xr3:uid="{EDC71417-7E8C-6E47-B7B8-D13DD2D515F9}" name="Column15539"/>
    <tableColumn id="15548" xr3:uid="{044B3E64-5841-EA4E-9D2E-894E1E64F7AD}" name="Column15540"/>
    <tableColumn id="15549" xr3:uid="{C38BB3AD-B81B-1C47-9A62-F358C149E1F7}" name="Column15541"/>
    <tableColumn id="15550" xr3:uid="{4EBB3928-5658-994D-BBC2-A82E04C000DE}" name="Column15542"/>
    <tableColumn id="15551" xr3:uid="{EBC61E34-D267-4243-83E2-9CD649265ABA}" name="Column15543"/>
    <tableColumn id="15552" xr3:uid="{3DF07B4F-BFC9-AE4E-B4D3-C0E1C3C6AD93}" name="Column15544"/>
    <tableColumn id="15553" xr3:uid="{BA94C8B9-B765-D04D-AC37-38D396A7A4D6}" name="Column15545"/>
    <tableColumn id="15554" xr3:uid="{267E78A7-2E47-7743-8728-AF42E4D581A7}" name="Column15546"/>
    <tableColumn id="15555" xr3:uid="{D683520D-0A3C-0B45-988E-7C2A6953FB3A}" name="Column15547"/>
    <tableColumn id="15556" xr3:uid="{5D9B9359-361C-D746-8835-C305F562D89A}" name="Column15548"/>
    <tableColumn id="15557" xr3:uid="{88B45156-3538-5E4A-B15F-C1F095A3D636}" name="Column15549"/>
    <tableColumn id="15558" xr3:uid="{C0864AEA-462B-AA4B-9F2E-0EBB0CFB348E}" name="Column15550"/>
    <tableColumn id="15559" xr3:uid="{0641C976-2BB6-F645-9235-5905E2E05503}" name="Column15551"/>
    <tableColumn id="15560" xr3:uid="{7205E049-5BCD-A54C-9329-249E72A6132C}" name="Column15552"/>
    <tableColumn id="15561" xr3:uid="{53678732-23FA-AA42-A573-2AEE76BC9A36}" name="Column15553"/>
    <tableColumn id="15562" xr3:uid="{4E14C55A-BDFA-A145-AAAB-C5547D62FBBE}" name="Column15554"/>
    <tableColumn id="15563" xr3:uid="{28B59594-3315-FF46-9CAD-419C5109FEB1}" name="Column15555"/>
    <tableColumn id="15564" xr3:uid="{31D26081-1E3D-3647-AC7B-39EA14D25B1F}" name="Column15556"/>
    <tableColumn id="15565" xr3:uid="{4C7941E0-CF88-854A-887F-2946F9DC45BE}" name="Column15557"/>
    <tableColumn id="15566" xr3:uid="{E2F094BE-FDDE-DE40-A133-6D4512AAF36D}" name="Column15558"/>
    <tableColumn id="15567" xr3:uid="{9B5BDA06-83D0-4F48-8EAF-FB6F87981741}" name="Column15559"/>
    <tableColumn id="15568" xr3:uid="{55D1E349-7664-2048-BEB3-95009FAA4459}" name="Column15560"/>
    <tableColumn id="15569" xr3:uid="{61CB3DB0-E904-444B-862C-4E676525AB04}" name="Column15561"/>
    <tableColumn id="15570" xr3:uid="{7324F571-7215-574B-A87D-9DCCCA09760D}" name="Column15562"/>
    <tableColumn id="15571" xr3:uid="{79D3C782-9445-A74E-8CA7-91E6CC8FAFB2}" name="Column15563"/>
    <tableColumn id="15572" xr3:uid="{409F32A8-D97E-DC4F-AE60-281146CAB0DD}" name="Column15564"/>
    <tableColumn id="15573" xr3:uid="{EF029E78-1CA1-B74A-B6DA-A6C6BAA9E6E0}" name="Column15565"/>
    <tableColumn id="15574" xr3:uid="{79EC40D7-90E7-EE46-99E8-CD12D752B3E6}" name="Column15566"/>
    <tableColumn id="15575" xr3:uid="{AA65E16D-3336-074B-ACF7-B526712FE541}" name="Column15567"/>
    <tableColumn id="15576" xr3:uid="{8A9CE6A7-41DE-7341-8902-F97970109891}" name="Column15568"/>
    <tableColumn id="15577" xr3:uid="{F8071B0F-A6E0-9D47-8A54-B5CC719D0229}" name="Column15569"/>
    <tableColumn id="15578" xr3:uid="{E3A6DB06-A7C0-C742-8BF5-1C873E984D30}" name="Column15570"/>
    <tableColumn id="15579" xr3:uid="{336E39B0-EB9D-6645-AB53-BDA65DBB23E1}" name="Column15571"/>
    <tableColumn id="15580" xr3:uid="{565C2F71-8169-CC4D-A51B-6B2FA626F7E7}" name="Column15572"/>
    <tableColumn id="15581" xr3:uid="{58674D56-CD2B-FA4E-96AB-7C8D83576357}" name="Column15573"/>
    <tableColumn id="15582" xr3:uid="{FA9DFF07-3035-1049-AAB2-3996A8BAB19F}" name="Column15574"/>
    <tableColumn id="15583" xr3:uid="{6B4F5061-E7B9-7245-9252-A52D43F3B475}" name="Column15575"/>
    <tableColumn id="15584" xr3:uid="{0F60925C-7321-4647-B5A3-9941F6B813AE}" name="Column15576"/>
    <tableColumn id="15585" xr3:uid="{9AA9C87A-72BA-1D48-BF2F-0781438E8EE2}" name="Column15577"/>
    <tableColumn id="15586" xr3:uid="{65C20C62-C659-4441-BC4E-0B14E889C604}" name="Column15578"/>
    <tableColumn id="15587" xr3:uid="{ACBB8362-E948-D348-B27A-F10EC2083D5C}" name="Column15579"/>
    <tableColumn id="15588" xr3:uid="{4B5A512A-AA33-C34F-A98C-57FD150AC69E}" name="Column15580"/>
    <tableColumn id="15589" xr3:uid="{2C2E3BFC-C827-914B-9CCA-9D36B4B5F573}" name="Column15581"/>
    <tableColumn id="15590" xr3:uid="{EE3B444B-9B10-4342-A000-20E46E4494CD}" name="Column15582"/>
    <tableColumn id="15591" xr3:uid="{02A28B96-C472-934A-A87A-620B9BBC5CF3}" name="Column15583"/>
    <tableColumn id="15592" xr3:uid="{1464912A-EA3C-574A-ADBF-1F25EBF2B564}" name="Column15584"/>
    <tableColumn id="15593" xr3:uid="{051B9EEC-7397-864F-842A-1347A16B0CB0}" name="Column15585"/>
    <tableColumn id="15594" xr3:uid="{8A7C563A-C1EC-8A4D-B260-B49202EBAC3D}" name="Column15586"/>
    <tableColumn id="15595" xr3:uid="{7B555B30-5E34-494A-8043-8D27F2184CFD}" name="Column15587"/>
    <tableColumn id="15596" xr3:uid="{1FE5AD26-E881-454A-99AB-FD1B21EA0CC0}" name="Column15588"/>
    <tableColumn id="15597" xr3:uid="{1D5CFEAC-3561-C34C-BF43-F879D2525A18}" name="Column15589"/>
    <tableColumn id="15598" xr3:uid="{31AAD7C6-59BF-EE41-8146-61F5A05A0AE9}" name="Column15590"/>
    <tableColumn id="15599" xr3:uid="{FE064143-2027-2346-A656-00CE24EE0919}" name="Column15591"/>
    <tableColumn id="15600" xr3:uid="{896B2379-D372-0D46-971E-8433ADCC79BF}" name="Column15592"/>
    <tableColumn id="15601" xr3:uid="{FC871E0A-B4B0-C54E-BF84-DFCEB13A8C2D}" name="Column15593"/>
    <tableColumn id="15602" xr3:uid="{5E24DBB9-19AA-FE46-BAD1-E96704C7E15D}" name="Column15594"/>
    <tableColumn id="15603" xr3:uid="{6C738BAC-2B1D-DD41-AB06-2CCB4E4D5681}" name="Column15595"/>
    <tableColumn id="15604" xr3:uid="{B242A508-0288-FB49-9448-A1ED1D12A640}" name="Column15596"/>
    <tableColumn id="15605" xr3:uid="{EC485F44-B87E-AB4B-A341-B8BB10F98FE6}" name="Column15597"/>
    <tableColumn id="15606" xr3:uid="{94EF5971-FFEC-444F-8848-F9769C30A137}" name="Column15598"/>
    <tableColumn id="15607" xr3:uid="{B812DD40-0345-0A45-9A9B-A3F4694E65A6}" name="Column15599"/>
    <tableColumn id="15608" xr3:uid="{6AD8A454-EFF8-274F-B3E7-8E7C7194A44C}" name="Column15600"/>
    <tableColumn id="15609" xr3:uid="{5772CD08-5726-704E-8A35-AEA3AC0F5BE8}" name="Column15601"/>
    <tableColumn id="15610" xr3:uid="{3FEEFA4B-71B4-9446-90C6-9DEDE266D345}" name="Column15602"/>
    <tableColumn id="15611" xr3:uid="{31B9A165-3B4E-1E42-8623-DBBB33E50E20}" name="Column15603"/>
    <tableColumn id="15612" xr3:uid="{FFFD179A-ABAE-6540-BD0C-E0F160AB210C}" name="Column15604"/>
    <tableColumn id="15613" xr3:uid="{F73770D2-41FF-9E47-B0DA-D3756E92B568}" name="Column15605"/>
    <tableColumn id="15614" xr3:uid="{A5BAB4FA-C4CF-B84E-91F0-88736620EEB5}" name="Column15606"/>
    <tableColumn id="15615" xr3:uid="{C666C1A8-49C9-A34A-8109-E18AD43FF72A}" name="Column15607"/>
    <tableColumn id="15616" xr3:uid="{A6E96780-80EE-CD4C-80A4-398CADAEFB72}" name="Column15608"/>
    <tableColumn id="15617" xr3:uid="{C0E6436B-4C47-FF42-A3E7-BEEE13A78FA4}" name="Column15609"/>
    <tableColumn id="15618" xr3:uid="{BE8CD447-FF4D-3244-9878-C772CC0613C8}" name="Column15610"/>
    <tableColumn id="15619" xr3:uid="{2F49EDBB-B7E8-0E43-8A78-CE1022FD8F9E}" name="Column15611"/>
    <tableColumn id="15620" xr3:uid="{5313814E-F012-7345-A75A-B4DC8204AA8F}" name="Column15612"/>
    <tableColumn id="15621" xr3:uid="{DA8F7A9A-9DA9-7A40-8847-5E3626236510}" name="Column15613"/>
    <tableColumn id="15622" xr3:uid="{F8622B41-C8BC-CE40-A542-C384A2E7E8EE}" name="Column15614"/>
    <tableColumn id="15623" xr3:uid="{2618AA0E-694F-C841-B361-B5B7CED9358D}" name="Column15615"/>
    <tableColumn id="15624" xr3:uid="{539E6D57-9972-E84C-AD35-E01D66689B9C}" name="Column15616"/>
    <tableColumn id="15625" xr3:uid="{36CDCACD-8D59-4642-B4A4-770CFBA7A5F3}" name="Column15617"/>
    <tableColumn id="15626" xr3:uid="{DAE32991-CFE8-334E-AD92-6B90384250C8}" name="Column15618"/>
    <tableColumn id="15627" xr3:uid="{9E52DA2B-5D21-4545-8897-A8503193E6E4}" name="Column15619"/>
    <tableColumn id="15628" xr3:uid="{4D42FDE2-C838-6143-AAF8-D386D09A646E}" name="Column15620"/>
    <tableColumn id="15629" xr3:uid="{A207AB81-1CA2-3B48-85B9-11F108E56AA6}" name="Column15621"/>
    <tableColumn id="15630" xr3:uid="{524ADBAD-0BBB-1648-A518-8B69148EA481}" name="Column15622"/>
    <tableColumn id="15631" xr3:uid="{15DE1449-9667-6E4E-94A4-39E919672B79}" name="Column15623"/>
    <tableColumn id="15632" xr3:uid="{5A34B9DA-B5C6-E944-8769-E6ACA841A3FE}" name="Column15624"/>
    <tableColumn id="15633" xr3:uid="{C01A2AA3-275F-7844-8617-E048ED0662A6}" name="Column15625"/>
    <tableColumn id="15634" xr3:uid="{E31D2E69-F5E9-F941-970F-CEA1F03058AE}" name="Column15626"/>
    <tableColumn id="15635" xr3:uid="{3698FAD1-0093-564F-B56A-7DEABD40E5E4}" name="Column15627"/>
    <tableColumn id="15636" xr3:uid="{04D7016A-2FE4-F94D-9E37-E4DA23E903C4}" name="Column15628"/>
    <tableColumn id="15637" xr3:uid="{B067C5AE-7DA2-CE42-9FE6-E2941B451AAC}" name="Column15629"/>
    <tableColumn id="15638" xr3:uid="{27A65F1A-2CB6-FE46-84D3-02DD827D4CF3}" name="Column15630"/>
    <tableColumn id="15639" xr3:uid="{B1700987-AF72-D64A-BCD8-EF35B7DC8246}" name="Column15631"/>
    <tableColumn id="15640" xr3:uid="{D564CC2B-F18B-D84D-90EE-2DD6D12CE454}" name="Column15632"/>
    <tableColumn id="15641" xr3:uid="{0EC2C3F0-ECC2-4941-B7C5-D487A99EF226}" name="Column15633"/>
    <tableColumn id="15642" xr3:uid="{348411FF-6030-1147-86B4-984334350A07}" name="Column15634"/>
    <tableColumn id="15643" xr3:uid="{2BA11D0B-A95C-3540-AF6D-C7A18F3E35CE}" name="Column15635"/>
    <tableColumn id="15644" xr3:uid="{3D63F612-4F9E-F642-B03F-7C7EC1C5C27E}" name="Column15636"/>
    <tableColumn id="15645" xr3:uid="{C8BCC3EA-E246-164F-AC42-2EE72BF649F0}" name="Column15637"/>
    <tableColumn id="15646" xr3:uid="{E985E710-EC35-F344-A234-1027A1E170BF}" name="Column15638"/>
    <tableColumn id="15647" xr3:uid="{CDD67C0E-9282-7642-975F-B7B78730E28F}" name="Column15639"/>
    <tableColumn id="15648" xr3:uid="{B6581C26-EDE4-8D43-9E7A-413E27597698}" name="Column15640"/>
    <tableColumn id="15649" xr3:uid="{848F846E-8DB6-DD40-9B34-0AB9870A4841}" name="Column15641"/>
    <tableColumn id="15650" xr3:uid="{37B91876-2978-E748-A18A-C132A0FA606D}" name="Column15642"/>
    <tableColumn id="15651" xr3:uid="{6F5207E0-BD9B-8E4E-AABE-71183C18E562}" name="Column15643"/>
    <tableColumn id="15652" xr3:uid="{4C6C8FBA-EBF9-8F4E-9D98-31AF07252C1D}" name="Column15644"/>
    <tableColumn id="15653" xr3:uid="{5483BF66-90D3-2344-8795-02CFA10F7389}" name="Column15645"/>
    <tableColumn id="15654" xr3:uid="{E80209C8-525C-F043-BD9F-6FC36234BBB5}" name="Column15646"/>
    <tableColumn id="15655" xr3:uid="{5B78FBFB-FE99-DE4E-A947-89D6A2768767}" name="Column15647"/>
    <tableColumn id="15656" xr3:uid="{D5E02F4B-E98E-B441-99FB-A5DFAA4E54F5}" name="Column15648"/>
    <tableColumn id="15657" xr3:uid="{9D6D25EC-1020-334E-87A3-AB99CBE89A30}" name="Column15649"/>
    <tableColumn id="15658" xr3:uid="{B4F95F65-E4D2-DC4E-9426-D97E11711587}" name="Column15650"/>
    <tableColumn id="15659" xr3:uid="{28F50A09-ED51-9643-80F8-E3DE5D8579A5}" name="Column15651"/>
    <tableColumn id="15660" xr3:uid="{45F5DDC2-ECAB-3244-8BF3-29037C5EC97F}" name="Column15652"/>
    <tableColumn id="15661" xr3:uid="{D816DBB9-8507-D646-8348-C9DDA5B245F0}" name="Column15653"/>
    <tableColumn id="15662" xr3:uid="{C66CE1AB-A7C6-934B-8335-2A7564238D96}" name="Column15654"/>
    <tableColumn id="15663" xr3:uid="{091E4333-C626-BE46-81CA-2BEE319CE01E}" name="Column15655"/>
    <tableColumn id="15664" xr3:uid="{FE58336F-540B-8B41-963D-02E6B4F3E303}" name="Column15656"/>
    <tableColumn id="15665" xr3:uid="{360ED1CD-E0C6-684A-AE7B-45F838F80AB1}" name="Column15657"/>
    <tableColumn id="15666" xr3:uid="{0BB4DC0E-2752-F649-A5B5-C63444B75A18}" name="Column15658"/>
    <tableColumn id="15667" xr3:uid="{8FFC16BC-70C1-8F48-A806-978A716EF2E8}" name="Column15659"/>
    <tableColumn id="15668" xr3:uid="{CBF144ED-1FC8-0F4B-A1E9-1AA96512C837}" name="Column15660"/>
    <tableColumn id="15669" xr3:uid="{6938DABD-6C4B-6843-8F8E-63A3747A4462}" name="Column15661"/>
    <tableColumn id="15670" xr3:uid="{EC7F6F2C-894E-6044-B844-6B179A9D76E5}" name="Column15662"/>
    <tableColumn id="15671" xr3:uid="{7C2804F1-4AD1-4647-BD1A-D8CB6618AFA2}" name="Column15663"/>
    <tableColumn id="15672" xr3:uid="{960B6D01-0212-D24F-B371-34AE3C85A29F}" name="Column15664"/>
    <tableColumn id="15673" xr3:uid="{B1B16531-3ADC-1E40-BA5E-96A127C2A6CE}" name="Column15665"/>
    <tableColumn id="15674" xr3:uid="{7CF0DD68-501D-F841-BDE5-571E293668A9}" name="Column15666"/>
    <tableColumn id="15675" xr3:uid="{B432CD75-B727-034E-83FC-96E349627964}" name="Column15667"/>
    <tableColumn id="15676" xr3:uid="{15960981-5DA1-1E42-902C-A2E3581B90D6}" name="Column15668"/>
    <tableColumn id="15677" xr3:uid="{28AF733F-64E4-FB4F-B8E4-C0B3C0933864}" name="Column15669"/>
    <tableColumn id="15678" xr3:uid="{33F16FC9-B431-AB48-B923-44462500E340}" name="Column15670"/>
    <tableColumn id="15679" xr3:uid="{71DE7870-E237-7544-A87F-43C49C82DB55}" name="Column15671"/>
    <tableColumn id="15680" xr3:uid="{5D76CD5C-D3DF-324F-891B-70DE7ED6B724}" name="Column15672"/>
    <tableColumn id="15681" xr3:uid="{282E903A-D529-0448-9DD4-14514CDC970C}" name="Column15673"/>
    <tableColumn id="15682" xr3:uid="{04096EB3-D48F-434F-8201-27ABBC13FF20}" name="Column15674"/>
    <tableColumn id="15683" xr3:uid="{06D75B45-BB54-BD42-B911-DD26A24EE138}" name="Column15675"/>
    <tableColumn id="15684" xr3:uid="{336F54B5-A54F-7440-A587-AC103A9C1FB6}" name="Column15676"/>
    <tableColumn id="15685" xr3:uid="{1E5FB750-BF6A-4349-B16B-454D7B15F0A0}" name="Column15677"/>
    <tableColumn id="15686" xr3:uid="{66A13526-7950-8E44-9288-05DBF0315162}" name="Column15678"/>
    <tableColumn id="15687" xr3:uid="{3F5775FA-24CD-ED4F-805B-2CE092223D82}" name="Column15679"/>
    <tableColumn id="15688" xr3:uid="{CDF107C6-E787-4647-9B30-A0D17B1952AB}" name="Column15680"/>
    <tableColumn id="15689" xr3:uid="{9DB13A81-BFCA-164B-A388-C528467A497A}" name="Column15681"/>
    <tableColumn id="15690" xr3:uid="{A1D2D9C0-2059-6144-8FAC-1C6CFAB38F04}" name="Column15682"/>
    <tableColumn id="15691" xr3:uid="{D0F42C28-6327-C14F-B022-FC7850473721}" name="Column15683"/>
    <tableColumn id="15692" xr3:uid="{FCC5B097-75F6-9940-B58E-A79E3CD8CE73}" name="Column15684"/>
    <tableColumn id="15693" xr3:uid="{698D538F-F022-D24B-87E3-294308F5F58E}" name="Column15685"/>
    <tableColumn id="15694" xr3:uid="{2CE4C89D-5C7F-F24D-AC58-EC2DE536B2D8}" name="Column15686"/>
    <tableColumn id="15695" xr3:uid="{77CA3BD9-FA74-1E4B-8D20-459EBC46F7F6}" name="Column15687"/>
    <tableColumn id="15696" xr3:uid="{C1D73D62-E50F-3B42-9A07-28D28CF92C2F}" name="Column15688"/>
    <tableColumn id="15697" xr3:uid="{628CD144-30E0-6849-9C7F-6EBABACCB80D}" name="Column15689"/>
    <tableColumn id="15698" xr3:uid="{A5783540-CED0-B444-B77A-775963CBF201}" name="Column15690"/>
    <tableColumn id="15699" xr3:uid="{EB945C15-BA20-B644-B229-238FAA900524}" name="Column15691"/>
    <tableColumn id="15700" xr3:uid="{249B7DA8-65E6-844C-B182-1D402C1DD47B}" name="Column15692"/>
    <tableColumn id="15701" xr3:uid="{F7A51BC2-9806-B342-8EE7-33C24985D849}" name="Column15693"/>
    <tableColumn id="15702" xr3:uid="{EDDA34B5-DE8B-E44E-965E-9F85F1275F04}" name="Column15694"/>
    <tableColumn id="15703" xr3:uid="{E7826096-66CE-D646-A11B-F1DC75698762}" name="Column15695"/>
    <tableColumn id="15704" xr3:uid="{6C444F73-3010-1749-B8FF-9D276294FA22}" name="Column15696"/>
    <tableColumn id="15705" xr3:uid="{A26447E4-B169-4C4C-90D7-CCBCF0196E81}" name="Column15697"/>
    <tableColumn id="15706" xr3:uid="{095CA01D-E145-9841-9907-E70A4617575C}" name="Column15698"/>
    <tableColumn id="15707" xr3:uid="{1B41AEE4-DE01-5A45-AFDF-1F656149D8B9}" name="Column15699"/>
    <tableColumn id="15708" xr3:uid="{6E119955-7EC5-A249-8E28-A220C354AEA6}" name="Column15700"/>
    <tableColumn id="15709" xr3:uid="{73E743E4-631B-5F48-9781-472B1F6F4D84}" name="Column15701"/>
    <tableColumn id="15710" xr3:uid="{2211FAA7-15BA-084E-B970-D5D0CB9CE6D0}" name="Column15702"/>
    <tableColumn id="15711" xr3:uid="{E3451F66-D4A9-1546-B002-27242C2EB89F}" name="Column15703"/>
    <tableColumn id="15712" xr3:uid="{316FBD51-592A-A74C-BB8F-690487CD3514}" name="Column15704"/>
    <tableColumn id="15713" xr3:uid="{0C5E3311-B031-7842-954B-32D5FC236787}" name="Column15705"/>
    <tableColumn id="15714" xr3:uid="{7CC23E9B-3286-834B-B8CA-E619F20B3790}" name="Column15706"/>
    <tableColumn id="15715" xr3:uid="{B2224ECE-A3AE-6246-BA3E-C79AA711BA53}" name="Column15707"/>
    <tableColumn id="15716" xr3:uid="{ACA627B3-14D9-5740-B23D-8D2EA42730B2}" name="Column15708"/>
    <tableColumn id="15717" xr3:uid="{468FF7EE-9A57-394D-A59F-DDA7C8C898D8}" name="Column15709"/>
    <tableColumn id="15718" xr3:uid="{1054EA01-3319-A84A-A940-36A6145EE79E}" name="Column15710"/>
    <tableColumn id="15719" xr3:uid="{02C6F33B-E376-EB4F-87B0-6790A823DAE5}" name="Column15711"/>
    <tableColumn id="15720" xr3:uid="{1CEB5A4C-F628-4C41-822A-F078DED17316}" name="Column15712"/>
    <tableColumn id="15721" xr3:uid="{7A34A240-495F-9F47-9D28-6178711E9CEC}" name="Column15713"/>
    <tableColumn id="15722" xr3:uid="{BB8860F0-8E4F-E845-A445-D85D090E6DE8}" name="Column15714"/>
    <tableColumn id="15723" xr3:uid="{8318FAA0-53B3-E740-91C2-EF300144DFEF}" name="Column15715"/>
    <tableColumn id="15724" xr3:uid="{38D3C15B-2E6B-F049-9F20-F3EE0EEF7E34}" name="Column15716"/>
    <tableColumn id="15725" xr3:uid="{3465534A-EE3A-464F-BE56-A4050F473158}" name="Column15717"/>
    <tableColumn id="15726" xr3:uid="{01962B7E-A87B-D944-A0FC-EF09CB4E0484}" name="Column15718"/>
    <tableColumn id="15727" xr3:uid="{BBD08E68-65BB-6D4F-BEE0-743DAC139D61}" name="Column15719"/>
    <tableColumn id="15728" xr3:uid="{804D7C71-6CA5-9B46-934C-E2482845F9B3}" name="Column15720"/>
    <tableColumn id="15729" xr3:uid="{61A2CB3F-89B9-384E-BCF9-5806B66CBBC3}" name="Column15721"/>
    <tableColumn id="15730" xr3:uid="{48832CDC-0349-B141-B8D5-18882906B36E}" name="Column15722"/>
    <tableColumn id="15731" xr3:uid="{6C3A23D5-9DDA-4843-9C08-4206BF0FB2C3}" name="Column15723"/>
    <tableColumn id="15732" xr3:uid="{79AC56A9-967D-D245-9267-19703371B8D9}" name="Column15724"/>
    <tableColumn id="15733" xr3:uid="{12522333-CE52-844F-B592-5305B2AA2667}" name="Column15725"/>
    <tableColumn id="15734" xr3:uid="{20555CFC-E0DC-9B48-A411-ED7FF061B9FE}" name="Column15726"/>
    <tableColumn id="15735" xr3:uid="{687E8C8A-E9CE-0547-8129-E87C21BA4E92}" name="Column15727"/>
    <tableColumn id="15736" xr3:uid="{949E3FD2-A95F-1541-8E4D-B153EC261A94}" name="Column15728"/>
    <tableColumn id="15737" xr3:uid="{8083574F-4E55-A547-9B94-11EFBDA63339}" name="Column15729"/>
    <tableColumn id="15738" xr3:uid="{4737932D-8926-FA45-85D6-0CB44EB52E9B}" name="Column15730"/>
    <tableColumn id="15739" xr3:uid="{F6BE50E2-5D53-5C43-98E1-403CD6B0E689}" name="Column15731"/>
    <tableColumn id="15740" xr3:uid="{D24BB163-1154-2B4B-96E2-73ABAD85EFE6}" name="Column15732"/>
    <tableColumn id="15741" xr3:uid="{A9AA13D1-47E9-DC4B-8A0D-97EBE2A70BDC}" name="Column15733"/>
    <tableColumn id="15742" xr3:uid="{812D8DEE-B894-7D49-90B7-55F22756A010}" name="Column15734"/>
    <tableColumn id="15743" xr3:uid="{D454CD2D-2776-E248-BBE0-2DDCEFE866F0}" name="Column15735"/>
    <tableColumn id="15744" xr3:uid="{899513F0-F3E3-3749-A809-166140A4BA69}" name="Column15736"/>
    <tableColumn id="15745" xr3:uid="{B149B150-FB90-2849-8367-9A32CA8FAD9D}" name="Column15737"/>
    <tableColumn id="15746" xr3:uid="{524206D8-54FD-414F-9D87-77BE36E9CE4A}" name="Column15738"/>
    <tableColumn id="15747" xr3:uid="{88A35902-6E33-3D4E-B4C8-944C82C7FCE3}" name="Column15739"/>
    <tableColumn id="15748" xr3:uid="{22C051CA-72E3-9A43-9E21-37CB1F95B618}" name="Column15740"/>
    <tableColumn id="15749" xr3:uid="{EEA75856-6EBA-5C40-A5B9-8B5692A450C7}" name="Column15741"/>
    <tableColumn id="15750" xr3:uid="{59A40DC2-D0AD-F948-9C5C-0D09148892C9}" name="Column15742"/>
    <tableColumn id="15751" xr3:uid="{903C4559-75C5-B748-833E-7676EC201CD4}" name="Column15743"/>
    <tableColumn id="15752" xr3:uid="{7844B0E0-E03F-7E43-8582-0CA34DF9A26B}" name="Column15744"/>
    <tableColumn id="15753" xr3:uid="{2ACFED59-BA2E-C14A-9D09-81B87555A007}" name="Column15745"/>
    <tableColumn id="15754" xr3:uid="{D8BBA8E8-997B-544D-BEF6-6DC4F1B33690}" name="Column15746"/>
    <tableColumn id="15755" xr3:uid="{B1B819FC-F5F5-C042-94EF-F8719EE97169}" name="Column15747"/>
    <tableColumn id="15756" xr3:uid="{D1E18E7C-BF36-2A48-8F1B-72FB00897C78}" name="Column15748"/>
    <tableColumn id="15757" xr3:uid="{122B54DE-2348-6F4F-8472-44E56B5B5F5E}" name="Column15749"/>
    <tableColumn id="15758" xr3:uid="{AAD55352-C7C2-0147-8D26-5F4DD51405E6}" name="Column15750"/>
    <tableColumn id="15759" xr3:uid="{E6D4260F-CFEC-5A44-9E43-03D524D6366F}" name="Column15751"/>
    <tableColumn id="15760" xr3:uid="{E6F37837-A44F-1042-A907-E3C7E42840AF}" name="Column15752"/>
    <tableColumn id="15761" xr3:uid="{7F0C4621-566C-3C40-AD08-FF207F17460C}" name="Column15753"/>
    <tableColumn id="15762" xr3:uid="{D82157A2-D77E-444F-AE0D-E4CAD64FDF50}" name="Column15754"/>
    <tableColumn id="15763" xr3:uid="{F5A041BA-CD98-3F4B-9284-EE4F0DB90A22}" name="Column15755"/>
    <tableColumn id="15764" xr3:uid="{D5D6F966-92BA-9644-89EB-80971C600487}" name="Column15756"/>
    <tableColumn id="15765" xr3:uid="{4AD5241D-554D-7043-BED9-1F056F441DDD}" name="Column15757"/>
    <tableColumn id="15766" xr3:uid="{A6D8CAF5-A16A-4B41-A404-24688CD2C2E2}" name="Column15758"/>
    <tableColumn id="15767" xr3:uid="{90278D93-4903-3649-9575-5B639DA77588}" name="Column15759"/>
    <tableColumn id="15768" xr3:uid="{1490CBBF-37D2-1E41-9322-C07C5AF0A387}" name="Column15760"/>
    <tableColumn id="15769" xr3:uid="{FA708919-F71C-0C42-A7EC-BCA0CED2CF93}" name="Column15761"/>
    <tableColumn id="15770" xr3:uid="{338C56D7-7B49-3B4B-9C30-1DC34A63BB8B}" name="Column15762"/>
    <tableColumn id="15771" xr3:uid="{366E0733-72CA-4F44-89B9-78680B0DE2DB}" name="Column15763"/>
    <tableColumn id="15772" xr3:uid="{FF3D6D5F-02B4-0D41-B0DA-E8C403355DB4}" name="Column15764"/>
    <tableColumn id="15773" xr3:uid="{B0DAAABE-DBA8-4148-981F-6B6AA66A9E0C}" name="Column15765"/>
    <tableColumn id="15774" xr3:uid="{AFD28175-B387-104E-BC1A-F203E63D5BAF}" name="Column15766"/>
    <tableColumn id="15775" xr3:uid="{F3AA0044-73CE-B743-A4CA-8820B524A721}" name="Column15767"/>
    <tableColumn id="15776" xr3:uid="{725061AE-55DA-8E4F-955F-21D5E52ADBB5}" name="Column15768"/>
    <tableColumn id="15777" xr3:uid="{999A2A4A-AE61-DC47-9856-42EB42F3C8C5}" name="Column15769"/>
    <tableColumn id="15778" xr3:uid="{690BFF46-8402-134E-A7A2-F38F0D1C26F3}" name="Column15770"/>
    <tableColumn id="15779" xr3:uid="{40C463B2-B30B-DB44-8917-7020A38FED7F}" name="Column15771"/>
    <tableColumn id="15780" xr3:uid="{0B59F3AB-B686-5B4F-959A-4BC343E58F45}" name="Column15772"/>
    <tableColumn id="15781" xr3:uid="{F6FBFF36-27C0-C94F-9838-8D05D165617D}" name="Column15773"/>
    <tableColumn id="15782" xr3:uid="{3757A041-2A36-8446-800F-A69224D30518}" name="Column15774"/>
    <tableColumn id="15783" xr3:uid="{9235A226-D021-9A45-8D8B-B91E830BE874}" name="Column15775"/>
    <tableColumn id="15784" xr3:uid="{4AA29A97-C2BA-7E42-B6DD-3427D9286C6A}" name="Column15776"/>
    <tableColumn id="15785" xr3:uid="{B7057414-AEFB-834F-9791-1EE49AFA7DC3}" name="Column15777"/>
    <tableColumn id="15786" xr3:uid="{47E647BF-FA87-094E-971E-85B06FE3E5F6}" name="Column15778"/>
    <tableColumn id="15787" xr3:uid="{FBB5D71D-7A28-BD4E-8FA5-B38370F567AA}" name="Column15779"/>
    <tableColumn id="15788" xr3:uid="{A6A3942F-2B35-614A-9DBD-A2CEB6CEF39D}" name="Column15780"/>
    <tableColumn id="15789" xr3:uid="{03495074-FAA4-7D47-A90E-0E4BBB3AB7E7}" name="Column15781"/>
    <tableColumn id="15790" xr3:uid="{9E75242A-04A7-AB42-A3D3-BD9AB0CAFAE3}" name="Column15782"/>
    <tableColumn id="15791" xr3:uid="{E3FC4B71-DF20-F747-A8B6-3FE28EE86AE8}" name="Column15783"/>
    <tableColumn id="15792" xr3:uid="{3164810A-760C-D548-BBA4-FDEDCA65DE77}" name="Column15784"/>
    <tableColumn id="15793" xr3:uid="{49F19705-B397-6E4D-A809-2FC5EF5DCDBA}" name="Column15785"/>
    <tableColumn id="15794" xr3:uid="{59267115-970F-ED46-8BDD-E59C69D305E9}" name="Column15786"/>
    <tableColumn id="15795" xr3:uid="{557C66E4-14C6-3D44-928E-CA30D3B6073D}" name="Column15787"/>
    <tableColumn id="15796" xr3:uid="{5D586A6F-80D5-0749-878A-E1492E2777FA}" name="Column15788"/>
    <tableColumn id="15797" xr3:uid="{DB440696-D4FD-504D-A4C5-F9A5117168E5}" name="Column15789"/>
    <tableColumn id="15798" xr3:uid="{9B3E50AA-E5F6-7140-BF3F-059A13B06FEE}" name="Column15790"/>
    <tableColumn id="15799" xr3:uid="{E78299AF-CBB6-0A4E-A6B8-A6789038818D}" name="Column15791"/>
    <tableColumn id="15800" xr3:uid="{904B0C11-565E-514C-8143-267EC53DFA56}" name="Column15792"/>
    <tableColumn id="15801" xr3:uid="{4EADFA19-57D6-D846-B373-42822F89CE72}" name="Column15793"/>
    <tableColumn id="15802" xr3:uid="{B3B1C153-BFD6-5149-9658-A2448BE495ED}" name="Column15794"/>
    <tableColumn id="15803" xr3:uid="{EA92B3EB-A7E8-F748-BAC0-B046E8322C23}" name="Column15795"/>
    <tableColumn id="15804" xr3:uid="{F7F8AD9C-A4B4-8C40-8B94-3A9EED0C8D94}" name="Column15796"/>
    <tableColumn id="15805" xr3:uid="{65960E3A-4666-F44D-B85A-2023EB62ED90}" name="Column15797"/>
    <tableColumn id="15806" xr3:uid="{33B96D9F-BCE1-5D4A-8637-1B9D98FFB814}" name="Column15798"/>
    <tableColumn id="15807" xr3:uid="{D0D561C1-1552-FE44-A7CE-F8BB755ACCA3}" name="Column15799"/>
    <tableColumn id="15808" xr3:uid="{7B0CACF6-F445-6246-9F5D-57FEDBC5F507}" name="Column15800"/>
    <tableColumn id="15809" xr3:uid="{1687D549-79C4-804A-A856-E9F1B4F8C41A}" name="Column15801"/>
    <tableColumn id="15810" xr3:uid="{4454B5D2-EF55-5048-82C8-9EE15E238717}" name="Column15802"/>
    <tableColumn id="15811" xr3:uid="{2C2B8E3B-F473-0B45-96FA-0CE92B1F102B}" name="Column15803"/>
    <tableColumn id="15812" xr3:uid="{14221402-0343-BD41-B46B-B5A7DD25DF4A}" name="Column15804"/>
    <tableColumn id="15813" xr3:uid="{16C60E65-6532-D34A-B457-32B7A72F12D7}" name="Column15805"/>
    <tableColumn id="15814" xr3:uid="{0339EA95-C08F-C34D-9686-819758A671F5}" name="Column15806"/>
    <tableColumn id="15815" xr3:uid="{F0A016F1-EDEE-7D4E-A1B6-F2094A371298}" name="Column15807"/>
    <tableColumn id="15816" xr3:uid="{E4E41C01-B88B-1D4A-9C8D-C608C4650F39}" name="Column15808"/>
    <tableColumn id="15817" xr3:uid="{08E1951C-163F-8242-BE8A-E7657A9032F9}" name="Column15809"/>
    <tableColumn id="15818" xr3:uid="{D517B618-F9B8-6B4C-BBA9-AC9D275543A2}" name="Column15810"/>
    <tableColumn id="15819" xr3:uid="{70115333-D6D7-5C46-991F-C6065FA3BC26}" name="Column15811"/>
    <tableColumn id="15820" xr3:uid="{B798F4F9-8D02-4E45-8AB6-74B315F31FA1}" name="Column15812"/>
    <tableColumn id="15821" xr3:uid="{DF57AA03-0248-894D-8BBB-C0664A39CBBA}" name="Column15813"/>
    <tableColumn id="15822" xr3:uid="{C292CA44-DDE0-BB4D-A5AE-EAE173C9FFDC}" name="Column15814"/>
    <tableColumn id="15823" xr3:uid="{969419D7-A662-4B4D-B756-C7085EFE0292}" name="Column15815"/>
    <tableColumn id="15824" xr3:uid="{2E742142-7566-784E-8CD8-B85D18CA06B2}" name="Column15816"/>
    <tableColumn id="15825" xr3:uid="{AEF9BCE7-AEBF-594C-AFDD-CFB953B131E5}" name="Column15817"/>
    <tableColumn id="15826" xr3:uid="{794C0F0F-2502-BE4D-A893-ABE54CEBF4F9}" name="Column15818"/>
    <tableColumn id="15827" xr3:uid="{CE79192E-AD5C-EB47-9C66-DDE8CD444698}" name="Column15819"/>
    <tableColumn id="15828" xr3:uid="{15F92087-C150-E943-8700-B1EB3BE129C0}" name="Column15820"/>
    <tableColumn id="15829" xr3:uid="{98646D7C-B890-0C4F-8FAA-D67A0E611957}" name="Column15821"/>
    <tableColumn id="15830" xr3:uid="{5F4FA57C-1FC9-4F49-95C2-576A4EC02657}" name="Column15822"/>
    <tableColumn id="15831" xr3:uid="{D204F499-0F83-0641-A716-00C5B92152D4}" name="Column15823"/>
    <tableColumn id="15832" xr3:uid="{3AF004B5-E56C-584C-BE76-374251BB42E1}" name="Column15824"/>
    <tableColumn id="15833" xr3:uid="{38E485C8-5C1C-D041-80B1-3DAB98C6D639}" name="Column15825"/>
    <tableColumn id="15834" xr3:uid="{FE0E63EB-F6CC-4E43-8DEB-7F4F437CD6A6}" name="Column15826"/>
    <tableColumn id="15835" xr3:uid="{D808208B-DC7B-CC4E-A119-F22B95B2B56B}" name="Column15827"/>
    <tableColumn id="15836" xr3:uid="{7A58DCA0-5191-F348-B9E2-CCDD80582381}" name="Column15828"/>
    <tableColumn id="15837" xr3:uid="{17D8EF9E-CD96-B14E-8AAA-D71FA0677BA6}" name="Column15829"/>
    <tableColumn id="15838" xr3:uid="{A57338FD-410C-E742-8301-D4B50763CEB8}" name="Column15830"/>
    <tableColumn id="15839" xr3:uid="{48A2941A-C71F-354A-A0A6-9BAC421031E6}" name="Column15831"/>
    <tableColumn id="15840" xr3:uid="{2DD912FE-2F2C-154E-ADA8-2DB4A5284F03}" name="Column15832"/>
    <tableColumn id="15841" xr3:uid="{FC803412-B0D3-9C40-ABAC-4A7884890354}" name="Column15833"/>
    <tableColumn id="15842" xr3:uid="{8B7980F9-61BF-9C4D-AE41-D0F88131A462}" name="Column15834"/>
    <tableColumn id="15843" xr3:uid="{46910C19-0C81-0A4A-BCA5-AF8E087CC683}" name="Column15835"/>
    <tableColumn id="15844" xr3:uid="{15B9991B-F0AD-1641-BEB1-D69DDEC36905}" name="Column15836"/>
    <tableColumn id="15845" xr3:uid="{8781CF6B-91E9-AC48-9E3F-BF31197C973D}" name="Column15837"/>
    <tableColumn id="15846" xr3:uid="{B34681B5-34FE-9242-9434-43141C67ACD6}" name="Column15838"/>
    <tableColumn id="15847" xr3:uid="{E32C43EF-B5EE-774D-ABCA-0280C3C90DA8}" name="Column15839"/>
    <tableColumn id="15848" xr3:uid="{6677A408-07F6-E942-979D-8E245A3E195E}" name="Column15840"/>
    <tableColumn id="15849" xr3:uid="{D2A6FD7E-C366-8940-8DD8-2971DB0E03A5}" name="Column15841"/>
    <tableColumn id="15850" xr3:uid="{DF82433B-763F-9046-838C-4BE747389BB8}" name="Column15842"/>
    <tableColumn id="15851" xr3:uid="{04E83AF8-D7B8-5246-B54E-449CF632BB84}" name="Column15843"/>
    <tableColumn id="15852" xr3:uid="{C5A17444-A79B-8B43-9C1F-9E536466D7B3}" name="Column15844"/>
    <tableColumn id="15853" xr3:uid="{DE5CF0AD-67B7-A744-B468-03B94573F9A6}" name="Column15845"/>
    <tableColumn id="15854" xr3:uid="{12B52D71-6C5E-3B44-A086-C9A57AADD2CE}" name="Column15846"/>
    <tableColumn id="15855" xr3:uid="{EF748BAF-E462-5749-BC64-F46890092903}" name="Column15847"/>
    <tableColumn id="15856" xr3:uid="{4B221768-DCFB-074F-9DD8-DE4F1CDA859C}" name="Column15848"/>
    <tableColumn id="15857" xr3:uid="{E585E407-EF79-4C46-9D6A-AEB903232008}" name="Column15849"/>
    <tableColumn id="15858" xr3:uid="{078A30D0-0C78-2341-8F28-301CA3AF163F}" name="Column15850"/>
    <tableColumn id="15859" xr3:uid="{445FC91D-2A7A-2C4B-888A-6ACF03F7C9FB}" name="Column15851"/>
    <tableColumn id="15860" xr3:uid="{9C10417A-8887-E846-9F8C-3FEC890F7D91}" name="Column15852"/>
    <tableColumn id="15861" xr3:uid="{EDD26809-E09F-724B-A1D2-A3BE5069BB7F}" name="Column15853"/>
    <tableColumn id="15862" xr3:uid="{92FF74EC-21F0-CF4D-8DF8-BF6F83798E8E}" name="Column15854"/>
    <tableColumn id="15863" xr3:uid="{B4B191E6-A69A-9E41-846F-1B6D04F13F89}" name="Column15855"/>
    <tableColumn id="15864" xr3:uid="{37A4139D-776A-1443-AD17-C8E47CCFDF7D}" name="Column15856"/>
    <tableColumn id="15865" xr3:uid="{8E95E780-72BC-9E4A-851D-E7313AC48A12}" name="Column15857"/>
    <tableColumn id="15866" xr3:uid="{DA083092-D8E6-3E44-9808-0AA479FF7232}" name="Column15858"/>
    <tableColumn id="15867" xr3:uid="{039490AE-F1F3-5F4E-A8A8-94B48241F864}" name="Column15859"/>
    <tableColumn id="15868" xr3:uid="{92B3EFE7-0503-6F4B-9A2B-782EB3BF0E12}" name="Column15860"/>
    <tableColumn id="15869" xr3:uid="{09E2F573-0E18-284C-804D-E35CBE7B2C32}" name="Column15861"/>
    <tableColumn id="15870" xr3:uid="{14C1A3A3-C9A4-2A4C-80D2-E105CB45345B}" name="Column15862"/>
    <tableColumn id="15871" xr3:uid="{4E6F3ACD-C531-904F-801A-A4E0CC560C6F}" name="Column15863"/>
    <tableColumn id="15872" xr3:uid="{A7B3BCF7-FA6D-2846-B8CC-4B6F087C6952}" name="Column15864"/>
    <tableColumn id="15873" xr3:uid="{0FC33147-9E2A-A043-8416-D9F0D1EC008A}" name="Column15865"/>
    <tableColumn id="15874" xr3:uid="{8A3402EA-3939-2043-B64F-CFEF2C21A9C1}" name="Column15866"/>
    <tableColumn id="15875" xr3:uid="{25C0ABC2-10BE-9D4D-8B37-9598CC860CAA}" name="Column15867"/>
    <tableColumn id="15876" xr3:uid="{0F10DB7A-BCEB-5F49-96BF-842A02A7582D}" name="Column15868"/>
    <tableColumn id="15877" xr3:uid="{0EA59204-7442-B240-8B97-8283C8382CE8}" name="Column15869"/>
    <tableColumn id="15878" xr3:uid="{37293D51-68A1-694E-9741-2772F1F09CB9}" name="Column15870"/>
    <tableColumn id="15879" xr3:uid="{4BDDD7DA-9990-4A44-8F1F-CD192676738E}" name="Column15871"/>
    <tableColumn id="15880" xr3:uid="{2A19C67E-1FF1-F942-B349-CB6CF239BD5C}" name="Column15872"/>
    <tableColumn id="15881" xr3:uid="{25FC18E4-58FB-E14A-B52B-168626FB05EC}" name="Column15873"/>
    <tableColumn id="15882" xr3:uid="{420FDEDA-8E0C-0246-BE00-4BEA624E8DBB}" name="Column15874"/>
    <tableColumn id="15883" xr3:uid="{FB831C25-B132-4543-9495-CAA41FD59261}" name="Column15875"/>
    <tableColumn id="15884" xr3:uid="{BD714880-5270-4747-9324-F9846B33D702}" name="Column15876"/>
    <tableColumn id="15885" xr3:uid="{27949D15-16B5-3C47-9DD0-44673C4609B7}" name="Column15877"/>
    <tableColumn id="15886" xr3:uid="{B44C75A8-D932-134B-B6E3-777F62A0E7EF}" name="Column15878"/>
    <tableColumn id="15887" xr3:uid="{A5502E10-F3AB-B740-B626-2807125F5D69}" name="Column15879"/>
    <tableColumn id="15888" xr3:uid="{4138FF6D-BFEE-3C49-9D70-60ED2DE081B0}" name="Column15880"/>
    <tableColumn id="15889" xr3:uid="{4154B18A-F470-3949-A07B-4CA786AFA461}" name="Column15881"/>
    <tableColumn id="15890" xr3:uid="{4E54BFCD-0C24-2B42-9285-3855343F677D}" name="Column15882"/>
    <tableColumn id="15891" xr3:uid="{0D634EB8-A82D-164E-A021-BC64DCDA5CFD}" name="Column15883"/>
    <tableColumn id="15892" xr3:uid="{D94ADDBF-20AC-A545-B80D-B79257C16C7E}" name="Column15884"/>
    <tableColumn id="15893" xr3:uid="{E4FD05D0-AD4A-FA42-B0F2-825AF74F9891}" name="Column15885"/>
    <tableColumn id="15894" xr3:uid="{1CAAC704-3D43-FC4A-8178-16DB532FC9FB}" name="Column15886"/>
    <tableColumn id="15895" xr3:uid="{74762B9F-9CDE-6846-8817-DC0719E11313}" name="Column15887"/>
    <tableColumn id="15896" xr3:uid="{3E1B5D30-F36F-AD43-A78D-66EED4A36F72}" name="Column15888"/>
    <tableColumn id="15897" xr3:uid="{3F79924F-3DBF-8046-B5A1-9E514FACC849}" name="Column15889"/>
    <tableColumn id="15898" xr3:uid="{4502A2E0-C552-0D41-9567-9C48D71352CF}" name="Column15890"/>
    <tableColumn id="15899" xr3:uid="{59FE535B-4435-2A49-A913-AFA19F9073F1}" name="Column15891"/>
    <tableColumn id="15900" xr3:uid="{7E940C49-289F-354F-A65E-0DEA36628CF4}" name="Column15892"/>
    <tableColumn id="15901" xr3:uid="{6DF33C96-CDBB-AB48-873D-90B9E5CE281F}" name="Column15893"/>
    <tableColumn id="15902" xr3:uid="{92B6D30A-D0E8-7D4D-AE20-0BCC0CD39676}" name="Column15894"/>
    <tableColumn id="15903" xr3:uid="{026B5948-DE59-1B4E-B0EA-CE0EBCA1E4C8}" name="Column15895"/>
    <tableColumn id="15904" xr3:uid="{212763F5-C8D6-274A-98EB-19FF79226C86}" name="Column15896"/>
    <tableColumn id="15905" xr3:uid="{B7DCA2E6-2DBB-3844-B1D5-7F7B2E5DEFB4}" name="Column15897"/>
    <tableColumn id="15906" xr3:uid="{053D66F5-935C-754B-AA23-C8A066EF490A}" name="Column15898"/>
    <tableColumn id="15907" xr3:uid="{F7C3FF3D-CDFF-0842-8ECC-B838A246312E}" name="Column15899"/>
    <tableColumn id="15908" xr3:uid="{C6634E9D-9C21-564D-B163-83FF9B2010BD}" name="Column15900"/>
    <tableColumn id="15909" xr3:uid="{E9D01B69-734D-7842-AE86-D35E7856DED9}" name="Column15901"/>
    <tableColumn id="15910" xr3:uid="{D7F46F95-9E3F-3940-86A8-F38F39B44B50}" name="Column15902"/>
    <tableColumn id="15911" xr3:uid="{3417766B-C56A-3944-A40B-D592E9DC589D}" name="Column15903"/>
    <tableColumn id="15912" xr3:uid="{D472B84A-D42B-D847-B0FA-E30673BC0574}" name="Column15904"/>
    <tableColumn id="15913" xr3:uid="{DE725F83-6FD2-4840-8221-B2E7E51CD4E6}" name="Column15905"/>
    <tableColumn id="15914" xr3:uid="{A1918379-C56E-1B49-A8C4-5CB849319D0E}" name="Column15906"/>
    <tableColumn id="15915" xr3:uid="{94D9BC62-5333-F54A-998A-BB20E34596DB}" name="Column15907"/>
    <tableColumn id="15916" xr3:uid="{7855F1AD-4522-7B46-8392-E408D821C582}" name="Column15908"/>
    <tableColumn id="15917" xr3:uid="{594CF1DF-5D75-B04A-8BFC-B2171F73C386}" name="Column15909"/>
    <tableColumn id="15918" xr3:uid="{DC6EA7F0-C621-1F4D-8D79-2AEFAC472AF6}" name="Column15910"/>
    <tableColumn id="15919" xr3:uid="{7F7AF860-6E57-3B4F-ABEC-F6ED0D2C6497}" name="Column15911"/>
    <tableColumn id="15920" xr3:uid="{2A9315CA-55FD-E846-B0F6-349A231789D0}" name="Column15912"/>
    <tableColumn id="15921" xr3:uid="{3EC71882-41EF-E046-9936-86AA94D31500}" name="Column15913"/>
    <tableColumn id="15922" xr3:uid="{1278B150-9157-C449-B340-DA538B4A678C}" name="Column15914"/>
    <tableColumn id="15923" xr3:uid="{A125F20F-7D5E-EB48-8601-4A67402FC4EF}" name="Column15915"/>
    <tableColumn id="15924" xr3:uid="{9B2693D2-61E0-0D4C-8DE4-697B3E0D981B}" name="Column15916"/>
    <tableColumn id="15925" xr3:uid="{00DF7D9E-3C72-4D41-BDA0-0E4D2470E508}" name="Column15917"/>
    <tableColumn id="15926" xr3:uid="{F8168449-7ECE-3E4B-AFF9-621B4A22AF73}" name="Column15918"/>
    <tableColumn id="15927" xr3:uid="{BCC06075-29A6-3640-BA4E-0FE1E75A865D}" name="Column15919"/>
    <tableColumn id="15928" xr3:uid="{D6FB5475-1997-804C-B682-C5618B0FDEA7}" name="Column15920"/>
    <tableColumn id="15929" xr3:uid="{D23E7F98-7840-F048-BCCD-8D720A1FBEBD}" name="Column15921"/>
    <tableColumn id="15930" xr3:uid="{BE1B2210-49BE-7B4C-A047-CE1008576EFD}" name="Column15922"/>
    <tableColumn id="15931" xr3:uid="{F40C98A0-C3D2-F948-9BCF-A1FE84642A67}" name="Column15923"/>
    <tableColumn id="15932" xr3:uid="{0C2F0B3A-10AE-4B4F-A884-83BEB15C50EF}" name="Column15924"/>
    <tableColumn id="15933" xr3:uid="{3AB68E6C-D208-EC45-AE65-122455294DA3}" name="Column15925"/>
    <tableColumn id="15934" xr3:uid="{B9A120AB-4650-1146-9705-37EA5F2424ED}" name="Column15926"/>
    <tableColumn id="15935" xr3:uid="{CB448922-13FD-E648-9333-1B77170533D4}" name="Column15927"/>
    <tableColumn id="15936" xr3:uid="{639546B3-F0E7-AC44-9D6A-F8867B393F7A}" name="Column15928"/>
    <tableColumn id="15937" xr3:uid="{144E0016-39CC-CF46-85B3-A66AE373AB19}" name="Column15929"/>
    <tableColumn id="15938" xr3:uid="{4552679A-E0D0-BB40-8E68-82EEF73BE908}" name="Column15930"/>
    <tableColumn id="15939" xr3:uid="{CE241825-D25A-DA46-8EE8-15A5F337DC8A}" name="Column15931"/>
    <tableColumn id="15940" xr3:uid="{AD9350CE-BFEE-8A46-93D4-45CBDE4C9804}" name="Column15932"/>
    <tableColumn id="15941" xr3:uid="{5C75B127-8FB5-9141-A578-73F9E124ED73}" name="Column15933"/>
    <tableColumn id="15942" xr3:uid="{869F3C6A-D539-F94B-8C9D-B64D35D54368}" name="Column15934"/>
    <tableColumn id="15943" xr3:uid="{D135B86C-BC32-0A43-A29D-FF079948A550}" name="Column15935"/>
    <tableColumn id="15944" xr3:uid="{4367384C-246C-D84A-A7BA-4947B4E187BC}" name="Column15936"/>
    <tableColumn id="15945" xr3:uid="{851365DD-4F00-CD4D-A5C6-B2436C8ADB14}" name="Column15937"/>
    <tableColumn id="15946" xr3:uid="{1A769FB6-3E5F-6947-83D6-F5118DA4A5B3}" name="Column15938"/>
    <tableColumn id="15947" xr3:uid="{4B20E1D7-07C1-4245-A223-9F901E81245E}" name="Column15939"/>
    <tableColumn id="15948" xr3:uid="{5222B09F-FDA2-EF44-9063-DEB3D2C3478C}" name="Column15940"/>
    <tableColumn id="15949" xr3:uid="{80DC91B7-C41C-BC41-AEE0-63D01CA21109}" name="Column15941"/>
    <tableColumn id="15950" xr3:uid="{9162AD7B-2187-B443-A9E3-F375B56EF1A7}" name="Column15942"/>
    <tableColumn id="15951" xr3:uid="{8551A901-F25D-7145-9330-A19D491FAF83}" name="Column15943"/>
    <tableColumn id="15952" xr3:uid="{95F32E81-6BD6-D348-B8E5-5953A0FDFE82}" name="Column15944"/>
    <tableColumn id="15953" xr3:uid="{6E8F5BD2-FB3A-0A44-83B2-A94627C06B0B}" name="Column15945"/>
    <tableColumn id="15954" xr3:uid="{67AA59BA-D8CB-4949-BFAF-DBB6AE2A267A}" name="Column15946"/>
    <tableColumn id="15955" xr3:uid="{CEF63BAF-ADE3-724E-AB6A-CDB4AB9337C5}" name="Column15947"/>
    <tableColumn id="15956" xr3:uid="{6071D884-CDD5-C14D-8DBE-A60C0699E462}" name="Column15948"/>
    <tableColumn id="15957" xr3:uid="{A085E272-9220-E642-8293-1F7D5A8BE0CE}" name="Column15949"/>
    <tableColumn id="15958" xr3:uid="{4D242537-690A-A24C-9580-E594E4BBBCDD}" name="Column15950"/>
    <tableColumn id="15959" xr3:uid="{CF42A913-D5DD-4B4C-9916-A06D137A4285}" name="Column15951"/>
    <tableColumn id="15960" xr3:uid="{51F337BE-8F11-AF47-A21D-AE433505C515}" name="Column15952"/>
    <tableColumn id="15961" xr3:uid="{048AF97C-2EFA-0F4C-A2D2-5DBF4B95EC6E}" name="Column15953"/>
    <tableColumn id="15962" xr3:uid="{AB3F7201-A328-C648-B60B-3890BCA5C113}" name="Column15954"/>
    <tableColumn id="15963" xr3:uid="{0B97D85C-E935-D049-91D8-56C44E4C7AA5}" name="Column15955"/>
    <tableColumn id="15964" xr3:uid="{DF133FBA-63FC-CB4D-84C9-31DA4558633F}" name="Column15956"/>
    <tableColumn id="15965" xr3:uid="{B9975CD6-B169-FF4C-A65C-BFEDBFA27D81}" name="Column15957"/>
    <tableColumn id="15966" xr3:uid="{846DB229-09C4-8941-83F3-D826636458C9}" name="Column15958"/>
    <tableColumn id="15967" xr3:uid="{CC3A2A38-E89C-2849-8676-8C31AAF1C353}" name="Column15959"/>
    <tableColumn id="15968" xr3:uid="{717E78AE-C0A0-A846-B7B4-981FF7605BBD}" name="Column15960"/>
    <tableColumn id="15969" xr3:uid="{1566B34F-A49B-BA44-9361-5836A421FFD5}" name="Column15961"/>
    <tableColumn id="15970" xr3:uid="{BBE4AF98-0847-EA45-8FBA-787E0DA8F3F7}" name="Column15962"/>
    <tableColumn id="15971" xr3:uid="{17763B1C-58DE-6D4C-8492-3A957ACFFD51}" name="Column15963"/>
    <tableColumn id="15972" xr3:uid="{2B4C468B-C730-244B-B7D3-DD97E585DEF9}" name="Column15964"/>
    <tableColumn id="15973" xr3:uid="{3F877F2E-36C0-7A4C-875A-F82AA5BB0AA5}" name="Column15965"/>
    <tableColumn id="15974" xr3:uid="{2D939FF6-9816-9B4A-BA82-9D9A19225159}" name="Column15966"/>
    <tableColumn id="15975" xr3:uid="{0FD68127-38B6-1F41-B17C-0B0E7250D9BD}" name="Column15967"/>
    <tableColumn id="15976" xr3:uid="{9C74C60B-F134-9447-947F-ECF2A28C4A53}" name="Column15968"/>
    <tableColumn id="15977" xr3:uid="{6D3B31A9-0FC7-674E-A4EB-9C93BB7352DC}" name="Column15969"/>
    <tableColumn id="15978" xr3:uid="{0BEE2FCF-CA8F-174C-9198-60129B467062}" name="Column15970"/>
    <tableColumn id="15979" xr3:uid="{74B5EE91-484B-3540-BCB6-A6CCC92C67DA}" name="Column15971"/>
    <tableColumn id="15980" xr3:uid="{7AA79E51-B4AE-0E45-AC16-ACF6EAF71D41}" name="Column15972"/>
    <tableColumn id="15981" xr3:uid="{3002DB98-866A-0041-B090-847BCE2BC5F1}" name="Column15973"/>
    <tableColumn id="15982" xr3:uid="{8461C269-8361-4F44-858E-0CE00E87D308}" name="Column15974"/>
    <tableColumn id="15983" xr3:uid="{14DF2D00-C80D-AC43-BAC7-D472268602BF}" name="Column15975"/>
    <tableColumn id="15984" xr3:uid="{D4968D7B-3A97-2F4F-86B4-EDA4025944CD}" name="Column15976"/>
    <tableColumn id="15985" xr3:uid="{A9011B7F-03CD-ED4D-BBBB-54CBDECE5C05}" name="Column15977"/>
    <tableColumn id="15986" xr3:uid="{6DD0FF5C-28D4-1245-9453-39B9814E3C4A}" name="Column15978"/>
    <tableColumn id="15987" xr3:uid="{281A832C-541A-A545-A028-220AE6529B5F}" name="Column15979"/>
    <tableColumn id="15988" xr3:uid="{D0B9DEF2-48F1-AA4A-AFE7-4303D5A01EA7}" name="Column15980"/>
    <tableColumn id="15989" xr3:uid="{4E90214A-7422-734E-A3A0-8039D4EAFA87}" name="Column15981"/>
    <tableColumn id="15990" xr3:uid="{32914689-5CA6-BF47-A58E-AE479053D0AB}" name="Column15982"/>
    <tableColumn id="15991" xr3:uid="{1BED704E-E02C-2C4F-BA9A-F89AD7B88592}" name="Column15983"/>
    <tableColumn id="15992" xr3:uid="{19A87039-B803-D743-9F7E-DEC1E879F48F}" name="Column15984"/>
    <tableColumn id="15993" xr3:uid="{BFC640F9-8FA8-4846-A1E9-BCBC313B280F}" name="Column15985"/>
    <tableColumn id="15994" xr3:uid="{4F2B2C25-0E0E-514F-AE7A-D1EA7DFEB4E2}" name="Column15986"/>
    <tableColumn id="15995" xr3:uid="{6BA2C7B2-C403-104A-AEA0-151572069D7F}" name="Column15987"/>
    <tableColumn id="15996" xr3:uid="{87E293CD-E50F-5444-9A9F-BFA01CC1AAA7}" name="Column15988"/>
    <tableColumn id="15997" xr3:uid="{4D3CC1E4-9078-8D47-91F8-19901568943E}" name="Column15989"/>
    <tableColumn id="15998" xr3:uid="{38650344-DC5F-584C-93E0-218E3A8642EB}" name="Column15990"/>
    <tableColumn id="15999" xr3:uid="{7EE644B5-C81C-DB45-9DCF-0F03CFF9F536}" name="Column15991"/>
    <tableColumn id="16000" xr3:uid="{0D45458D-CA69-D945-889B-004B2EDEA66E}" name="Column15992"/>
    <tableColumn id="16001" xr3:uid="{FCAD96BB-5022-004F-9A24-AF48AB4FC499}" name="Column15993"/>
    <tableColumn id="16002" xr3:uid="{A6C654CC-0F3F-D547-B6E1-E3A0D87BA1A6}" name="Column15994"/>
    <tableColumn id="16003" xr3:uid="{A6E94BBF-89B7-4C4C-9B00-8FB3EDD1CB57}" name="Column15995"/>
    <tableColumn id="16004" xr3:uid="{DAB4256F-7FBB-D947-8206-6CFE737C1F81}" name="Column15996"/>
    <tableColumn id="16005" xr3:uid="{7D656390-F714-A34D-A9C4-F65AC9139DD4}" name="Column15997"/>
    <tableColumn id="16006" xr3:uid="{4EC83ACF-3B41-6E47-97D6-0F7FC40B508C}" name="Column15998"/>
    <tableColumn id="16007" xr3:uid="{88A29B6E-7D1C-FC4C-B378-6A5F720BA16A}" name="Column15999"/>
    <tableColumn id="16008" xr3:uid="{BE3AEA5F-58FB-FD43-8C95-BF5B02A06AA5}" name="Column16000"/>
    <tableColumn id="16009" xr3:uid="{8E49FFD7-69A0-5245-A5D2-B3A2D7FADC30}" name="Column16001"/>
    <tableColumn id="16010" xr3:uid="{02703D3D-E250-3F4B-A6E9-948D9BF97719}" name="Column16002"/>
    <tableColumn id="16011" xr3:uid="{4DECF884-BD8A-114B-9907-1AFCA65BF81D}" name="Column16003"/>
    <tableColumn id="16012" xr3:uid="{FD72B602-B29D-3B43-9739-F429EDB6CFBE}" name="Column16004"/>
    <tableColumn id="16013" xr3:uid="{7F1EC531-3C3F-0C48-BBCF-0E26B3281A3F}" name="Column16005"/>
    <tableColumn id="16014" xr3:uid="{59AB1902-3A4D-F141-92D3-3BDAE5E98266}" name="Column16006"/>
    <tableColumn id="16015" xr3:uid="{F74425A9-9A45-E646-85D0-F448A0565BB6}" name="Column16007"/>
    <tableColumn id="16016" xr3:uid="{025E285A-2DDF-3C49-A991-352F91A8CA4C}" name="Column16008"/>
    <tableColumn id="16017" xr3:uid="{1B213013-D756-E540-8D37-D460CCCAA61B}" name="Column16009"/>
    <tableColumn id="16018" xr3:uid="{3185EC2E-6DBE-1841-9E34-D44C8E6AA226}" name="Column16010"/>
    <tableColumn id="16019" xr3:uid="{1D46C75A-F1B1-5449-8ABA-947956E9A242}" name="Column16011"/>
    <tableColumn id="16020" xr3:uid="{04DBD9CA-F817-6348-B5F3-B23AFC99FB13}" name="Column16012"/>
    <tableColumn id="16021" xr3:uid="{5D94B1E5-E82D-A34A-89BC-362417BD7882}" name="Column16013"/>
    <tableColumn id="16022" xr3:uid="{6B3BACA7-DF76-DC45-9670-F747E11A5A2D}" name="Column16014"/>
    <tableColumn id="16023" xr3:uid="{E9F04B9D-DFC7-BC43-AC1C-9AC4C66AB4B6}" name="Column16015"/>
    <tableColumn id="16024" xr3:uid="{CF26F009-5432-FB44-9B7C-32303FDE1DD4}" name="Column16016"/>
    <tableColumn id="16025" xr3:uid="{045113F3-BBCB-E14C-94F8-8EA5CFB7ABB7}" name="Column16017"/>
    <tableColumn id="16026" xr3:uid="{23F3BC54-92CF-B749-964D-8F89E469D7E4}" name="Column16018"/>
    <tableColumn id="16027" xr3:uid="{8987F577-F590-8D41-B5A6-173B87D7CF82}" name="Column16019"/>
    <tableColumn id="16028" xr3:uid="{AD44DBC3-1B41-D24B-8DC9-0BBB003A68A2}" name="Column16020"/>
    <tableColumn id="16029" xr3:uid="{C4EBA3F4-A508-6C46-A45F-A6047F807953}" name="Column16021"/>
    <tableColumn id="16030" xr3:uid="{8CD38D1E-FA99-5D4A-A7AC-71079C41116E}" name="Column16022"/>
    <tableColumn id="16031" xr3:uid="{C0F3FE97-A4B8-5E40-894E-C3C5F15A4242}" name="Column16023"/>
    <tableColumn id="16032" xr3:uid="{4E7099F8-9A62-BD4A-BB0B-8BF278EB44FD}" name="Column16024"/>
    <tableColumn id="16033" xr3:uid="{803F02B1-ABCD-794E-B552-B3047F25A00D}" name="Column16025"/>
    <tableColumn id="16034" xr3:uid="{08548BC9-2A21-E14A-A2D1-D73BE2D8A175}" name="Column16026"/>
    <tableColumn id="16035" xr3:uid="{E067A9B9-1A3F-2140-BBA4-877E00FDB7CA}" name="Column16027"/>
    <tableColumn id="16036" xr3:uid="{829F293F-712C-DB40-B04B-BEDE5BFDE20F}" name="Column16028"/>
    <tableColumn id="16037" xr3:uid="{0B1776B3-31B4-8E48-9DF7-4BAF63A9B690}" name="Column16029"/>
    <tableColumn id="16038" xr3:uid="{AAE09EBE-C789-2740-8CF3-B8B4E78B67C7}" name="Column16030"/>
    <tableColumn id="16039" xr3:uid="{2A405693-6FF1-304E-B016-ABD7F8FADB70}" name="Column16031"/>
    <tableColumn id="16040" xr3:uid="{22C23544-4A69-9747-B2A2-C7C8A7814835}" name="Column16032"/>
    <tableColumn id="16041" xr3:uid="{FFA2DBF9-0672-7047-87AD-5015B6100F04}" name="Column16033"/>
    <tableColumn id="16042" xr3:uid="{FA8F9B5D-5699-E746-B314-26988A25DBB6}" name="Column16034"/>
    <tableColumn id="16043" xr3:uid="{EF24FD7D-3F29-8245-9CA3-9DD502C3D953}" name="Column16035"/>
    <tableColumn id="16044" xr3:uid="{AAA5AAED-ACA4-D245-B177-BD4E276C8741}" name="Column16036"/>
    <tableColumn id="16045" xr3:uid="{ED756409-D987-0448-9402-6DFA523BECFF}" name="Column16037"/>
    <tableColumn id="16046" xr3:uid="{132E75E7-F2F8-2548-B6CE-DE9BA3E8D3E3}" name="Column16038"/>
    <tableColumn id="16047" xr3:uid="{91D593EF-1646-534C-9E2B-69B2FB912096}" name="Column16039"/>
    <tableColumn id="16048" xr3:uid="{FDE53C08-921B-0C43-BAD2-B2C4A13C260D}" name="Column16040"/>
    <tableColumn id="16049" xr3:uid="{14939CD2-10BA-E14E-9068-7D948CBC2124}" name="Column16041"/>
    <tableColumn id="16050" xr3:uid="{EE4A00C1-6C8F-0B4E-9C04-2052629D9C73}" name="Column16042"/>
    <tableColumn id="16051" xr3:uid="{7DD243CB-BA85-2241-AC5B-6CA267593855}" name="Column16043"/>
    <tableColumn id="16052" xr3:uid="{141C9A1B-DFF5-7F48-B45B-81B9122AA695}" name="Column16044"/>
    <tableColumn id="16053" xr3:uid="{68A62B0E-9126-584D-B4EF-B060DA55DF37}" name="Column16045"/>
    <tableColumn id="16054" xr3:uid="{D8CA0938-AB30-8340-8263-A71239D76FFA}" name="Column16046"/>
    <tableColumn id="16055" xr3:uid="{E15CB835-E5F6-234E-993B-047E47C5C4FC}" name="Column16047"/>
    <tableColumn id="16056" xr3:uid="{796EC2A6-7270-7B4A-934C-554F6DA1D470}" name="Column16048"/>
    <tableColumn id="16057" xr3:uid="{34BAC1C9-9147-9942-8E0E-15DE7806202D}" name="Column16049"/>
    <tableColumn id="16058" xr3:uid="{60766FB9-A06B-0141-84A3-929897943B6D}" name="Column16050"/>
    <tableColumn id="16059" xr3:uid="{706F820B-D0CE-CA4D-AA28-D49C6D9D76C3}" name="Column16051"/>
    <tableColumn id="16060" xr3:uid="{22ACD1A1-79BA-6B46-9A7A-DD84220A0F09}" name="Column16052"/>
    <tableColumn id="16061" xr3:uid="{E5476B56-B4BC-D64A-A324-9D7576E6642D}" name="Column16053"/>
    <tableColumn id="16062" xr3:uid="{9330AB9F-6D80-0F44-B0D5-EEFE0000CD67}" name="Column16054"/>
    <tableColumn id="16063" xr3:uid="{4B6A642E-51AB-234A-9659-1CF35D85D685}" name="Column16055"/>
    <tableColumn id="16064" xr3:uid="{F36536A6-DDBB-CF45-BCAB-E5F3D2F312FB}" name="Column16056"/>
    <tableColumn id="16065" xr3:uid="{BF30ACE0-409C-8246-89A4-4F87644AF903}" name="Column16057"/>
    <tableColumn id="16066" xr3:uid="{FAEC88DD-0ABE-084D-877F-42F61E04277F}" name="Column16058"/>
    <tableColumn id="16067" xr3:uid="{BF7172FC-9F84-8941-8932-5608DE23880B}" name="Column16059"/>
    <tableColumn id="16068" xr3:uid="{C3236A20-D63A-9A4D-82FE-A8ED294129CA}" name="Column16060"/>
    <tableColumn id="16069" xr3:uid="{E3D9ADB2-314F-2048-91EF-88CA852C9E6C}" name="Column16061"/>
    <tableColumn id="16070" xr3:uid="{B52A6BEE-CEC8-6E48-807B-8674EDAB6B03}" name="Column16062"/>
    <tableColumn id="16071" xr3:uid="{5552CC6F-1C5E-5040-8A96-D3CB184B7E65}" name="Column16063"/>
    <tableColumn id="16072" xr3:uid="{811B2D5B-24B9-AE4A-B0E4-79C5D995CF37}" name="Column16064"/>
    <tableColumn id="16073" xr3:uid="{B7218AAB-BA16-6E46-8204-63C32EB03551}" name="Column16065"/>
    <tableColumn id="16074" xr3:uid="{A9DD89DD-6383-F243-989D-316643B051F4}" name="Column16066"/>
    <tableColumn id="16075" xr3:uid="{C352470B-F82A-B946-BDEA-FA5D55B9C8AB}" name="Column16067"/>
    <tableColumn id="16076" xr3:uid="{5DF4D39D-64FC-3348-99E3-E6EE124C6C41}" name="Column16068"/>
    <tableColumn id="16077" xr3:uid="{2AD30B58-92B3-1742-BA45-51F1C0A61F13}" name="Column16069"/>
    <tableColumn id="16078" xr3:uid="{B7A596DD-82DD-564F-AAB7-8A9667766F65}" name="Column16070"/>
    <tableColumn id="16079" xr3:uid="{88613DD5-03D6-544D-9226-42696535BEE8}" name="Column16071"/>
    <tableColumn id="16080" xr3:uid="{5E418D02-97FA-E944-AF35-42B5A0548B29}" name="Column16072"/>
    <tableColumn id="16081" xr3:uid="{0D38B386-72D4-FF43-90FA-71440DB11C0A}" name="Column16073"/>
    <tableColumn id="16082" xr3:uid="{CDD61C0D-7C8B-814F-B1AD-CCA5BC9B23DB}" name="Column16074"/>
    <tableColumn id="16083" xr3:uid="{C7DB2AA2-0A74-8546-A1A4-062B36A8D2E8}" name="Column16075"/>
    <tableColumn id="16084" xr3:uid="{B92B35CD-04A4-1544-ACF6-8F46BB5A9E4A}" name="Column16076"/>
    <tableColumn id="16085" xr3:uid="{AE39FA18-D43A-D241-AF5C-D3BAE6B8B9A8}" name="Column16077"/>
    <tableColumn id="16086" xr3:uid="{A137EA70-2724-B94D-982B-07B09F04443A}" name="Column16078"/>
    <tableColumn id="16087" xr3:uid="{193E488A-2CF6-8149-BEF7-BCA63F90521C}" name="Column16079"/>
    <tableColumn id="16088" xr3:uid="{B0CBB08E-5B57-BB4C-BBDA-21A211079907}" name="Column16080"/>
    <tableColumn id="16089" xr3:uid="{908DAF9E-7352-784E-AAC0-BF990E2A66FF}" name="Column16081"/>
    <tableColumn id="16090" xr3:uid="{B340FD99-AF56-3944-B7FA-0E153E30825D}" name="Column16082"/>
    <tableColumn id="16091" xr3:uid="{951736E7-1C5D-904A-ABA1-4728F7F66D96}" name="Column16083"/>
    <tableColumn id="16092" xr3:uid="{64082178-403F-7745-9523-9B14D92DCFBD}" name="Column16084"/>
    <tableColumn id="16093" xr3:uid="{129BF780-FD6C-A247-9997-DBB2EC904E48}" name="Column16085"/>
    <tableColumn id="16094" xr3:uid="{2120625C-403F-AD41-9635-4FF41DC694F9}" name="Column16086"/>
    <tableColumn id="16095" xr3:uid="{59185986-E4EB-6043-9218-FF9614C9312F}" name="Column16087"/>
    <tableColumn id="16096" xr3:uid="{F12B75E8-C213-9845-9950-D168BB341145}" name="Column16088"/>
    <tableColumn id="16097" xr3:uid="{8EC1E555-2F94-4F47-871B-63B6E95E32CF}" name="Column16089"/>
    <tableColumn id="16098" xr3:uid="{96026757-255E-A644-BD56-78BCFE39BC56}" name="Column16090"/>
    <tableColumn id="16099" xr3:uid="{338F71BF-6F17-0F4C-9657-E1511EA9FEF5}" name="Column16091"/>
    <tableColumn id="16100" xr3:uid="{ED348FDC-E959-5D4F-AFE1-A5DCD54FC2B6}" name="Column16092"/>
    <tableColumn id="16101" xr3:uid="{7BEB2688-A4C3-7244-B2F2-71CC61EBCC6E}" name="Column16093"/>
    <tableColumn id="16102" xr3:uid="{DBDE97F1-2413-E646-BAD6-BCBD8317984D}" name="Column16094"/>
    <tableColumn id="16103" xr3:uid="{D20E46BC-E772-064A-A488-E031E489D92A}" name="Column16095"/>
    <tableColumn id="16104" xr3:uid="{CC63CBC1-F265-0841-B8DE-CBB4F457BDB2}" name="Column16096"/>
    <tableColumn id="16105" xr3:uid="{FB6C5C07-AAD0-1B46-9C81-1F0D3D22EE17}" name="Column16097"/>
    <tableColumn id="16106" xr3:uid="{ED1C03A4-23FD-E543-8C27-1081162A8D60}" name="Column16098"/>
    <tableColumn id="16107" xr3:uid="{576A0C9F-40DA-9841-B235-E2861F2B90B3}" name="Column16099"/>
    <tableColumn id="16108" xr3:uid="{DF0AD286-0C34-1949-911E-BDE27F50DD61}" name="Column16100"/>
    <tableColumn id="16109" xr3:uid="{C21F4092-84AE-CF41-A27D-3227D0252E7B}" name="Column16101"/>
    <tableColumn id="16110" xr3:uid="{4BAF9D91-80FB-E44C-B719-3E3F5408C44A}" name="Column16102"/>
    <tableColumn id="16111" xr3:uid="{25484E86-7B97-3F4A-9BC4-F99A52B87D57}" name="Column16103"/>
    <tableColumn id="16112" xr3:uid="{1765F51C-F023-A947-A139-80D11A0431FF}" name="Column16104"/>
    <tableColumn id="16113" xr3:uid="{FFF190F3-24E7-7A47-BE53-9A72E9F91998}" name="Column16105"/>
    <tableColumn id="16114" xr3:uid="{98C7834D-96AE-1846-85F9-57591D4A08B9}" name="Column16106"/>
    <tableColumn id="16115" xr3:uid="{5D49C51B-0CB9-AC46-B6BF-B9ADEA9ADA07}" name="Column16107"/>
    <tableColumn id="16116" xr3:uid="{C892965A-6AE8-2B44-9D34-64D744DC0AD0}" name="Column16108"/>
    <tableColumn id="16117" xr3:uid="{B0BCB14B-EBD1-DD46-92A6-3A7CCD46C733}" name="Column16109"/>
    <tableColumn id="16118" xr3:uid="{FF62414E-0A00-304D-9873-042460F84ADB}" name="Column16110"/>
    <tableColumn id="16119" xr3:uid="{921F1E5A-F502-E441-B2F9-28A7AB39D5CC}" name="Column16111"/>
    <tableColumn id="16120" xr3:uid="{2B6525B2-47B0-F24E-839D-DBD3908B3936}" name="Column16112"/>
    <tableColumn id="16121" xr3:uid="{C8FB8587-5664-5F46-A9E3-008F0258037A}" name="Column16113"/>
    <tableColumn id="16122" xr3:uid="{BB93EE52-C622-2D49-AEFE-7B58DA9A411A}" name="Column16114"/>
    <tableColumn id="16123" xr3:uid="{B36BA1F6-1773-294E-8130-CDB2256C25FF}" name="Column16115"/>
    <tableColumn id="16124" xr3:uid="{9DDE9ABD-AF38-9C49-9984-71DA0F82ADF1}" name="Column16116"/>
    <tableColumn id="16125" xr3:uid="{CF1038A9-E355-4D45-B04A-02E810184828}" name="Column16117"/>
    <tableColumn id="16126" xr3:uid="{64B3CE92-1148-7D4D-9013-6110AFB9DC61}" name="Column16118"/>
    <tableColumn id="16127" xr3:uid="{66DB109E-CAB4-F94D-B112-79F941A870B1}" name="Column16119"/>
    <tableColumn id="16128" xr3:uid="{4DCFF12E-3B85-BB47-BE55-B8AA4898F687}" name="Column16120"/>
    <tableColumn id="16129" xr3:uid="{63D52565-0B6A-9A49-A3A1-3C1E9301F3A7}" name="Column16121"/>
    <tableColumn id="16130" xr3:uid="{BCC498D1-69F4-E74F-9F3C-FF377A9BF9E8}" name="Column16122"/>
    <tableColumn id="16131" xr3:uid="{334D6DD7-2745-9D4B-95AE-E37FB45DD05E}" name="Column16123"/>
    <tableColumn id="16132" xr3:uid="{DABB369D-2192-0C4E-980F-89FCE16F5A1D}" name="Column16124"/>
    <tableColumn id="16133" xr3:uid="{FCD45486-4835-8546-A7A8-5A291FC4D005}" name="Column16125"/>
    <tableColumn id="16134" xr3:uid="{4AB08141-F037-A040-9DD1-1EA6ADEA4090}" name="Column16126"/>
    <tableColumn id="16135" xr3:uid="{1AA6D756-9A90-624F-B4FB-243C4FB02D49}" name="Column16127"/>
    <tableColumn id="16136" xr3:uid="{8BA1CEE0-629E-CB4A-AB53-DDF2F8324645}" name="Column16128"/>
    <tableColumn id="16137" xr3:uid="{5B6D1D63-DF58-EC43-88D3-3C960ACBC0B5}" name="Column16129"/>
    <tableColumn id="16138" xr3:uid="{3A466883-92C4-0B4D-9443-92F06020519A}" name="Column16130"/>
    <tableColumn id="16139" xr3:uid="{5FCA2A80-BAC5-FF4B-9A0E-D0C870387364}" name="Column16131"/>
    <tableColumn id="16140" xr3:uid="{3AFE322D-1912-114B-8060-445F180B946A}" name="Column16132"/>
    <tableColumn id="16141" xr3:uid="{68C856D3-B00E-9E43-9725-136E13290E35}" name="Column16133"/>
    <tableColumn id="16142" xr3:uid="{11ADE9D3-3C5D-4E4A-ACB7-11C836A035A6}" name="Column16134"/>
    <tableColumn id="16143" xr3:uid="{41F33D74-BAFC-A941-BBA5-F1D54E57E474}" name="Column16135"/>
    <tableColumn id="16144" xr3:uid="{DE4F430E-8526-FF46-A628-1F97CAC55819}" name="Column16136"/>
    <tableColumn id="16145" xr3:uid="{5D8B3FAB-4D1F-0141-9F9D-678348948453}" name="Column16137"/>
    <tableColumn id="16146" xr3:uid="{1D345F09-E1CD-2F49-BCB9-C8B50896E1F9}" name="Column16138"/>
    <tableColumn id="16147" xr3:uid="{405E6AE0-114B-4149-A431-EFD8833631D6}" name="Column16139"/>
    <tableColumn id="16148" xr3:uid="{F6EDA122-D967-944B-8F85-2BF1BE5036D7}" name="Column16140"/>
    <tableColumn id="16149" xr3:uid="{7AA76A0C-6C68-7347-8B57-6EBAE4494CF8}" name="Column16141"/>
    <tableColumn id="16150" xr3:uid="{8A2BF315-C786-7C48-8DEA-393131C234B9}" name="Column16142"/>
    <tableColumn id="16151" xr3:uid="{A03E976F-87F1-7047-A0F3-693BCC5059A5}" name="Column16143"/>
    <tableColumn id="16152" xr3:uid="{A263DF9A-1583-F845-B011-EA7101D22C22}" name="Column16144"/>
    <tableColumn id="16153" xr3:uid="{4F9A4A43-C791-EE47-A831-5FF0618DF1C5}" name="Column16145"/>
    <tableColumn id="16154" xr3:uid="{967372FA-2EFE-FE4B-86E3-F3BC9E86D663}" name="Column16146"/>
    <tableColumn id="16155" xr3:uid="{38F849E4-C620-DF47-8E25-9BD842AB0758}" name="Column16147"/>
    <tableColumn id="16156" xr3:uid="{AE3BAFB9-08C4-9F48-A6C8-1ECE746D5078}" name="Column16148"/>
    <tableColumn id="16157" xr3:uid="{A9AE04FA-6E20-3C46-9437-2D70B239C948}" name="Column16149"/>
    <tableColumn id="16158" xr3:uid="{A899E919-B80B-BC42-9FA7-9CB4A1A52E4D}" name="Column16150"/>
    <tableColumn id="16159" xr3:uid="{E6860FD8-3AC4-574C-8096-0E20E527F86B}" name="Column16151"/>
    <tableColumn id="16160" xr3:uid="{8A52C009-518D-F44A-8C3C-9A6721B3BE7A}" name="Column16152"/>
    <tableColumn id="16161" xr3:uid="{D032E065-9FC1-D44D-8EC1-F268329EDA64}" name="Column16153"/>
    <tableColumn id="16162" xr3:uid="{0EF9B9EE-62A2-6D46-90F2-3A1405F28BE0}" name="Column16154"/>
    <tableColumn id="16163" xr3:uid="{07656117-179C-3345-B794-BB523800C410}" name="Column16155"/>
    <tableColumn id="16164" xr3:uid="{D6E3A568-D2A2-6049-A971-1BE6BC6A5275}" name="Column16156"/>
    <tableColumn id="16165" xr3:uid="{BE20FCF8-4460-DE40-BC9A-83B9E343AE99}" name="Column16157"/>
    <tableColumn id="16166" xr3:uid="{2AEB70F5-0A8D-9243-8821-47CC03850090}" name="Column16158"/>
    <tableColumn id="16167" xr3:uid="{32007F03-C324-1D46-8A85-3BFC9C16E1B6}" name="Column16159"/>
    <tableColumn id="16168" xr3:uid="{AFC70C0C-511F-F345-B179-4341BB1C7E02}" name="Column16160"/>
    <tableColumn id="16169" xr3:uid="{7ACCB6E9-F9FD-E549-A0C3-C4E8D5B4E4DB}" name="Column16161"/>
    <tableColumn id="16170" xr3:uid="{60C70984-EFD9-764A-AA10-22EDB6CF753B}" name="Column16162"/>
    <tableColumn id="16171" xr3:uid="{BFDE41F1-C6AD-7D4A-BCE4-526CF27002B2}" name="Column16163"/>
    <tableColumn id="16172" xr3:uid="{CC8D1B22-F557-254B-8088-3F919486B51F}" name="Column16164"/>
    <tableColumn id="16173" xr3:uid="{E9F33E32-4287-904F-B5F6-046A35BA8885}" name="Column16165"/>
    <tableColumn id="16174" xr3:uid="{B1CAC22B-49D4-3843-9150-DF44008A9BED}" name="Column16166"/>
    <tableColumn id="16175" xr3:uid="{9AFDF9EC-1996-5748-8D99-57A2026DD449}" name="Column16167"/>
    <tableColumn id="16176" xr3:uid="{BB5C2279-0FC5-5648-BF77-CECC922AEA89}" name="Column16168"/>
    <tableColumn id="16177" xr3:uid="{224C6101-6607-B842-98C7-51B0134E4A5F}" name="Column16169"/>
    <tableColumn id="16178" xr3:uid="{87E4BFC7-0F01-A54F-A03B-4F397B7CBD9E}" name="Column16170"/>
    <tableColumn id="16179" xr3:uid="{12A70CE6-FACB-1848-B61B-56AE51129CF1}" name="Column16171"/>
    <tableColumn id="16180" xr3:uid="{D96B6F76-E798-5242-94D5-20ACBB3AC607}" name="Column16172"/>
    <tableColumn id="16181" xr3:uid="{9B0CDCA9-695F-D24A-A7C9-A342A93C8826}" name="Column16173"/>
    <tableColumn id="16182" xr3:uid="{F22391DB-15BD-5747-8A27-12DEC8826C28}" name="Column16174"/>
    <tableColumn id="16183" xr3:uid="{B61BD4B7-C19C-BB4C-8FEA-50454EBA37D8}" name="Column16175"/>
    <tableColumn id="16184" xr3:uid="{47718F32-4394-5145-81AA-1D3EF0037246}" name="Column16176"/>
    <tableColumn id="16185" xr3:uid="{EBEFDD6E-992B-C34D-A346-1F95BF2587A0}" name="Column16177"/>
    <tableColumn id="16186" xr3:uid="{73AB9471-C78C-9048-B824-C7186C12B102}" name="Column16178"/>
    <tableColumn id="16187" xr3:uid="{682A7C1F-7B17-364C-862D-1416401A469C}" name="Column16179"/>
    <tableColumn id="16188" xr3:uid="{93DF072F-BD1B-C04C-A3A7-9A076E5D0DEC}" name="Column16180"/>
    <tableColumn id="16189" xr3:uid="{B6E9E344-2559-6547-A4FE-1E6E38AFE0AF}" name="Column16181"/>
    <tableColumn id="16190" xr3:uid="{9FBA7B84-E7E4-044E-8D59-A78F1F2D833F}" name="Column16182"/>
    <tableColumn id="16191" xr3:uid="{EBB0805F-8735-0C40-AA4D-860431AA7B32}" name="Column16183"/>
    <tableColumn id="16192" xr3:uid="{15F7CB31-2E01-4541-9726-2D185384ED75}" name="Column16184"/>
    <tableColumn id="16193" xr3:uid="{DE805F26-BD06-E541-B0D6-9044074ED2A3}" name="Column16185"/>
    <tableColumn id="16194" xr3:uid="{23AC6D55-7254-C743-9E1C-D3A4C2972761}" name="Column16186"/>
    <tableColumn id="16195" xr3:uid="{F7E17D36-4EB4-FE4D-9403-7F9E0A36831D}" name="Column16187"/>
    <tableColumn id="16196" xr3:uid="{F0636C62-E07F-484F-AD3F-7A7426CBB02A}" name="Column16188"/>
    <tableColumn id="16197" xr3:uid="{7FACDC36-1C44-9B43-B0DD-6CDBDFDF659B}" name="Column16189"/>
    <tableColumn id="16198" xr3:uid="{4D41BBA8-957F-2648-93A4-EE64E43ACCE0}" name="Column16190"/>
    <tableColumn id="16199" xr3:uid="{E48BE9D5-C9DD-4345-8B9D-61A464E995BC}" name="Column16191"/>
    <tableColumn id="16200" xr3:uid="{C252199B-38C5-8543-97FC-EB8E3B4955BC}" name="Column16192"/>
    <tableColumn id="16201" xr3:uid="{C8233150-CE92-5E43-9BF6-0E8DB40D35D3}" name="Column16193"/>
    <tableColumn id="16202" xr3:uid="{7C4694CA-2B7E-A441-834C-67E4529018DA}" name="Column16194"/>
    <tableColumn id="16203" xr3:uid="{EAC46D10-0E51-1C49-A8A3-2D3EF16DE00F}" name="Column16195"/>
    <tableColumn id="16204" xr3:uid="{EA4DF6BC-0F25-1240-A39F-FFF496FB036C}" name="Column16196"/>
    <tableColumn id="16205" xr3:uid="{812CA51F-8A40-3A4E-B271-D72A9725FA1E}" name="Column16197"/>
    <tableColumn id="16206" xr3:uid="{04D8A628-05C0-304F-A2BF-2C1FEE661274}" name="Column16198"/>
    <tableColumn id="16207" xr3:uid="{FF4260A7-F865-BA4E-9C6E-ACFBAEF380C5}" name="Column16199"/>
    <tableColumn id="16208" xr3:uid="{7F66FA15-3E7E-A24A-A9E6-DE91E29F6BBA}" name="Column16200"/>
    <tableColumn id="16209" xr3:uid="{689B2C28-4B20-3448-BB64-B3BA9CBB7E3F}" name="Column16201"/>
    <tableColumn id="16210" xr3:uid="{C86A825C-0F40-E64C-A1EE-28CFFCCEFE8F}" name="Column16202"/>
    <tableColumn id="16211" xr3:uid="{DB7AAF99-6510-444F-A05A-A7FAB32D17C1}" name="Column16203"/>
    <tableColumn id="16212" xr3:uid="{EEF68427-5BE5-B545-9F99-25A8202B2BAD}" name="Column16204"/>
    <tableColumn id="16213" xr3:uid="{16B585DE-C8ED-8C45-8BC9-9A553C05010C}" name="Column16205"/>
    <tableColumn id="16214" xr3:uid="{E8073AE3-4109-2747-9D86-6E5247B66494}" name="Column16206"/>
    <tableColumn id="16215" xr3:uid="{297AEB9E-D30F-914C-A85B-A09C79916743}" name="Column16207"/>
    <tableColumn id="16216" xr3:uid="{B541EF13-09DC-A34B-B019-DD3510FD0189}" name="Column16208"/>
    <tableColumn id="16217" xr3:uid="{D841DDEF-69E2-5345-BC39-5EC1FF46669E}" name="Column16209"/>
    <tableColumn id="16218" xr3:uid="{2055FCC8-CD8E-7349-9221-25BD5057D33D}" name="Column16210"/>
    <tableColumn id="16219" xr3:uid="{953447C5-E692-1E47-8F1F-3B9441CFCEE3}" name="Column16211"/>
    <tableColumn id="16220" xr3:uid="{406CD8D9-4DEE-F645-A5D7-34A8196AD9A6}" name="Column16212"/>
    <tableColumn id="16221" xr3:uid="{918C5F1E-0108-5641-949C-B7287571CABF}" name="Column16213"/>
    <tableColumn id="16222" xr3:uid="{D94076DE-E33B-E848-951F-BCBAD948B1C6}" name="Column16214"/>
    <tableColumn id="16223" xr3:uid="{28054410-84E3-964B-B7F9-F3898D562291}" name="Column16215"/>
    <tableColumn id="16224" xr3:uid="{14EED34F-0705-824F-ABF7-C4191BEE6C19}" name="Column16216"/>
    <tableColumn id="16225" xr3:uid="{BF2FF0E4-2058-A04E-85FA-55AB5884993A}" name="Column16217"/>
    <tableColumn id="16226" xr3:uid="{28A0A74C-BE12-B548-8FEA-64AA29CB7F0B}" name="Column16218"/>
    <tableColumn id="16227" xr3:uid="{FA66EBF3-23D6-654F-ACEE-816E7E37795E}" name="Column16219"/>
    <tableColumn id="16228" xr3:uid="{7526E9D9-EA2A-3343-9E89-1450C204E4AE}" name="Column16220"/>
    <tableColumn id="16229" xr3:uid="{F87B4A0B-08CB-144B-B91E-66FF8CD69AF4}" name="Column16221"/>
    <tableColumn id="16230" xr3:uid="{F5589FAD-D3B6-5C4C-9BEC-2C3773F1E842}" name="Column16222"/>
    <tableColumn id="16231" xr3:uid="{E53D2AFA-FC7E-C24A-B410-0961AFDC1E23}" name="Column16223"/>
    <tableColumn id="16232" xr3:uid="{D0E85C42-D008-4448-99B5-82DC4D35F210}" name="Column16224"/>
    <tableColumn id="16233" xr3:uid="{27A83A21-E395-BA41-B959-B4BD6371B31D}" name="Column16225"/>
    <tableColumn id="16234" xr3:uid="{3676D069-FF12-3142-BBBE-22078BE250BC}" name="Column16226"/>
    <tableColumn id="16235" xr3:uid="{418132E8-6FC3-F74A-B0E7-8E82A5A7AC89}" name="Column16227"/>
    <tableColumn id="16236" xr3:uid="{2FC219C1-136E-1843-8580-E908960B6D36}" name="Column16228"/>
    <tableColumn id="16237" xr3:uid="{E1747FC1-6C8B-8840-890E-A009840E98A5}" name="Column16229"/>
    <tableColumn id="16238" xr3:uid="{8CC74B17-9B5E-FE42-804D-77B914947385}" name="Column16230"/>
    <tableColumn id="16239" xr3:uid="{DD5B5A69-DA28-A343-921B-395BB899CB00}" name="Column16231"/>
    <tableColumn id="16240" xr3:uid="{A23C71C5-D3A6-E148-8043-2A3A97DFABA8}" name="Column16232"/>
    <tableColumn id="16241" xr3:uid="{210F5D73-43A8-5245-8EA3-B6796EAD0473}" name="Column16233"/>
    <tableColumn id="16242" xr3:uid="{E4FBEA38-49B6-C24E-9580-A68EBEFC26BB}" name="Column16234"/>
    <tableColumn id="16243" xr3:uid="{40EC2594-5A7E-314B-88F8-DE0E09317D6C}" name="Column16235"/>
    <tableColumn id="16244" xr3:uid="{311390B1-5E0F-3B4B-B0CA-BB787BCE1F40}" name="Column16236"/>
    <tableColumn id="16245" xr3:uid="{3F72C8EB-BF89-D54A-A288-3C443A133523}" name="Column16237"/>
    <tableColumn id="16246" xr3:uid="{2487AC62-9412-2643-84DD-65602AB5FFD9}" name="Column16238"/>
    <tableColumn id="16247" xr3:uid="{1DC7A80F-4486-1045-BE56-D04F94A5B89B}" name="Column16239"/>
    <tableColumn id="16248" xr3:uid="{4EE7A5E1-7109-B94F-B6BB-30DB8BB6A6A9}" name="Column16240"/>
    <tableColumn id="16249" xr3:uid="{3DD1E9B9-27D5-F443-A79B-EE34B495A5DD}" name="Column16241"/>
    <tableColumn id="16250" xr3:uid="{BE03162E-7D16-6C45-BE1A-CEAFB12DD2FB}" name="Column16242"/>
    <tableColumn id="16251" xr3:uid="{92C0C816-0CB4-0F42-8B3E-726D9EE4B7DF}" name="Column16243"/>
    <tableColumn id="16252" xr3:uid="{3FCB745F-1791-4F4D-9DF8-C1E506567EFC}" name="Column16244"/>
    <tableColumn id="16253" xr3:uid="{F0F573CB-399E-B048-8CB7-F2F7E96B003F}" name="Column16245"/>
    <tableColumn id="16254" xr3:uid="{C4BB6C8B-CAF7-3745-8A17-71EE996ED150}" name="Column16246"/>
    <tableColumn id="16255" xr3:uid="{927E0030-13C0-6E46-B97E-3C10AF79139A}" name="Column16247"/>
    <tableColumn id="16256" xr3:uid="{776FC8F6-7C03-2E47-90D7-97085CA81693}" name="Column16248"/>
    <tableColumn id="16257" xr3:uid="{6ED307C6-04AC-5549-B083-68477EFFC9FE}" name="Column16249"/>
    <tableColumn id="16258" xr3:uid="{05BBED25-AECB-CA41-84E5-ED82F902F934}" name="Column16250"/>
    <tableColumn id="16259" xr3:uid="{5BFC4998-BFB2-AE48-93E7-8690951CB862}" name="Column16251"/>
    <tableColumn id="16260" xr3:uid="{84C1CE23-CB98-C04C-A0AA-877E5FF911D4}" name="Column16252"/>
    <tableColumn id="16261" xr3:uid="{10230801-2849-7948-8235-031E830C70FF}" name="Column16253"/>
    <tableColumn id="16262" xr3:uid="{8D9D9124-822C-4C4D-AC39-C0A0DC98EB06}" name="Column16254"/>
    <tableColumn id="16263" xr3:uid="{141C3CE5-9010-5947-A3CC-01AA5B46885F}" name="Column16255"/>
    <tableColumn id="16264" xr3:uid="{2A0C0E71-D13E-1046-A6A6-4360C2808326}" name="Column16256"/>
    <tableColumn id="16265" xr3:uid="{52B1BF8D-D6E3-A540-9091-9CD38A0EDD59}" name="Column16257"/>
    <tableColumn id="16266" xr3:uid="{A6E7E3C6-7179-E64D-ABB0-38B863C12328}" name="Column16258"/>
    <tableColumn id="16267" xr3:uid="{48F4DF15-6605-F743-8DB9-C827969228ED}" name="Column16259"/>
    <tableColumn id="16268" xr3:uid="{7E6D1695-A18C-8447-AA23-C71880D2D969}" name="Column16260"/>
    <tableColumn id="16269" xr3:uid="{D1413857-F83A-0F44-9B17-61728C63CF47}" name="Column16261"/>
    <tableColumn id="16270" xr3:uid="{0BFDCE05-0848-0448-9CF2-A3C6F82CF12D}" name="Column16262"/>
    <tableColumn id="16271" xr3:uid="{C38AC7D7-A3C4-2C49-9CB7-0A270BCC1BDD}" name="Column16263"/>
    <tableColumn id="16272" xr3:uid="{A34584E7-510F-3342-AF25-150E9790C5C0}" name="Column16264"/>
    <tableColumn id="16273" xr3:uid="{F4919460-FD8E-AB44-9AF0-F72B622DC437}" name="Column16265"/>
    <tableColumn id="16274" xr3:uid="{E4BEE8C2-D53A-AD49-819F-F5F8D558710E}" name="Column16266"/>
    <tableColumn id="16275" xr3:uid="{AD970684-EC74-6042-97E6-FD47F57F10BF}" name="Column16267"/>
    <tableColumn id="16276" xr3:uid="{8C0B1663-FC3C-874D-82C3-156586DB232C}" name="Column16268"/>
    <tableColumn id="16277" xr3:uid="{F2D1E5E7-EBC3-7545-B92B-13171A98D322}" name="Column16269"/>
    <tableColumn id="16278" xr3:uid="{3B515F01-6464-4C40-B88E-DD3932BBB733}" name="Column16270"/>
    <tableColumn id="16279" xr3:uid="{D814832E-4720-B24F-89BD-DE35E6583666}" name="Column16271"/>
    <tableColumn id="16280" xr3:uid="{569E2212-4E82-E34E-8E9A-0C12C72B7EFE}" name="Column16272"/>
    <tableColumn id="16281" xr3:uid="{9C6C0B3A-B3C2-0347-AE49-4DC52F13F60E}" name="Column16273"/>
    <tableColumn id="16282" xr3:uid="{3A12FC9E-020C-2E48-906C-424B73D14D60}" name="Column16274"/>
    <tableColumn id="16283" xr3:uid="{9EC92B63-27DA-1348-8920-46EB484CE649}" name="Column16275"/>
    <tableColumn id="16284" xr3:uid="{2F93B650-CBAA-ED49-9958-91F852DF19CA}" name="Column16276"/>
    <tableColumn id="16285" xr3:uid="{DBC3F40A-DA1A-3248-9641-CF6FCBA4E5AC}" name="Column16277"/>
    <tableColumn id="16286" xr3:uid="{035DFD42-0F82-0C44-A1B2-2BB5191A17CD}" name="Column16278"/>
    <tableColumn id="16287" xr3:uid="{5124F096-8F82-F340-B31E-C843B06264F1}" name="Column16279"/>
    <tableColumn id="16288" xr3:uid="{AF31BE40-E6CB-6140-8E4E-D6D3F53CF5B5}" name="Column16280"/>
    <tableColumn id="16289" xr3:uid="{E8F82E38-C972-8B44-971D-2E07A3B40D62}" name="Column16281"/>
    <tableColumn id="16290" xr3:uid="{9427D83A-C2BF-A942-BAC9-D22891307667}" name="Column16282"/>
    <tableColumn id="16291" xr3:uid="{B1CBFCF6-8742-CD48-A6D0-8A6B7950C095}" name="Column16283"/>
    <tableColumn id="16292" xr3:uid="{43FD083D-5A90-F34C-AE62-4055E7064DCB}" name="Column16284"/>
    <tableColumn id="16293" xr3:uid="{4B02BEE2-0A45-3F45-86F1-4EA4BBE1C677}" name="Column16285"/>
    <tableColumn id="16294" xr3:uid="{D1994211-B00B-294D-8114-96E126536E10}" name="Column16286"/>
    <tableColumn id="16295" xr3:uid="{D725BC85-E8CD-6844-A691-FC59435595B9}" name="Column16287"/>
    <tableColumn id="16296" xr3:uid="{9C6D6931-95E3-7B42-91F4-23F829034408}" name="Column16288"/>
    <tableColumn id="16297" xr3:uid="{089C3795-89D3-1F43-8AD2-2F740A1F0CD4}" name="Column16289"/>
    <tableColumn id="16298" xr3:uid="{13965B9A-512D-3641-8CC7-6DDCD8A11491}" name="Column16290"/>
    <tableColumn id="16299" xr3:uid="{3C9DAF3D-DD8C-5646-A82C-DC3169A9E9CD}" name="Column16291"/>
    <tableColumn id="16300" xr3:uid="{930C8F43-4156-9A45-B8F7-FEA894D2BA5E}" name="Column16292"/>
    <tableColumn id="16301" xr3:uid="{7BF7263E-203F-4249-A8FC-F3634B950FD7}" name="Column16293"/>
    <tableColumn id="16302" xr3:uid="{BDBD3D1A-E207-0342-A85C-53F833613B63}" name="Column16294"/>
    <tableColumn id="16303" xr3:uid="{833805C4-5CA6-6545-BAF6-0444D380BB58}" name="Column16295"/>
    <tableColumn id="16304" xr3:uid="{9FF8EC10-9676-C147-B77A-FD2AED1296FE}" name="Column16296"/>
    <tableColumn id="16305" xr3:uid="{11136212-0AAE-6241-9B74-BBE8208F8F67}" name="Column16297"/>
    <tableColumn id="16306" xr3:uid="{D7C726C0-60DB-AD43-A0B7-0F3F08D88FC4}" name="Column16298"/>
    <tableColumn id="16307" xr3:uid="{B778AC71-F614-CD44-922A-C353D0FFD851}" name="Column16299"/>
    <tableColumn id="16308" xr3:uid="{9BDDBC7D-18E8-554B-A110-C9FA0E571AC1}" name="Column16300"/>
    <tableColumn id="16309" xr3:uid="{770AA341-2FFB-EE44-BF32-27289F3A6CAB}" name="Column16301"/>
    <tableColumn id="16310" xr3:uid="{C250B0E7-D84E-BA44-97AC-87DE0A58ACD8}" name="Column16302"/>
    <tableColumn id="16311" xr3:uid="{484D96B8-2540-F34B-AEEB-E5DD4DFB8DE0}" name="Column16303"/>
    <tableColumn id="16312" xr3:uid="{F51D1934-B7CA-504C-A2D8-0ED5F2D16003}" name="Column16304"/>
    <tableColumn id="16313" xr3:uid="{CF032B58-22E2-8042-A7D4-25C0099EEC80}" name="Column16305"/>
    <tableColumn id="16314" xr3:uid="{337F0543-6D59-1B4B-BBE5-9D9947DC3F4B}" name="Column16306"/>
    <tableColumn id="16315" xr3:uid="{6E1A44D5-1FE8-5A42-80A1-240DDCF7E832}" name="Column16307"/>
    <tableColumn id="16316" xr3:uid="{D0E5A803-D793-F14F-98CB-C775796E2F01}" name="Column16308"/>
    <tableColumn id="16317" xr3:uid="{ACCFB478-DDAE-3B47-A308-EB9D617BEC2D}" name="Column16309"/>
    <tableColumn id="16318" xr3:uid="{19A37A85-6E76-4145-B204-5EC19094A542}" name="Column16310"/>
    <tableColumn id="16319" xr3:uid="{A206F108-3144-9741-8DEF-A6F38F7E5FDE}" name="Column16311"/>
    <tableColumn id="16320" xr3:uid="{8DCFF1FA-D9FE-1840-B8CF-CE35110E4BDF}" name="Column16312"/>
    <tableColumn id="16321" xr3:uid="{D187F58E-4CDC-BA4D-A53B-F0B937A0C78F}" name="Column16313"/>
    <tableColumn id="16322" xr3:uid="{785578C7-8649-9B4B-8C21-DF18F29B98DF}" name="Column16314"/>
    <tableColumn id="16323" xr3:uid="{E5B333C2-7B1E-064E-804F-652A0F0EBC01}" name="Column16315"/>
    <tableColumn id="16324" xr3:uid="{5F6BECFA-29D3-DC4B-AAE3-FDBD3A13B032}" name="Column16316"/>
    <tableColumn id="16325" xr3:uid="{E45F0EEB-EBB2-B743-A144-8662DCA552A8}" name="Column16317"/>
    <tableColumn id="16326" xr3:uid="{FFDF87D8-3244-5B4D-98B3-2B4EF54AFD59}" name="Column16318"/>
    <tableColumn id="16327" xr3:uid="{AB89EFC7-54FF-A540-9F96-D6535E7EEFA0}" name="Column16319"/>
    <tableColumn id="16328" xr3:uid="{DDCE8275-8B1A-3541-A2F0-D25496B41242}" name="Column16320"/>
    <tableColumn id="16329" xr3:uid="{C91F7966-903D-F342-A151-AE97BEA9B7EF}" name="Column16321"/>
    <tableColumn id="16330" xr3:uid="{429A4478-5F74-B046-853E-150BFA9E7B06}" name="Column16322"/>
    <tableColumn id="16331" xr3:uid="{66ECC8A4-12D5-7D49-AFCA-87D7C95B14CF}" name="Column16323"/>
    <tableColumn id="16332" xr3:uid="{49083988-B4D7-DD4E-9A9E-39058BA46FE4}" name="Column16324"/>
    <tableColumn id="16333" xr3:uid="{B9702B0B-129E-9543-ADCD-377BC805F3D7}" name="Column16325"/>
    <tableColumn id="16334" xr3:uid="{90237A59-BD77-104C-8670-0CF3FD881A62}" name="Column16326"/>
    <tableColumn id="16335" xr3:uid="{2F1F50F8-BBFA-C14E-93A8-CBC8495DCBAD}" name="Column16327"/>
    <tableColumn id="16336" xr3:uid="{1A4E433D-A940-504A-80D7-13DC3F84E29C}" name="Column16328"/>
    <tableColumn id="16337" xr3:uid="{9FC98417-BD54-7040-AEEC-4AE28C549C0F}" name="Column16329"/>
    <tableColumn id="16338" xr3:uid="{3BFD9AC5-13C2-2541-9E7D-16D7092CF0AC}" name="Column16330"/>
    <tableColumn id="16339" xr3:uid="{941B3319-61B3-2643-9211-CC1D96B87F4C}" name="Column16331"/>
    <tableColumn id="16340" xr3:uid="{BD604128-D9E8-2049-8C03-42B782862DA8}" name="Column16332"/>
    <tableColumn id="16341" xr3:uid="{6C7201C0-ED0B-9A47-A5C1-2077C49DF3A6}" name="Column16333"/>
    <tableColumn id="16342" xr3:uid="{CBFCD219-2B0C-DC4D-9FF0-BCB334B37A76}" name="Column16334"/>
    <tableColumn id="16343" xr3:uid="{13C914DB-05D5-424B-A006-5875417FA291}" name="Column16335"/>
    <tableColumn id="16344" xr3:uid="{CD0469C0-15FC-DA42-9A37-9688C29C14A1}" name="Column16336"/>
    <tableColumn id="16345" xr3:uid="{76903BF0-93DB-CE44-970C-989020E45423}" name="Column16337"/>
    <tableColumn id="16346" xr3:uid="{7F757B0B-6BC4-B94B-AD7D-9555DBF58A4F}" name="Column16338"/>
    <tableColumn id="16347" xr3:uid="{999981B0-E166-AA4B-981F-56F7D7E7CE88}" name="Column16339"/>
    <tableColumn id="16348" xr3:uid="{BBC9D76E-2FBC-1443-86EA-4FFA3F13F6E8}" name="Column16340"/>
    <tableColumn id="16349" xr3:uid="{00F7F5A8-F2F9-A442-B351-7A3BB51E3F34}" name="Column16341"/>
    <tableColumn id="16350" xr3:uid="{F5C6630F-921A-6A44-81F8-1234685F999F}" name="Column16342"/>
    <tableColumn id="16351" xr3:uid="{E336E36B-91CD-634D-8812-9C9629F0EF1C}" name="Column16343"/>
    <tableColumn id="16352" xr3:uid="{A94FA115-D169-9841-850A-D12AA66CE9A5}" name="Column16344"/>
    <tableColumn id="16353" xr3:uid="{4DE915FD-C934-4144-8C7A-01F94BBBA14A}" name="Column16345"/>
    <tableColumn id="16354" xr3:uid="{7A572D35-FA6B-2B46-B942-B6AC104F2158}" name="Column16346"/>
    <tableColumn id="16355" xr3:uid="{28941320-A70C-134E-9B87-F4BFDB8D4414}" name="Column16347"/>
    <tableColumn id="16356" xr3:uid="{27F3CBAC-5DB6-6F40-9D1E-FADC45C6BBDD}" name="Column16348"/>
    <tableColumn id="16357" xr3:uid="{3D385B30-2E6D-AC4C-B938-EDA1E4C28BA4}" name="Column16349"/>
    <tableColumn id="16358" xr3:uid="{77AD8974-2DF8-AB49-A93B-B893D2D03B2E}" name="Column16350"/>
    <tableColumn id="16359" xr3:uid="{EBEDDCFC-A48C-8A4C-A70A-933A20663565}" name="Column16351"/>
    <tableColumn id="16360" xr3:uid="{F04DD064-A89B-E247-AE62-DBE71581F4AB}" name="Column16352"/>
    <tableColumn id="16361" xr3:uid="{8822A533-5271-4946-A76C-AE7E5D7E660E}" name="Column16353"/>
    <tableColumn id="16362" xr3:uid="{02525EBC-9602-584E-86D3-34251F6B2E67}" name="Column16354"/>
    <tableColumn id="16363" xr3:uid="{EB8C637B-FAF7-2048-8B04-1C3D1787E29C}" name="Column16355"/>
    <tableColumn id="16364" xr3:uid="{26A5A6C4-A3C6-4C40-B2E6-7BAC751CC411}" name="Column16356"/>
    <tableColumn id="16365" xr3:uid="{D173445A-CFEB-CB49-B2AE-FE342EACF193}" name="Column16357"/>
    <tableColumn id="16366" xr3:uid="{98CECA3E-097D-9B45-915E-193D280BD9E6}" name="Column16358"/>
    <tableColumn id="16367" xr3:uid="{50F9B048-BED6-BC40-8DE4-8D6F9A61B852}" name="Column16359"/>
    <tableColumn id="16368" xr3:uid="{49DCDF07-4467-D242-B2E3-27851AFAB0DD}" name="Column16360"/>
    <tableColumn id="16369" xr3:uid="{6DA0604B-2B5D-134B-985A-BC339C4A3057}" name="Column16361"/>
    <tableColumn id="16370" xr3:uid="{F873F017-B134-0E46-9592-B64996740B4C}" name="Column16362"/>
    <tableColumn id="16371" xr3:uid="{F238869A-0D74-CE46-BBC1-9502C0F0EE62}" name="Column16363"/>
    <tableColumn id="16372" xr3:uid="{4F8CB799-8B5E-014B-9EA2-E16A430392C9}" name="Column16364"/>
    <tableColumn id="16373" xr3:uid="{97C25AED-7DFB-4744-96C3-5FCA22990B6C}" name="Column16365"/>
    <tableColumn id="16374" xr3:uid="{9AD1CAF4-C1DB-584C-9073-4D868EC81DD5}" name="Column16366"/>
    <tableColumn id="16375" xr3:uid="{0C739AE3-C8ED-4C48-8F33-E9775A75F3A4}" name="Column16367"/>
    <tableColumn id="16376" xr3:uid="{E9641787-EF8D-0045-ABF7-16E9EC3E562C}" name="Column16368"/>
    <tableColumn id="16377" xr3:uid="{8821B8F6-2A77-C74B-B55B-044A5A23BC1E}" name="Column16369"/>
    <tableColumn id="16378" xr3:uid="{8DB6782A-FEAF-714E-896E-935478DD1610}" name="Column16370"/>
    <tableColumn id="16379" xr3:uid="{99A1ED30-551B-0145-9D19-759FA1E7B678}" name="Column16371"/>
    <tableColumn id="16380" xr3:uid="{CF6157DA-B303-C04E-9273-509873D18E90}" name="Column16372"/>
    <tableColumn id="16381" xr3:uid="{FE4FDDC1-0EC9-4144-A2C7-82FBE34F58F0}" name="Column16373"/>
    <tableColumn id="16382" xr3:uid="{BC20CBB3-461B-AF43-BC1B-A0F1CB13195C}" name="Column16374"/>
    <tableColumn id="16383" xr3:uid="{54011B43-7DE7-994F-8093-D8DC7574FA58}" name="Column16375"/>
    <tableColumn id="16384" xr3:uid="{39590646-79F7-454D-AEFF-B5E8EFCBBA34}" name="Column1637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855A1A-3480-6143-AF3E-2F4AA9A896BB}" name="Table3" displayName="Table3" ref="A1:D1048576" totalsRowShown="0" headerRowDxfId="0" headerRowBorderDxfId="1" tableBorderDxfId="2">
  <autoFilter ref="A1:D1048576" xr:uid="{9F855A1A-3480-6143-AF3E-2F4AA9A896BB}"/>
  <tableColumns count="4">
    <tableColumn id="1" xr3:uid="{FD996D49-0FBC-5049-91CC-A92C4411DE18}" name="outcome"/>
    <tableColumn id="2" xr3:uid="{FA2036C4-E7A3-524C-8F9E-E71D959105AA}" name="backers_count"/>
    <tableColumn id="3" xr3:uid="{489E4232-7FD2-3145-9D02-9383A324B511}" name="outcome2"/>
    <tableColumn id="4" xr3:uid="{2F5A64C9-A968-B345-8458-EB1B73AF40B3}" name="backers_count2"/>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XFD1001"/>
  <sheetViews>
    <sheetView topLeftCell="K1" workbookViewId="0">
      <selection activeCell="D4" sqref="D4"/>
    </sheetView>
  </sheetViews>
  <sheetFormatPr baseColWidth="10" defaultRowHeight="16" x14ac:dyDescent="0.2"/>
  <cols>
    <col min="1" max="1" width="5" customWidth="1"/>
    <col min="2" max="2" width="30.6640625" bestFit="1" customWidth="1"/>
    <col min="3" max="3" width="33.5" style="3" customWidth="1"/>
    <col min="4" max="4" width="9.6640625" bestFit="1" customWidth="1"/>
    <col min="5" max="5" width="12.6640625" bestFit="1" customWidth="1"/>
    <col min="6" max="6" width="13.33203125" bestFit="1" customWidth="1"/>
    <col min="7" max="7" width="18" bestFit="1" customWidth="1"/>
    <col min="8" max="8" width="12.33203125" bestFit="1" customWidth="1"/>
    <col min="9" max="9" width="13.1640625" bestFit="1" customWidth="1"/>
    <col min="10" max="10" width="16.1640625" bestFit="1" customWidth="1"/>
    <col min="11" max="11" width="13.1640625" bestFit="1" customWidth="1"/>
    <col min="12" max="12" width="14.33203125" bestFit="1" customWidth="1"/>
    <col min="13" max="13" width="13.33203125" bestFit="1" customWidth="1"/>
    <col min="14" max="14" width="28" bestFit="1" customWidth="1"/>
    <col min="15" max="15" width="18.5" style="5" bestFit="1" customWidth="1"/>
    <col min="16" max="16" width="20.5" bestFit="1" customWidth="1"/>
    <col min="17" max="17" width="19.1640625" bestFit="1" customWidth="1"/>
    <col min="18" max="18" width="16.83203125" customWidth="1"/>
    <col min="19" max="19" width="26" bestFit="1" customWidth="1"/>
    <col min="20" max="20" width="24.83203125" style="8" bestFit="1" customWidth="1"/>
    <col min="30" max="119" width="11.6640625" customWidth="1"/>
    <col min="120" max="1019" width="12.6640625" customWidth="1"/>
    <col min="1020" max="10019" width="13.6640625" customWidth="1"/>
    <col min="10020" max="16384" width="14.6640625" customWidth="1"/>
  </cols>
  <sheetData>
    <row r="1" spans="1:16384" s="1" customFormat="1" ht="17" x14ac:dyDescent="0.2">
      <c r="A1" s="1" t="s">
        <v>2027</v>
      </c>
      <c r="B1" s="1" t="s">
        <v>0</v>
      </c>
      <c r="C1" s="2" t="s">
        <v>1</v>
      </c>
      <c r="D1" s="1" t="s">
        <v>2</v>
      </c>
      <c r="E1" s="1" t="s">
        <v>3</v>
      </c>
      <c r="F1" s="1" t="s">
        <v>4</v>
      </c>
      <c r="G1" s="1" t="s">
        <v>5</v>
      </c>
      <c r="H1" s="1" t="s">
        <v>6</v>
      </c>
      <c r="I1" s="1" t="s">
        <v>7</v>
      </c>
      <c r="J1" s="1" t="s">
        <v>8</v>
      </c>
      <c r="K1" s="1" t="s">
        <v>9</v>
      </c>
      <c r="L1" s="1" t="s">
        <v>10</v>
      </c>
      <c r="M1" s="1" t="s">
        <v>11</v>
      </c>
      <c r="N1" s="1" t="s">
        <v>2028</v>
      </c>
      <c r="O1" s="4" t="s">
        <v>2029</v>
      </c>
      <c r="P1" s="1" t="s">
        <v>2030</v>
      </c>
      <c r="Q1" s="1" t="s">
        <v>2031</v>
      </c>
      <c r="R1" s="1" t="s">
        <v>2032</v>
      </c>
      <c r="S1" s="1" t="s">
        <v>2084</v>
      </c>
      <c r="T1" s="9" t="s">
        <v>2085</v>
      </c>
      <c r="U1" s="1" t="s">
        <v>2105</v>
      </c>
      <c r="V1" s="1" t="s">
        <v>2106</v>
      </c>
      <c r="W1" s="1" t="s">
        <v>2107</v>
      </c>
      <c r="X1" s="1" t="s">
        <v>2108</v>
      </c>
      <c r="Y1" s="1" t="s">
        <v>2109</v>
      </c>
      <c r="Z1" s="1" t="s">
        <v>2110</v>
      </c>
      <c r="AA1" s="1" t="s">
        <v>2111</v>
      </c>
      <c r="AB1" s="1" t="s">
        <v>2112</v>
      </c>
      <c r="AC1" s="1" t="s">
        <v>2113</v>
      </c>
      <c r="AD1" s="1" t="s">
        <v>2114</v>
      </c>
      <c r="AE1" s="1" t="s">
        <v>2115</v>
      </c>
      <c r="AF1" s="1" t="s">
        <v>2116</v>
      </c>
      <c r="AG1" s="1" t="s">
        <v>2117</v>
      </c>
      <c r="AH1" s="1" t="s">
        <v>2118</v>
      </c>
      <c r="AI1" s="1" t="s">
        <v>2119</v>
      </c>
      <c r="AJ1" s="1" t="s">
        <v>2120</v>
      </c>
      <c r="AK1" s="1" t="s">
        <v>2121</v>
      </c>
      <c r="AL1" s="1" t="s">
        <v>2122</v>
      </c>
      <c r="AM1" s="1" t="s">
        <v>2123</v>
      </c>
      <c r="AN1" s="1" t="s">
        <v>2124</v>
      </c>
      <c r="AO1" s="1" t="s">
        <v>2125</v>
      </c>
      <c r="AP1" s="1" t="s">
        <v>2126</v>
      </c>
      <c r="AQ1" s="1" t="s">
        <v>2127</v>
      </c>
      <c r="AR1" s="1" t="s">
        <v>2128</v>
      </c>
      <c r="AS1" s="1" t="s">
        <v>2129</v>
      </c>
      <c r="AT1" s="1" t="s">
        <v>2130</v>
      </c>
      <c r="AU1" s="1" t="s">
        <v>2131</v>
      </c>
      <c r="AV1" s="1" t="s">
        <v>2132</v>
      </c>
      <c r="AW1" s="1" t="s">
        <v>2133</v>
      </c>
      <c r="AX1" s="1" t="s">
        <v>2134</v>
      </c>
      <c r="AY1" s="1" t="s">
        <v>2135</v>
      </c>
      <c r="AZ1" s="1" t="s">
        <v>2136</v>
      </c>
      <c r="BA1" s="1" t="s">
        <v>2137</v>
      </c>
      <c r="BB1" s="1" t="s">
        <v>2138</v>
      </c>
      <c r="BC1" s="1" t="s">
        <v>2139</v>
      </c>
      <c r="BD1" s="1" t="s">
        <v>2140</v>
      </c>
      <c r="BE1" s="1" t="s">
        <v>2141</v>
      </c>
      <c r="BF1" s="1" t="s">
        <v>2142</v>
      </c>
      <c r="BG1" s="1" t="s">
        <v>2143</v>
      </c>
      <c r="BH1" s="1" t="s">
        <v>2144</v>
      </c>
      <c r="BI1" s="1" t="s">
        <v>2145</v>
      </c>
      <c r="BJ1" s="1" t="s">
        <v>2146</v>
      </c>
      <c r="BK1" s="1" t="s">
        <v>2147</v>
      </c>
      <c r="BL1" s="1" t="s">
        <v>2148</v>
      </c>
      <c r="BM1" s="1" t="s">
        <v>2149</v>
      </c>
      <c r="BN1" s="1" t="s">
        <v>2150</v>
      </c>
      <c r="BO1" s="1" t="s">
        <v>2151</v>
      </c>
      <c r="BP1" s="1" t="s">
        <v>2152</v>
      </c>
      <c r="BQ1" s="1" t="s">
        <v>2153</v>
      </c>
      <c r="BR1" s="1" t="s">
        <v>2154</v>
      </c>
      <c r="BS1" s="1" t="s">
        <v>2155</v>
      </c>
      <c r="BT1" s="1" t="s">
        <v>2156</v>
      </c>
      <c r="BU1" s="1" t="s">
        <v>2157</v>
      </c>
      <c r="BV1" s="1" t="s">
        <v>2158</v>
      </c>
      <c r="BW1" s="1" t="s">
        <v>2159</v>
      </c>
      <c r="BX1" s="1" t="s">
        <v>2160</v>
      </c>
      <c r="BY1" s="1" t="s">
        <v>2161</v>
      </c>
      <c r="BZ1" s="1" t="s">
        <v>2162</v>
      </c>
      <c r="CA1" s="1" t="s">
        <v>2163</v>
      </c>
      <c r="CB1" s="1" t="s">
        <v>2164</v>
      </c>
      <c r="CC1" s="1" t="s">
        <v>2165</v>
      </c>
      <c r="CD1" s="1" t="s">
        <v>2166</v>
      </c>
      <c r="CE1" s="1" t="s">
        <v>2167</v>
      </c>
      <c r="CF1" s="1" t="s">
        <v>2168</v>
      </c>
      <c r="CG1" s="1" t="s">
        <v>2169</v>
      </c>
      <c r="CH1" s="1" t="s">
        <v>2170</v>
      </c>
      <c r="CI1" s="1" t="s">
        <v>2171</v>
      </c>
      <c r="CJ1" s="1" t="s">
        <v>2172</v>
      </c>
      <c r="CK1" s="1" t="s">
        <v>2173</v>
      </c>
      <c r="CL1" s="1" t="s">
        <v>2174</v>
      </c>
      <c r="CM1" s="1" t="s">
        <v>2175</v>
      </c>
      <c r="CN1" s="1" t="s">
        <v>2176</v>
      </c>
      <c r="CO1" s="1" t="s">
        <v>2177</v>
      </c>
      <c r="CP1" s="1" t="s">
        <v>2178</v>
      </c>
      <c r="CQ1" s="1" t="s">
        <v>2179</v>
      </c>
      <c r="CR1" s="1" t="s">
        <v>2180</v>
      </c>
      <c r="CS1" s="1" t="s">
        <v>2181</v>
      </c>
      <c r="CT1" s="1" t="s">
        <v>2182</v>
      </c>
      <c r="CU1" s="1" t="s">
        <v>2183</v>
      </c>
      <c r="CV1" s="1" t="s">
        <v>2184</v>
      </c>
      <c r="CW1" s="1" t="s">
        <v>2185</v>
      </c>
      <c r="CX1" s="1" t="s">
        <v>2186</v>
      </c>
      <c r="CY1" s="1" t="s">
        <v>2187</v>
      </c>
      <c r="CZ1" s="1" t="s">
        <v>2188</v>
      </c>
      <c r="DA1" s="1" t="s">
        <v>2189</v>
      </c>
      <c r="DB1" s="1" t="s">
        <v>2190</v>
      </c>
      <c r="DC1" s="1" t="s">
        <v>2191</v>
      </c>
      <c r="DD1" s="1" t="s">
        <v>2192</v>
      </c>
      <c r="DE1" s="1" t="s">
        <v>2193</v>
      </c>
      <c r="DF1" s="1" t="s">
        <v>2194</v>
      </c>
      <c r="DG1" s="1" t="s">
        <v>2195</v>
      </c>
      <c r="DH1" s="1" t="s">
        <v>2196</v>
      </c>
      <c r="DI1" s="1" t="s">
        <v>2197</v>
      </c>
      <c r="DJ1" s="1" t="s">
        <v>2198</v>
      </c>
      <c r="DK1" s="1" t="s">
        <v>2199</v>
      </c>
      <c r="DL1" s="1" t="s">
        <v>2200</v>
      </c>
      <c r="DM1" s="1" t="s">
        <v>2201</v>
      </c>
      <c r="DN1" s="1" t="s">
        <v>2202</v>
      </c>
      <c r="DO1" s="1" t="s">
        <v>2203</v>
      </c>
      <c r="DP1" s="1" t="s">
        <v>2204</v>
      </c>
      <c r="DQ1" s="1" t="s">
        <v>2205</v>
      </c>
      <c r="DR1" s="1" t="s">
        <v>2206</v>
      </c>
      <c r="DS1" s="1" t="s">
        <v>2207</v>
      </c>
      <c r="DT1" s="1" t="s">
        <v>2208</v>
      </c>
      <c r="DU1" s="1" t="s">
        <v>2209</v>
      </c>
      <c r="DV1" s="1" t="s">
        <v>2210</v>
      </c>
      <c r="DW1" s="1" t="s">
        <v>2211</v>
      </c>
      <c r="DX1" s="1" t="s">
        <v>2212</v>
      </c>
      <c r="DY1" s="1" t="s">
        <v>2213</v>
      </c>
      <c r="DZ1" s="1" t="s">
        <v>2214</v>
      </c>
      <c r="EA1" s="1" t="s">
        <v>2215</v>
      </c>
      <c r="EB1" s="1" t="s">
        <v>2216</v>
      </c>
      <c r="EC1" s="1" t="s">
        <v>2217</v>
      </c>
      <c r="ED1" s="1" t="s">
        <v>2218</v>
      </c>
      <c r="EE1" s="1" t="s">
        <v>2219</v>
      </c>
      <c r="EF1" s="1" t="s">
        <v>2220</v>
      </c>
      <c r="EG1" s="1" t="s">
        <v>2221</v>
      </c>
      <c r="EH1" s="1" t="s">
        <v>2222</v>
      </c>
      <c r="EI1" s="1" t="s">
        <v>2223</v>
      </c>
      <c r="EJ1" s="1" t="s">
        <v>2224</v>
      </c>
      <c r="EK1" s="1" t="s">
        <v>2225</v>
      </c>
      <c r="EL1" s="1" t="s">
        <v>2226</v>
      </c>
      <c r="EM1" s="1" t="s">
        <v>2227</v>
      </c>
      <c r="EN1" s="1" t="s">
        <v>2228</v>
      </c>
      <c r="EO1" s="1" t="s">
        <v>2229</v>
      </c>
      <c r="EP1" s="1" t="s">
        <v>2230</v>
      </c>
      <c r="EQ1" s="1" t="s">
        <v>2231</v>
      </c>
      <c r="ER1" s="1" t="s">
        <v>2232</v>
      </c>
      <c r="ES1" s="1" t="s">
        <v>2233</v>
      </c>
      <c r="ET1" s="1" t="s">
        <v>2234</v>
      </c>
      <c r="EU1" s="1" t="s">
        <v>2235</v>
      </c>
      <c r="EV1" s="1" t="s">
        <v>2236</v>
      </c>
      <c r="EW1" s="1" t="s">
        <v>2237</v>
      </c>
      <c r="EX1" s="1" t="s">
        <v>2238</v>
      </c>
      <c r="EY1" s="1" t="s">
        <v>2239</v>
      </c>
      <c r="EZ1" s="1" t="s">
        <v>2240</v>
      </c>
      <c r="FA1" s="1" t="s">
        <v>2241</v>
      </c>
      <c r="FB1" s="1" t="s">
        <v>2242</v>
      </c>
      <c r="FC1" s="1" t="s">
        <v>2243</v>
      </c>
      <c r="FD1" s="1" t="s">
        <v>2244</v>
      </c>
      <c r="FE1" s="1" t="s">
        <v>2245</v>
      </c>
      <c r="FF1" s="1" t="s">
        <v>2246</v>
      </c>
      <c r="FG1" s="1" t="s">
        <v>2247</v>
      </c>
      <c r="FH1" s="1" t="s">
        <v>2248</v>
      </c>
      <c r="FI1" s="1" t="s">
        <v>2249</v>
      </c>
      <c r="FJ1" s="1" t="s">
        <v>2250</v>
      </c>
      <c r="FK1" s="1" t="s">
        <v>2251</v>
      </c>
      <c r="FL1" s="1" t="s">
        <v>2252</v>
      </c>
      <c r="FM1" s="1" t="s">
        <v>2253</v>
      </c>
      <c r="FN1" s="1" t="s">
        <v>2254</v>
      </c>
      <c r="FO1" s="1" t="s">
        <v>2255</v>
      </c>
      <c r="FP1" s="1" t="s">
        <v>2256</v>
      </c>
      <c r="FQ1" s="1" t="s">
        <v>2257</v>
      </c>
      <c r="FR1" s="1" t="s">
        <v>2258</v>
      </c>
      <c r="FS1" s="1" t="s">
        <v>2259</v>
      </c>
      <c r="FT1" s="1" t="s">
        <v>2260</v>
      </c>
      <c r="FU1" s="1" t="s">
        <v>2261</v>
      </c>
      <c r="FV1" s="1" t="s">
        <v>2262</v>
      </c>
      <c r="FW1" s="1" t="s">
        <v>2263</v>
      </c>
      <c r="FX1" s="1" t="s">
        <v>2264</v>
      </c>
      <c r="FY1" s="1" t="s">
        <v>2265</v>
      </c>
      <c r="FZ1" s="1" t="s">
        <v>2266</v>
      </c>
      <c r="GA1" s="1" t="s">
        <v>2267</v>
      </c>
      <c r="GB1" s="1" t="s">
        <v>2268</v>
      </c>
      <c r="GC1" s="1" t="s">
        <v>2269</v>
      </c>
      <c r="GD1" s="1" t="s">
        <v>2270</v>
      </c>
      <c r="GE1" s="1" t="s">
        <v>2271</v>
      </c>
      <c r="GF1" s="1" t="s">
        <v>2272</v>
      </c>
      <c r="GG1" s="1" t="s">
        <v>2273</v>
      </c>
      <c r="GH1" s="1" t="s">
        <v>2274</v>
      </c>
      <c r="GI1" s="1" t="s">
        <v>2275</v>
      </c>
      <c r="GJ1" s="1" t="s">
        <v>2276</v>
      </c>
      <c r="GK1" s="1" t="s">
        <v>2277</v>
      </c>
      <c r="GL1" s="1" t="s">
        <v>2278</v>
      </c>
      <c r="GM1" s="1" t="s">
        <v>2279</v>
      </c>
      <c r="GN1" s="1" t="s">
        <v>2280</v>
      </c>
      <c r="GO1" s="1" t="s">
        <v>2281</v>
      </c>
      <c r="GP1" s="1" t="s">
        <v>2282</v>
      </c>
      <c r="GQ1" s="1" t="s">
        <v>2283</v>
      </c>
      <c r="GR1" s="1" t="s">
        <v>2284</v>
      </c>
      <c r="GS1" s="1" t="s">
        <v>2285</v>
      </c>
      <c r="GT1" s="1" t="s">
        <v>2286</v>
      </c>
      <c r="GU1" s="1" t="s">
        <v>2287</v>
      </c>
      <c r="GV1" s="1" t="s">
        <v>2288</v>
      </c>
      <c r="GW1" s="1" t="s">
        <v>2289</v>
      </c>
      <c r="GX1" s="1" t="s">
        <v>2290</v>
      </c>
      <c r="GY1" s="1" t="s">
        <v>2291</v>
      </c>
      <c r="GZ1" s="1" t="s">
        <v>2292</v>
      </c>
      <c r="HA1" s="1" t="s">
        <v>2293</v>
      </c>
      <c r="HB1" s="1" t="s">
        <v>2294</v>
      </c>
      <c r="HC1" s="1" t="s">
        <v>2295</v>
      </c>
      <c r="HD1" s="1" t="s">
        <v>2296</v>
      </c>
      <c r="HE1" s="1" t="s">
        <v>2297</v>
      </c>
      <c r="HF1" s="1" t="s">
        <v>2298</v>
      </c>
      <c r="HG1" s="1" t="s">
        <v>2299</v>
      </c>
      <c r="HH1" s="1" t="s">
        <v>2300</v>
      </c>
      <c r="HI1" s="1" t="s">
        <v>2301</v>
      </c>
      <c r="HJ1" s="1" t="s">
        <v>2302</v>
      </c>
      <c r="HK1" s="1" t="s">
        <v>2303</v>
      </c>
      <c r="HL1" s="1" t="s">
        <v>2304</v>
      </c>
      <c r="HM1" s="1" t="s">
        <v>2305</v>
      </c>
      <c r="HN1" s="1" t="s">
        <v>2306</v>
      </c>
      <c r="HO1" s="1" t="s">
        <v>2307</v>
      </c>
      <c r="HP1" s="1" t="s">
        <v>2308</v>
      </c>
      <c r="HQ1" s="1" t="s">
        <v>2309</v>
      </c>
      <c r="HR1" s="1" t="s">
        <v>2310</v>
      </c>
      <c r="HS1" s="1" t="s">
        <v>2311</v>
      </c>
      <c r="HT1" s="1" t="s">
        <v>2312</v>
      </c>
      <c r="HU1" s="1" t="s">
        <v>2313</v>
      </c>
      <c r="HV1" s="1" t="s">
        <v>2314</v>
      </c>
      <c r="HW1" s="1" t="s">
        <v>2315</v>
      </c>
      <c r="HX1" s="1" t="s">
        <v>2316</v>
      </c>
      <c r="HY1" s="1" t="s">
        <v>2317</v>
      </c>
      <c r="HZ1" s="1" t="s">
        <v>2318</v>
      </c>
      <c r="IA1" s="1" t="s">
        <v>2319</v>
      </c>
      <c r="IB1" s="1" t="s">
        <v>2320</v>
      </c>
      <c r="IC1" s="1" t="s">
        <v>2321</v>
      </c>
      <c r="ID1" s="1" t="s">
        <v>2322</v>
      </c>
      <c r="IE1" s="1" t="s">
        <v>2323</v>
      </c>
      <c r="IF1" s="1" t="s">
        <v>2324</v>
      </c>
      <c r="IG1" s="1" t="s">
        <v>2325</v>
      </c>
      <c r="IH1" s="1" t="s">
        <v>2326</v>
      </c>
      <c r="II1" s="1" t="s">
        <v>2327</v>
      </c>
      <c r="IJ1" s="1" t="s">
        <v>2328</v>
      </c>
      <c r="IK1" s="1" t="s">
        <v>2329</v>
      </c>
      <c r="IL1" s="1" t="s">
        <v>2330</v>
      </c>
      <c r="IM1" s="1" t="s">
        <v>2331</v>
      </c>
      <c r="IN1" s="1" t="s">
        <v>2332</v>
      </c>
      <c r="IO1" s="1" t="s">
        <v>2333</v>
      </c>
      <c r="IP1" s="1" t="s">
        <v>2334</v>
      </c>
      <c r="IQ1" s="1" t="s">
        <v>2335</v>
      </c>
      <c r="IR1" s="1" t="s">
        <v>2336</v>
      </c>
      <c r="IS1" s="1" t="s">
        <v>2337</v>
      </c>
      <c r="IT1" s="1" t="s">
        <v>2338</v>
      </c>
      <c r="IU1" s="1" t="s">
        <v>2339</v>
      </c>
      <c r="IV1" s="1" t="s">
        <v>2340</v>
      </c>
      <c r="IW1" s="1" t="s">
        <v>2341</v>
      </c>
      <c r="IX1" s="1" t="s">
        <v>2342</v>
      </c>
      <c r="IY1" s="1" t="s">
        <v>2343</v>
      </c>
      <c r="IZ1" s="1" t="s">
        <v>2344</v>
      </c>
      <c r="JA1" s="1" t="s">
        <v>2345</v>
      </c>
      <c r="JB1" s="1" t="s">
        <v>2346</v>
      </c>
      <c r="JC1" s="1" t="s">
        <v>2347</v>
      </c>
      <c r="JD1" s="1" t="s">
        <v>2348</v>
      </c>
      <c r="JE1" s="1" t="s">
        <v>2349</v>
      </c>
      <c r="JF1" s="1" t="s">
        <v>2350</v>
      </c>
      <c r="JG1" s="1" t="s">
        <v>2351</v>
      </c>
      <c r="JH1" s="1" t="s">
        <v>2352</v>
      </c>
      <c r="JI1" s="1" t="s">
        <v>2353</v>
      </c>
      <c r="JJ1" s="1" t="s">
        <v>2354</v>
      </c>
      <c r="JK1" s="1" t="s">
        <v>2355</v>
      </c>
      <c r="JL1" s="1" t="s">
        <v>2356</v>
      </c>
      <c r="JM1" s="1" t="s">
        <v>2357</v>
      </c>
      <c r="JN1" s="1" t="s">
        <v>2358</v>
      </c>
      <c r="JO1" s="1" t="s">
        <v>2359</v>
      </c>
      <c r="JP1" s="1" t="s">
        <v>2360</v>
      </c>
      <c r="JQ1" s="1" t="s">
        <v>2361</v>
      </c>
      <c r="JR1" s="1" t="s">
        <v>2362</v>
      </c>
      <c r="JS1" s="1" t="s">
        <v>2363</v>
      </c>
      <c r="JT1" s="1" t="s">
        <v>2364</v>
      </c>
      <c r="JU1" s="1" t="s">
        <v>2365</v>
      </c>
      <c r="JV1" s="1" t="s">
        <v>2366</v>
      </c>
      <c r="JW1" s="1" t="s">
        <v>2367</v>
      </c>
      <c r="JX1" s="1" t="s">
        <v>2368</v>
      </c>
      <c r="JY1" s="1" t="s">
        <v>2369</v>
      </c>
      <c r="JZ1" s="1" t="s">
        <v>2370</v>
      </c>
      <c r="KA1" s="1" t="s">
        <v>2371</v>
      </c>
      <c r="KB1" s="1" t="s">
        <v>2372</v>
      </c>
      <c r="KC1" s="1" t="s">
        <v>2373</v>
      </c>
      <c r="KD1" s="1" t="s">
        <v>2374</v>
      </c>
      <c r="KE1" s="1" t="s">
        <v>2375</v>
      </c>
      <c r="KF1" s="1" t="s">
        <v>2376</v>
      </c>
      <c r="KG1" s="1" t="s">
        <v>2377</v>
      </c>
      <c r="KH1" s="1" t="s">
        <v>2378</v>
      </c>
      <c r="KI1" s="1" t="s">
        <v>2379</v>
      </c>
      <c r="KJ1" s="1" t="s">
        <v>2380</v>
      </c>
      <c r="KK1" s="1" t="s">
        <v>2381</v>
      </c>
      <c r="KL1" s="1" t="s">
        <v>2382</v>
      </c>
      <c r="KM1" s="1" t="s">
        <v>2383</v>
      </c>
      <c r="KN1" s="1" t="s">
        <v>2384</v>
      </c>
      <c r="KO1" s="1" t="s">
        <v>2385</v>
      </c>
      <c r="KP1" s="1" t="s">
        <v>2386</v>
      </c>
      <c r="KQ1" s="1" t="s">
        <v>2387</v>
      </c>
      <c r="KR1" s="1" t="s">
        <v>2388</v>
      </c>
      <c r="KS1" s="1" t="s">
        <v>2389</v>
      </c>
      <c r="KT1" s="1" t="s">
        <v>2390</v>
      </c>
      <c r="KU1" s="1" t="s">
        <v>2391</v>
      </c>
      <c r="KV1" s="1" t="s">
        <v>2392</v>
      </c>
      <c r="KW1" s="1" t="s">
        <v>2393</v>
      </c>
      <c r="KX1" s="1" t="s">
        <v>2394</v>
      </c>
      <c r="KY1" s="1" t="s">
        <v>2395</v>
      </c>
      <c r="KZ1" s="1" t="s">
        <v>2396</v>
      </c>
      <c r="LA1" s="1" t="s">
        <v>2397</v>
      </c>
      <c r="LB1" s="1" t="s">
        <v>2398</v>
      </c>
      <c r="LC1" s="1" t="s">
        <v>2399</v>
      </c>
      <c r="LD1" s="1" t="s">
        <v>2400</v>
      </c>
      <c r="LE1" s="1" t="s">
        <v>2401</v>
      </c>
      <c r="LF1" s="1" t="s">
        <v>2402</v>
      </c>
      <c r="LG1" s="1" t="s">
        <v>2403</v>
      </c>
      <c r="LH1" s="1" t="s">
        <v>2404</v>
      </c>
      <c r="LI1" s="1" t="s">
        <v>2405</v>
      </c>
      <c r="LJ1" s="1" t="s">
        <v>2406</v>
      </c>
      <c r="LK1" s="1" t="s">
        <v>2407</v>
      </c>
      <c r="LL1" s="1" t="s">
        <v>2408</v>
      </c>
      <c r="LM1" s="1" t="s">
        <v>2409</v>
      </c>
      <c r="LN1" s="1" t="s">
        <v>2410</v>
      </c>
      <c r="LO1" s="1" t="s">
        <v>2411</v>
      </c>
      <c r="LP1" s="1" t="s">
        <v>2412</v>
      </c>
      <c r="LQ1" s="1" t="s">
        <v>2413</v>
      </c>
      <c r="LR1" s="1" t="s">
        <v>2414</v>
      </c>
      <c r="LS1" s="1" t="s">
        <v>2415</v>
      </c>
      <c r="LT1" s="1" t="s">
        <v>2416</v>
      </c>
      <c r="LU1" s="1" t="s">
        <v>2417</v>
      </c>
      <c r="LV1" s="1" t="s">
        <v>2418</v>
      </c>
      <c r="LW1" s="1" t="s">
        <v>2419</v>
      </c>
      <c r="LX1" s="1" t="s">
        <v>2420</v>
      </c>
      <c r="LY1" s="1" t="s">
        <v>2421</v>
      </c>
      <c r="LZ1" s="1" t="s">
        <v>2422</v>
      </c>
      <c r="MA1" s="1" t="s">
        <v>2423</v>
      </c>
      <c r="MB1" s="1" t="s">
        <v>2424</v>
      </c>
      <c r="MC1" s="1" t="s">
        <v>2425</v>
      </c>
      <c r="MD1" s="1" t="s">
        <v>2426</v>
      </c>
      <c r="ME1" s="1" t="s">
        <v>2427</v>
      </c>
      <c r="MF1" s="1" t="s">
        <v>2428</v>
      </c>
      <c r="MG1" s="1" t="s">
        <v>2429</v>
      </c>
      <c r="MH1" s="1" t="s">
        <v>2430</v>
      </c>
      <c r="MI1" s="1" t="s">
        <v>2431</v>
      </c>
      <c r="MJ1" s="1" t="s">
        <v>2432</v>
      </c>
      <c r="MK1" s="1" t="s">
        <v>2433</v>
      </c>
      <c r="ML1" s="1" t="s">
        <v>2434</v>
      </c>
      <c r="MM1" s="1" t="s">
        <v>2435</v>
      </c>
      <c r="MN1" s="1" t="s">
        <v>2436</v>
      </c>
      <c r="MO1" s="1" t="s">
        <v>2437</v>
      </c>
      <c r="MP1" s="1" t="s">
        <v>2438</v>
      </c>
      <c r="MQ1" s="1" t="s">
        <v>2439</v>
      </c>
      <c r="MR1" s="1" t="s">
        <v>2440</v>
      </c>
      <c r="MS1" s="1" t="s">
        <v>2441</v>
      </c>
      <c r="MT1" s="1" t="s">
        <v>2442</v>
      </c>
      <c r="MU1" s="1" t="s">
        <v>2443</v>
      </c>
      <c r="MV1" s="1" t="s">
        <v>2444</v>
      </c>
      <c r="MW1" s="1" t="s">
        <v>2445</v>
      </c>
      <c r="MX1" s="1" t="s">
        <v>2446</v>
      </c>
      <c r="MY1" s="1" t="s">
        <v>2447</v>
      </c>
      <c r="MZ1" s="1" t="s">
        <v>2448</v>
      </c>
      <c r="NA1" s="1" t="s">
        <v>2449</v>
      </c>
      <c r="NB1" s="1" t="s">
        <v>2450</v>
      </c>
      <c r="NC1" s="1" t="s">
        <v>2451</v>
      </c>
      <c r="ND1" s="1" t="s">
        <v>2452</v>
      </c>
      <c r="NE1" s="1" t="s">
        <v>2453</v>
      </c>
      <c r="NF1" s="1" t="s">
        <v>2454</v>
      </c>
      <c r="NG1" s="1" t="s">
        <v>2455</v>
      </c>
      <c r="NH1" s="1" t="s">
        <v>2456</v>
      </c>
      <c r="NI1" s="1" t="s">
        <v>2457</v>
      </c>
      <c r="NJ1" s="1" t="s">
        <v>2458</v>
      </c>
      <c r="NK1" s="1" t="s">
        <v>2459</v>
      </c>
      <c r="NL1" s="1" t="s">
        <v>2460</v>
      </c>
      <c r="NM1" s="1" t="s">
        <v>2461</v>
      </c>
      <c r="NN1" s="1" t="s">
        <v>2462</v>
      </c>
      <c r="NO1" s="1" t="s">
        <v>2463</v>
      </c>
      <c r="NP1" s="1" t="s">
        <v>2464</v>
      </c>
      <c r="NQ1" s="1" t="s">
        <v>2465</v>
      </c>
      <c r="NR1" s="1" t="s">
        <v>2466</v>
      </c>
      <c r="NS1" s="1" t="s">
        <v>2467</v>
      </c>
      <c r="NT1" s="1" t="s">
        <v>2468</v>
      </c>
      <c r="NU1" s="1" t="s">
        <v>2469</v>
      </c>
      <c r="NV1" s="1" t="s">
        <v>2470</v>
      </c>
      <c r="NW1" s="1" t="s">
        <v>2471</v>
      </c>
      <c r="NX1" s="1" t="s">
        <v>2472</v>
      </c>
      <c r="NY1" s="1" t="s">
        <v>2473</v>
      </c>
      <c r="NZ1" s="1" t="s">
        <v>2474</v>
      </c>
      <c r="OA1" s="1" t="s">
        <v>2475</v>
      </c>
      <c r="OB1" s="1" t="s">
        <v>2476</v>
      </c>
      <c r="OC1" s="1" t="s">
        <v>2477</v>
      </c>
      <c r="OD1" s="1" t="s">
        <v>2478</v>
      </c>
      <c r="OE1" s="1" t="s">
        <v>2479</v>
      </c>
      <c r="OF1" s="1" t="s">
        <v>2480</v>
      </c>
      <c r="OG1" s="1" t="s">
        <v>2481</v>
      </c>
      <c r="OH1" s="1" t="s">
        <v>2482</v>
      </c>
      <c r="OI1" s="1" t="s">
        <v>2483</v>
      </c>
      <c r="OJ1" s="1" t="s">
        <v>2484</v>
      </c>
      <c r="OK1" s="1" t="s">
        <v>2485</v>
      </c>
      <c r="OL1" s="1" t="s">
        <v>2486</v>
      </c>
      <c r="OM1" s="1" t="s">
        <v>2487</v>
      </c>
      <c r="ON1" s="1" t="s">
        <v>2488</v>
      </c>
      <c r="OO1" s="1" t="s">
        <v>2489</v>
      </c>
      <c r="OP1" s="1" t="s">
        <v>2490</v>
      </c>
      <c r="OQ1" s="1" t="s">
        <v>2491</v>
      </c>
      <c r="OR1" s="1" t="s">
        <v>2492</v>
      </c>
      <c r="OS1" s="1" t="s">
        <v>2493</v>
      </c>
      <c r="OT1" s="1" t="s">
        <v>2494</v>
      </c>
      <c r="OU1" s="1" t="s">
        <v>2495</v>
      </c>
      <c r="OV1" s="1" t="s">
        <v>2496</v>
      </c>
      <c r="OW1" s="1" t="s">
        <v>2497</v>
      </c>
      <c r="OX1" s="1" t="s">
        <v>2498</v>
      </c>
      <c r="OY1" s="1" t="s">
        <v>2499</v>
      </c>
      <c r="OZ1" s="1" t="s">
        <v>2500</v>
      </c>
      <c r="PA1" s="1" t="s">
        <v>2501</v>
      </c>
      <c r="PB1" s="1" t="s">
        <v>2502</v>
      </c>
      <c r="PC1" s="1" t="s">
        <v>2503</v>
      </c>
      <c r="PD1" s="1" t="s">
        <v>2504</v>
      </c>
      <c r="PE1" s="1" t="s">
        <v>2505</v>
      </c>
      <c r="PF1" s="1" t="s">
        <v>2506</v>
      </c>
      <c r="PG1" s="1" t="s">
        <v>2507</v>
      </c>
      <c r="PH1" s="1" t="s">
        <v>2508</v>
      </c>
      <c r="PI1" s="1" t="s">
        <v>2509</v>
      </c>
      <c r="PJ1" s="1" t="s">
        <v>2510</v>
      </c>
      <c r="PK1" s="1" t="s">
        <v>2511</v>
      </c>
      <c r="PL1" s="1" t="s">
        <v>2512</v>
      </c>
      <c r="PM1" s="1" t="s">
        <v>2513</v>
      </c>
      <c r="PN1" s="1" t="s">
        <v>2514</v>
      </c>
      <c r="PO1" s="1" t="s">
        <v>2515</v>
      </c>
      <c r="PP1" s="1" t="s">
        <v>2516</v>
      </c>
      <c r="PQ1" s="1" t="s">
        <v>2517</v>
      </c>
      <c r="PR1" s="1" t="s">
        <v>2518</v>
      </c>
      <c r="PS1" s="1" t="s">
        <v>2519</v>
      </c>
      <c r="PT1" s="1" t="s">
        <v>2520</v>
      </c>
      <c r="PU1" s="1" t="s">
        <v>2521</v>
      </c>
      <c r="PV1" s="1" t="s">
        <v>2522</v>
      </c>
      <c r="PW1" s="1" t="s">
        <v>2523</v>
      </c>
      <c r="PX1" s="1" t="s">
        <v>2524</v>
      </c>
      <c r="PY1" s="1" t="s">
        <v>2525</v>
      </c>
      <c r="PZ1" s="1" t="s">
        <v>2526</v>
      </c>
      <c r="QA1" s="1" t="s">
        <v>2527</v>
      </c>
      <c r="QB1" s="1" t="s">
        <v>2528</v>
      </c>
      <c r="QC1" s="1" t="s">
        <v>2529</v>
      </c>
      <c r="QD1" s="1" t="s">
        <v>2530</v>
      </c>
      <c r="QE1" s="1" t="s">
        <v>2531</v>
      </c>
      <c r="QF1" s="1" t="s">
        <v>2532</v>
      </c>
      <c r="QG1" s="1" t="s">
        <v>2533</v>
      </c>
      <c r="QH1" s="1" t="s">
        <v>2534</v>
      </c>
      <c r="QI1" s="1" t="s">
        <v>2535</v>
      </c>
      <c r="QJ1" s="1" t="s">
        <v>2536</v>
      </c>
      <c r="QK1" s="1" t="s">
        <v>2537</v>
      </c>
      <c r="QL1" s="1" t="s">
        <v>2538</v>
      </c>
      <c r="QM1" s="1" t="s">
        <v>2539</v>
      </c>
      <c r="QN1" s="1" t="s">
        <v>2540</v>
      </c>
      <c r="QO1" s="1" t="s">
        <v>2541</v>
      </c>
      <c r="QP1" s="1" t="s">
        <v>2542</v>
      </c>
      <c r="QQ1" s="1" t="s">
        <v>2543</v>
      </c>
      <c r="QR1" s="1" t="s">
        <v>2544</v>
      </c>
      <c r="QS1" s="1" t="s">
        <v>2545</v>
      </c>
      <c r="QT1" s="1" t="s">
        <v>2546</v>
      </c>
      <c r="QU1" s="1" t="s">
        <v>2547</v>
      </c>
      <c r="QV1" s="1" t="s">
        <v>2548</v>
      </c>
      <c r="QW1" s="1" t="s">
        <v>2549</v>
      </c>
      <c r="QX1" s="1" t="s">
        <v>2550</v>
      </c>
      <c r="QY1" s="1" t="s">
        <v>2551</v>
      </c>
      <c r="QZ1" s="1" t="s">
        <v>2552</v>
      </c>
      <c r="RA1" s="1" t="s">
        <v>2553</v>
      </c>
      <c r="RB1" s="1" t="s">
        <v>2554</v>
      </c>
      <c r="RC1" s="1" t="s">
        <v>2555</v>
      </c>
      <c r="RD1" s="1" t="s">
        <v>2556</v>
      </c>
      <c r="RE1" s="1" t="s">
        <v>2557</v>
      </c>
      <c r="RF1" s="1" t="s">
        <v>2558</v>
      </c>
      <c r="RG1" s="1" t="s">
        <v>2559</v>
      </c>
      <c r="RH1" s="1" t="s">
        <v>2560</v>
      </c>
      <c r="RI1" s="1" t="s">
        <v>2561</v>
      </c>
      <c r="RJ1" s="1" t="s">
        <v>2562</v>
      </c>
      <c r="RK1" s="1" t="s">
        <v>2563</v>
      </c>
      <c r="RL1" s="1" t="s">
        <v>2564</v>
      </c>
      <c r="RM1" s="1" t="s">
        <v>2565</v>
      </c>
      <c r="RN1" s="1" t="s">
        <v>2566</v>
      </c>
      <c r="RO1" s="1" t="s">
        <v>2567</v>
      </c>
      <c r="RP1" s="1" t="s">
        <v>2568</v>
      </c>
      <c r="RQ1" s="1" t="s">
        <v>2569</v>
      </c>
      <c r="RR1" s="1" t="s">
        <v>2570</v>
      </c>
      <c r="RS1" s="1" t="s">
        <v>2571</v>
      </c>
      <c r="RT1" s="1" t="s">
        <v>2572</v>
      </c>
      <c r="RU1" s="1" t="s">
        <v>2573</v>
      </c>
      <c r="RV1" s="1" t="s">
        <v>2574</v>
      </c>
      <c r="RW1" s="1" t="s">
        <v>2575</v>
      </c>
      <c r="RX1" s="1" t="s">
        <v>2576</v>
      </c>
      <c r="RY1" s="1" t="s">
        <v>2577</v>
      </c>
      <c r="RZ1" s="1" t="s">
        <v>2578</v>
      </c>
      <c r="SA1" s="1" t="s">
        <v>2579</v>
      </c>
      <c r="SB1" s="1" t="s">
        <v>2580</v>
      </c>
      <c r="SC1" s="1" t="s">
        <v>2581</v>
      </c>
      <c r="SD1" s="1" t="s">
        <v>2582</v>
      </c>
      <c r="SE1" s="1" t="s">
        <v>2583</v>
      </c>
      <c r="SF1" s="1" t="s">
        <v>2584</v>
      </c>
      <c r="SG1" s="1" t="s">
        <v>2585</v>
      </c>
      <c r="SH1" s="1" t="s">
        <v>2586</v>
      </c>
      <c r="SI1" s="1" t="s">
        <v>2587</v>
      </c>
      <c r="SJ1" s="1" t="s">
        <v>2588</v>
      </c>
      <c r="SK1" s="1" t="s">
        <v>2589</v>
      </c>
      <c r="SL1" s="1" t="s">
        <v>2590</v>
      </c>
      <c r="SM1" s="1" t="s">
        <v>2591</v>
      </c>
      <c r="SN1" s="1" t="s">
        <v>2592</v>
      </c>
      <c r="SO1" s="1" t="s">
        <v>2593</v>
      </c>
      <c r="SP1" s="1" t="s">
        <v>2594</v>
      </c>
      <c r="SQ1" s="1" t="s">
        <v>2595</v>
      </c>
      <c r="SR1" s="1" t="s">
        <v>2596</v>
      </c>
      <c r="SS1" s="1" t="s">
        <v>2597</v>
      </c>
      <c r="ST1" s="1" t="s">
        <v>2598</v>
      </c>
      <c r="SU1" s="1" t="s">
        <v>2599</v>
      </c>
      <c r="SV1" s="1" t="s">
        <v>2600</v>
      </c>
      <c r="SW1" s="1" t="s">
        <v>2601</v>
      </c>
      <c r="SX1" s="1" t="s">
        <v>2602</v>
      </c>
      <c r="SY1" s="1" t="s">
        <v>2603</v>
      </c>
      <c r="SZ1" s="1" t="s">
        <v>2604</v>
      </c>
      <c r="TA1" s="1" t="s">
        <v>2605</v>
      </c>
      <c r="TB1" s="1" t="s">
        <v>2606</v>
      </c>
      <c r="TC1" s="1" t="s">
        <v>2607</v>
      </c>
      <c r="TD1" s="1" t="s">
        <v>2608</v>
      </c>
      <c r="TE1" s="1" t="s">
        <v>2609</v>
      </c>
      <c r="TF1" s="1" t="s">
        <v>2610</v>
      </c>
      <c r="TG1" s="1" t="s">
        <v>2611</v>
      </c>
      <c r="TH1" s="1" t="s">
        <v>2612</v>
      </c>
      <c r="TI1" s="1" t="s">
        <v>2613</v>
      </c>
      <c r="TJ1" s="1" t="s">
        <v>2614</v>
      </c>
      <c r="TK1" s="1" t="s">
        <v>2615</v>
      </c>
      <c r="TL1" s="1" t="s">
        <v>2616</v>
      </c>
      <c r="TM1" s="1" t="s">
        <v>2617</v>
      </c>
      <c r="TN1" s="1" t="s">
        <v>2618</v>
      </c>
      <c r="TO1" s="1" t="s">
        <v>2619</v>
      </c>
      <c r="TP1" s="1" t="s">
        <v>2620</v>
      </c>
      <c r="TQ1" s="1" t="s">
        <v>2621</v>
      </c>
      <c r="TR1" s="1" t="s">
        <v>2622</v>
      </c>
      <c r="TS1" s="1" t="s">
        <v>2623</v>
      </c>
      <c r="TT1" s="1" t="s">
        <v>2624</v>
      </c>
      <c r="TU1" s="1" t="s">
        <v>2625</v>
      </c>
      <c r="TV1" s="1" t="s">
        <v>2626</v>
      </c>
      <c r="TW1" s="1" t="s">
        <v>2627</v>
      </c>
      <c r="TX1" s="1" t="s">
        <v>2628</v>
      </c>
      <c r="TY1" s="1" t="s">
        <v>2629</v>
      </c>
      <c r="TZ1" s="1" t="s">
        <v>2630</v>
      </c>
      <c r="UA1" s="1" t="s">
        <v>2631</v>
      </c>
      <c r="UB1" s="1" t="s">
        <v>2632</v>
      </c>
      <c r="UC1" s="1" t="s">
        <v>2633</v>
      </c>
      <c r="UD1" s="1" t="s">
        <v>2634</v>
      </c>
      <c r="UE1" s="1" t="s">
        <v>2635</v>
      </c>
      <c r="UF1" s="1" t="s">
        <v>2636</v>
      </c>
      <c r="UG1" s="1" t="s">
        <v>2637</v>
      </c>
      <c r="UH1" s="1" t="s">
        <v>2638</v>
      </c>
      <c r="UI1" s="1" t="s">
        <v>2639</v>
      </c>
      <c r="UJ1" s="1" t="s">
        <v>2640</v>
      </c>
      <c r="UK1" s="1" t="s">
        <v>2641</v>
      </c>
      <c r="UL1" s="1" t="s">
        <v>2642</v>
      </c>
      <c r="UM1" s="1" t="s">
        <v>2643</v>
      </c>
      <c r="UN1" s="1" t="s">
        <v>2644</v>
      </c>
      <c r="UO1" s="1" t="s">
        <v>2645</v>
      </c>
      <c r="UP1" s="1" t="s">
        <v>2646</v>
      </c>
      <c r="UQ1" s="1" t="s">
        <v>2647</v>
      </c>
      <c r="UR1" s="1" t="s">
        <v>2648</v>
      </c>
      <c r="US1" s="1" t="s">
        <v>2649</v>
      </c>
      <c r="UT1" s="1" t="s">
        <v>2650</v>
      </c>
      <c r="UU1" s="1" t="s">
        <v>2651</v>
      </c>
      <c r="UV1" s="1" t="s">
        <v>2652</v>
      </c>
      <c r="UW1" s="1" t="s">
        <v>2653</v>
      </c>
      <c r="UX1" s="1" t="s">
        <v>2654</v>
      </c>
      <c r="UY1" s="1" t="s">
        <v>2655</v>
      </c>
      <c r="UZ1" s="1" t="s">
        <v>2656</v>
      </c>
      <c r="VA1" s="1" t="s">
        <v>2657</v>
      </c>
      <c r="VB1" s="1" t="s">
        <v>2658</v>
      </c>
      <c r="VC1" s="1" t="s">
        <v>2659</v>
      </c>
      <c r="VD1" s="1" t="s">
        <v>2660</v>
      </c>
      <c r="VE1" s="1" t="s">
        <v>2661</v>
      </c>
      <c r="VF1" s="1" t="s">
        <v>2662</v>
      </c>
      <c r="VG1" s="1" t="s">
        <v>2663</v>
      </c>
      <c r="VH1" s="1" t="s">
        <v>2664</v>
      </c>
      <c r="VI1" s="1" t="s">
        <v>2665</v>
      </c>
      <c r="VJ1" s="1" t="s">
        <v>2666</v>
      </c>
      <c r="VK1" s="1" t="s">
        <v>2667</v>
      </c>
      <c r="VL1" s="1" t="s">
        <v>2668</v>
      </c>
      <c r="VM1" s="1" t="s">
        <v>2669</v>
      </c>
      <c r="VN1" s="1" t="s">
        <v>2670</v>
      </c>
      <c r="VO1" s="1" t="s">
        <v>2671</v>
      </c>
      <c r="VP1" s="1" t="s">
        <v>2672</v>
      </c>
      <c r="VQ1" s="1" t="s">
        <v>2673</v>
      </c>
      <c r="VR1" s="1" t="s">
        <v>2674</v>
      </c>
      <c r="VS1" s="1" t="s">
        <v>2675</v>
      </c>
      <c r="VT1" s="1" t="s">
        <v>2676</v>
      </c>
      <c r="VU1" s="1" t="s">
        <v>2677</v>
      </c>
      <c r="VV1" s="1" t="s">
        <v>2678</v>
      </c>
      <c r="VW1" s="1" t="s">
        <v>2679</v>
      </c>
      <c r="VX1" s="1" t="s">
        <v>2680</v>
      </c>
      <c r="VY1" s="1" t="s">
        <v>2681</v>
      </c>
      <c r="VZ1" s="1" t="s">
        <v>2682</v>
      </c>
      <c r="WA1" s="1" t="s">
        <v>2683</v>
      </c>
      <c r="WB1" s="1" t="s">
        <v>2684</v>
      </c>
      <c r="WC1" s="1" t="s">
        <v>2685</v>
      </c>
      <c r="WD1" s="1" t="s">
        <v>2686</v>
      </c>
      <c r="WE1" s="1" t="s">
        <v>2687</v>
      </c>
      <c r="WF1" s="1" t="s">
        <v>2688</v>
      </c>
      <c r="WG1" s="1" t="s">
        <v>2689</v>
      </c>
      <c r="WH1" s="1" t="s">
        <v>2690</v>
      </c>
      <c r="WI1" s="1" t="s">
        <v>2691</v>
      </c>
      <c r="WJ1" s="1" t="s">
        <v>2692</v>
      </c>
      <c r="WK1" s="1" t="s">
        <v>2693</v>
      </c>
      <c r="WL1" s="1" t="s">
        <v>2694</v>
      </c>
      <c r="WM1" s="1" t="s">
        <v>2695</v>
      </c>
      <c r="WN1" s="1" t="s">
        <v>2696</v>
      </c>
      <c r="WO1" s="1" t="s">
        <v>2697</v>
      </c>
      <c r="WP1" s="1" t="s">
        <v>2698</v>
      </c>
      <c r="WQ1" s="1" t="s">
        <v>2699</v>
      </c>
      <c r="WR1" s="1" t="s">
        <v>2700</v>
      </c>
      <c r="WS1" s="1" t="s">
        <v>2701</v>
      </c>
      <c r="WT1" s="1" t="s">
        <v>2702</v>
      </c>
      <c r="WU1" s="1" t="s">
        <v>2703</v>
      </c>
      <c r="WV1" s="1" t="s">
        <v>2704</v>
      </c>
      <c r="WW1" s="1" t="s">
        <v>2705</v>
      </c>
      <c r="WX1" s="1" t="s">
        <v>2706</v>
      </c>
      <c r="WY1" s="1" t="s">
        <v>2707</v>
      </c>
      <c r="WZ1" s="1" t="s">
        <v>2708</v>
      </c>
      <c r="XA1" s="1" t="s">
        <v>2709</v>
      </c>
      <c r="XB1" s="1" t="s">
        <v>2710</v>
      </c>
      <c r="XC1" s="1" t="s">
        <v>2711</v>
      </c>
      <c r="XD1" s="1" t="s">
        <v>2712</v>
      </c>
      <c r="XE1" s="1" t="s">
        <v>2713</v>
      </c>
      <c r="XF1" s="1" t="s">
        <v>2714</v>
      </c>
      <c r="XG1" s="1" t="s">
        <v>2715</v>
      </c>
      <c r="XH1" s="1" t="s">
        <v>2716</v>
      </c>
      <c r="XI1" s="1" t="s">
        <v>2717</v>
      </c>
      <c r="XJ1" s="1" t="s">
        <v>2718</v>
      </c>
      <c r="XK1" s="1" t="s">
        <v>2719</v>
      </c>
      <c r="XL1" s="1" t="s">
        <v>2720</v>
      </c>
      <c r="XM1" s="1" t="s">
        <v>2721</v>
      </c>
      <c r="XN1" s="1" t="s">
        <v>2722</v>
      </c>
      <c r="XO1" s="1" t="s">
        <v>2723</v>
      </c>
      <c r="XP1" s="1" t="s">
        <v>2724</v>
      </c>
      <c r="XQ1" s="1" t="s">
        <v>2725</v>
      </c>
      <c r="XR1" s="1" t="s">
        <v>2726</v>
      </c>
      <c r="XS1" s="1" t="s">
        <v>2727</v>
      </c>
      <c r="XT1" s="1" t="s">
        <v>2728</v>
      </c>
      <c r="XU1" s="1" t="s">
        <v>2729</v>
      </c>
      <c r="XV1" s="1" t="s">
        <v>2730</v>
      </c>
      <c r="XW1" s="1" t="s">
        <v>2731</v>
      </c>
      <c r="XX1" s="1" t="s">
        <v>2732</v>
      </c>
      <c r="XY1" s="1" t="s">
        <v>2733</v>
      </c>
      <c r="XZ1" s="1" t="s">
        <v>2734</v>
      </c>
      <c r="YA1" s="1" t="s">
        <v>2735</v>
      </c>
      <c r="YB1" s="1" t="s">
        <v>2736</v>
      </c>
      <c r="YC1" s="1" t="s">
        <v>2737</v>
      </c>
      <c r="YD1" s="1" t="s">
        <v>2738</v>
      </c>
      <c r="YE1" s="1" t="s">
        <v>2739</v>
      </c>
      <c r="YF1" s="1" t="s">
        <v>2740</v>
      </c>
      <c r="YG1" s="1" t="s">
        <v>2741</v>
      </c>
      <c r="YH1" s="1" t="s">
        <v>2742</v>
      </c>
      <c r="YI1" s="1" t="s">
        <v>2743</v>
      </c>
      <c r="YJ1" s="1" t="s">
        <v>2744</v>
      </c>
      <c r="YK1" s="1" t="s">
        <v>2745</v>
      </c>
      <c r="YL1" s="1" t="s">
        <v>2746</v>
      </c>
      <c r="YM1" s="1" t="s">
        <v>2747</v>
      </c>
      <c r="YN1" s="1" t="s">
        <v>2748</v>
      </c>
      <c r="YO1" s="1" t="s">
        <v>2749</v>
      </c>
      <c r="YP1" s="1" t="s">
        <v>2750</v>
      </c>
      <c r="YQ1" s="1" t="s">
        <v>2751</v>
      </c>
      <c r="YR1" s="1" t="s">
        <v>2752</v>
      </c>
      <c r="YS1" s="1" t="s">
        <v>2753</v>
      </c>
      <c r="YT1" s="1" t="s">
        <v>2754</v>
      </c>
      <c r="YU1" s="1" t="s">
        <v>2755</v>
      </c>
      <c r="YV1" s="1" t="s">
        <v>2756</v>
      </c>
      <c r="YW1" s="1" t="s">
        <v>2757</v>
      </c>
      <c r="YX1" s="1" t="s">
        <v>2758</v>
      </c>
      <c r="YY1" s="1" t="s">
        <v>2759</v>
      </c>
      <c r="YZ1" s="1" t="s">
        <v>2760</v>
      </c>
      <c r="ZA1" s="1" t="s">
        <v>2761</v>
      </c>
      <c r="ZB1" s="1" t="s">
        <v>2762</v>
      </c>
      <c r="ZC1" s="1" t="s">
        <v>2763</v>
      </c>
      <c r="ZD1" s="1" t="s">
        <v>2764</v>
      </c>
      <c r="ZE1" s="1" t="s">
        <v>2765</v>
      </c>
      <c r="ZF1" s="1" t="s">
        <v>2766</v>
      </c>
      <c r="ZG1" s="1" t="s">
        <v>2767</v>
      </c>
      <c r="ZH1" s="1" t="s">
        <v>2768</v>
      </c>
      <c r="ZI1" s="1" t="s">
        <v>2769</v>
      </c>
      <c r="ZJ1" s="1" t="s">
        <v>2770</v>
      </c>
      <c r="ZK1" s="1" t="s">
        <v>2771</v>
      </c>
      <c r="ZL1" s="1" t="s">
        <v>2772</v>
      </c>
      <c r="ZM1" s="1" t="s">
        <v>2773</v>
      </c>
      <c r="ZN1" s="1" t="s">
        <v>2774</v>
      </c>
      <c r="ZO1" s="1" t="s">
        <v>2775</v>
      </c>
      <c r="ZP1" s="1" t="s">
        <v>2776</v>
      </c>
      <c r="ZQ1" s="1" t="s">
        <v>2777</v>
      </c>
      <c r="ZR1" s="1" t="s">
        <v>2778</v>
      </c>
      <c r="ZS1" s="1" t="s">
        <v>2779</v>
      </c>
      <c r="ZT1" s="1" t="s">
        <v>2780</v>
      </c>
      <c r="ZU1" s="1" t="s">
        <v>2781</v>
      </c>
      <c r="ZV1" s="1" t="s">
        <v>2782</v>
      </c>
      <c r="ZW1" s="1" t="s">
        <v>2783</v>
      </c>
      <c r="ZX1" s="1" t="s">
        <v>2784</v>
      </c>
      <c r="ZY1" s="1" t="s">
        <v>2785</v>
      </c>
      <c r="ZZ1" s="1" t="s">
        <v>2786</v>
      </c>
      <c r="AAA1" s="1" t="s">
        <v>2787</v>
      </c>
      <c r="AAB1" s="1" t="s">
        <v>2788</v>
      </c>
      <c r="AAC1" s="1" t="s">
        <v>2789</v>
      </c>
      <c r="AAD1" s="1" t="s">
        <v>2790</v>
      </c>
      <c r="AAE1" s="1" t="s">
        <v>2791</v>
      </c>
      <c r="AAF1" s="1" t="s">
        <v>2792</v>
      </c>
      <c r="AAG1" s="1" t="s">
        <v>2793</v>
      </c>
      <c r="AAH1" s="1" t="s">
        <v>2794</v>
      </c>
      <c r="AAI1" s="1" t="s">
        <v>2795</v>
      </c>
      <c r="AAJ1" s="1" t="s">
        <v>2796</v>
      </c>
      <c r="AAK1" s="1" t="s">
        <v>2797</v>
      </c>
      <c r="AAL1" s="1" t="s">
        <v>2798</v>
      </c>
      <c r="AAM1" s="1" t="s">
        <v>2799</v>
      </c>
      <c r="AAN1" s="1" t="s">
        <v>2800</v>
      </c>
      <c r="AAO1" s="1" t="s">
        <v>2801</v>
      </c>
      <c r="AAP1" s="1" t="s">
        <v>2802</v>
      </c>
      <c r="AAQ1" s="1" t="s">
        <v>2803</v>
      </c>
      <c r="AAR1" s="1" t="s">
        <v>2804</v>
      </c>
      <c r="AAS1" s="1" t="s">
        <v>2805</v>
      </c>
      <c r="AAT1" s="1" t="s">
        <v>2806</v>
      </c>
      <c r="AAU1" s="1" t="s">
        <v>2807</v>
      </c>
      <c r="AAV1" s="1" t="s">
        <v>2808</v>
      </c>
      <c r="AAW1" s="1" t="s">
        <v>2809</v>
      </c>
      <c r="AAX1" s="1" t="s">
        <v>2810</v>
      </c>
      <c r="AAY1" s="1" t="s">
        <v>2811</v>
      </c>
      <c r="AAZ1" s="1" t="s">
        <v>2812</v>
      </c>
      <c r="ABA1" s="1" t="s">
        <v>2813</v>
      </c>
      <c r="ABB1" s="1" t="s">
        <v>2814</v>
      </c>
      <c r="ABC1" s="1" t="s">
        <v>2815</v>
      </c>
      <c r="ABD1" s="1" t="s">
        <v>2816</v>
      </c>
      <c r="ABE1" s="1" t="s">
        <v>2817</v>
      </c>
      <c r="ABF1" s="1" t="s">
        <v>2818</v>
      </c>
      <c r="ABG1" s="1" t="s">
        <v>2819</v>
      </c>
      <c r="ABH1" s="1" t="s">
        <v>2820</v>
      </c>
      <c r="ABI1" s="1" t="s">
        <v>2821</v>
      </c>
      <c r="ABJ1" s="1" t="s">
        <v>2822</v>
      </c>
      <c r="ABK1" s="1" t="s">
        <v>2823</v>
      </c>
      <c r="ABL1" s="1" t="s">
        <v>2824</v>
      </c>
      <c r="ABM1" s="1" t="s">
        <v>2825</v>
      </c>
      <c r="ABN1" s="1" t="s">
        <v>2826</v>
      </c>
      <c r="ABO1" s="1" t="s">
        <v>2827</v>
      </c>
      <c r="ABP1" s="1" t="s">
        <v>2828</v>
      </c>
      <c r="ABQ1" s="1" t="s">
        <v>2829</v>
      </c>
      <c r="ABR1" s="1" t="s">
        <v>2830</v>
      </c>
      <c r="ABS1" s="1" t="s">
        <v>2831</v>
      </c>
      <c r="ABT1" s="1" t="s">
        <v>2832</v>
      </c>
      <c r="ABU1" s="1" t="s">
        <v>2833</v>
      </c>
      <c r="ABV1" s="1" t="s">
        <v>2834</v>
      </c>
      <c r="ABW1" s="1" t="s">
        <v>2835</v>
      </c>
      <c r="ABX1" s="1" t="s">
        <v>2836</v>
      </c>
      <c r="ABY1" s="1" t="s">
        <v>2837</v>
      </c>
      <c r="ABZ1" s="1" t="s">
        <v>2838</v>
      </c>
      <c r="ACA1" s="1" t="s">
        <v>2839</v>
      </c>
      <c r="ACB1" s="1" t="s">
        <v>2840</v>
      </c>
      <c r="ACC1" s="1" t="s">
        <v>2841</v>
      </c>
      <c r="ACD1" s="1" t="s">
        <v>2842</v>
      </c>
      <c r="ACE1" s="1" t="s">
        <v>2843</v>
      </c>
      <c r="ACF1" s="1" t="s">
        <v>2844</v>
      </c>
      <c r="ACG1" s="1" t="s">
        <v>2845</v>
      </c>
      <c r="ACH1" s="1" t="s">
        <v>2846</v>
      </c>
      <c r="ACI1" s="1" t="s">
        <v>2847</v>
      </c>
      <c r="ACJ1" s="1" t="s">
        <v>2848</v>
      </c>
      <c r="ACK1" s="1" t="s">
        <v>2849</v>
      </c>
      <c r="ACL1" s="1" t="s">
        <v>2850</v>
      </c>
      <c r="ACM1" s="1" t="s">
        <v>2851</v>
      </c>
      <c r="ACN1" s="1" t="s">
        <v>2852</v>
      </c>
      <c r="ACO1" s="1" t="s">
        <v>2853</v>
      </c>
      <c r="ACP1" s="1" t="s">
        <v>2854</v>
      </c>
      <c r="ACQ1" s="1" t="s">
        <v>2855</v>
      </c>
      <c r="ACR1" s="1" t="s">
        <v>2856</v>
      </c>
      <c r="ACS1" s="1" t="s">
        <v>2857</v>
      </c>
      <c r="ACT1" s="1" t="s">
        <v>2858</v>
      </c>
      <c r="ACU1" s="1" t="s">
        <v>2859</v>
      </c>
      <c r="ACV1" s="1" t="s">
        <v>2860</v>
      </c>
      <c r="ACW1" s="1" t="s">
        <v>2861</v>
      </c>
      <c r="ACX1" s="1" t="s">
        <v>2862</v>
      </c>
      <c r="ACY1" s="1" t="s">
        <v>2863</v>
      </c>
      <c r="ACZ1" s="1" t="s">
        <v>2864</v>
      </c>
      <c r="ADA1" s="1" t="s">
        <v>2865</v>
      </c>
      <c r="ADB1" s="1" t="s">
        <v>2866</v>
      </c>
      <c r="ADC1" s="1" t="s">
        <v>2867</v>
      </c>
      <c r="ADD1" s="1" t="s">
        <v>2868</v>
      </c>
      <c r="ADE1" s="1" t="s">
        <v>2869</v>
      </c>
      <c r="ADF1" s="1" t="s">
        <v>2870</v>
      </c>
      <c r="ADG1" s="1" t="s">
        <v>2871</v>
      </c>
      <c r="ADH1" s="1" t="s">
        <v>2872</v>
      </c>
      <c r="ADI1" s="1" t="s">
        <v>2873</v>
      </c>
      <c r="ADJ1" s="1" t="s">
        <v>2874</v>
      </c>
      <c r="ADK1" s="1" t="s">
        <v>2875</v>
      </c>
      <c r="ADL1" s="1" t="s">
        <v>2876</v>
      </c>
      <c r="ADM1" s="1" t="s">
        <v>2877</v>
      </c>
      <c r="ADN1" s="1" t="s">
        <v>2878</v>
      </c>
      <c r="ADO1" s="1" t="s">
        <v>2879</v>
      </c>
      <c r="ADP1" s="1" t="s">
        <v>2880</v>
      </c>
      <c r="ADQ1" s="1" t="s">
        <v>2881</v>
      </c>
      <c r="ADR1" s="1" t="s">
        <v>2882</v>
      </c>
      <c r="ADS1" s="1" t="s">
        <v>2883</v>
      </c>
      <c r="ADT1" s="1" t="s">
        <v>2884</v>
      </c>
      <c r="ADU1" s="1" t="s">
        <v>2885</v>
      </c>
      <c r="ADV1" s="1" t="s">
        <v>2886</v>
      </c>
      <c r="ADW1" s="1" t="s">
        <v>2887</v>
      </c>
      <c r="ADX1" s="1" t="s">
        <v>2888</v>
      </c>
      <c r="ADY1" s="1" t="s">
        <v>2889</v>
      </c>
      <c r="ADZ1" s="1" t="s">
        <v>2890</v>
      </c>
      <c r="AEA1" s="1" t="s">
        <v>2891</v>
      </c>
      <c r="AEB1" s="1" t="s">
        <v>2892</v>
      </c>
      <c r="AEC1" s="1" t="s">
        <v>2893</v>
      </c>
      <c r="AED1" s="1" t="s">
        <v>2894</v>
      </c>
      <c r="AEE1" s="1" t="s">
        <v>2895</v>
      </c>
      <c r="AEF1" s="1" t="s">
        <v>2896</v>
      </c>
      <c r="AEG1" s="1" t="s">
        <v>2897</v>
      </c>
      <c r="AEH1" s="1" t="s">
        <v>2898</v>
      </c>
      <c r="AEI1" s="1" t="s">
        <v>2899</v>
      </c>
      <c r="AEJ1" s="1" t="s">
        <v>2900</v>
      </c>
      <c r="AEK1" s="1" t="s">
        <v>2901</v>
      </c>
      <c r="AEL1" s="1" t="s">
        <v>2902</v>
      </c>
      <c r="AEM1" s="1" t="s">
        <v>2903</v>
      </c>
      <c r="AEN1" s="1" t="s">
        <v>2904</v>
      </c>
      <c r="AEO1" s="1" t="s">
        <v>2905</v>
      </c>
      <c r="AEP1" s="1" t="s">
        <v>2906</v>
      </c>
      <c r="AEQ1" s="1" t="s">
        <v>2907</v>
      </c>
      <c r="AER1" s="1" t="s">
        <v>2908</v>
      </c>
      <c r="AES1" s="1" t="s">
        <v>2909</v>
      </c>
      <c r="AET1" s="1" t="s">
        <v>2910</v>
      </c>
      <c r="AEU1" s="1" t="s">
        <v>2911</v>
      </c>
      <c r="AEV1" s="1" t="s">
        <v>2912</v>
      </c>
      <c r="AEW1" s="1" t="s">
        <v>2913</v>
      </c>
      <c r="AEX1" s="1" t="s">
        <v>2914</v>
      </c>
      <c r="AEY1" s="1" t="s">
        <v>2915</v>
      </c>
      <c r="AEZ1" s="1" t="s">
        <v>2916</v>
      </c>
      <c r="AFA1" s="1" t="s">
        <v>2917</v>
      </c>
      <c r="AFB1" s="1" t="s">
        <v>2918</v>
      </c>
      <c r="AFC1" s="1" t="s">
        <v>2919</v>
      </c>
      <c r="AFD1" s="1" t="s">
        <v>2920</v>
      </c>
      <c r="AFE1" s="1" t="s">
        <v>2921</v>
      </c>
      <c r="AFF1" s="1" t="s">
        <v>2922</v>
      </c>
      <c r="AFG1" s="1" t="s">
        <v>2923</v>
      </c>
      <c r="AFH1" s="1" t="s">
        <v>2924</v>
      </c>
      <c r="AFI1" s="1" t="s">
        <v>2925</v>
      </c>
      <c r="AFJ1" s="1" t="s">
        <v>2926</v>
      </c>
      <c r="AFK1" s="1" t="s">
        <v>2927</v>
      </c>
      <c r="AFL1" s="1" t="s">
        <v>2928</v>
      </c>
      <c r="AFM1" s="1" t="s">
        <v>2929</v>
      </c>
      <c r="AFN1" s="1" t="s">
        <v>2930</v>
      </c>
      <c r="AFO1" s="1" t="s">
        <v>2931</v>
      </c>
      <c r="AFP1" s="1" t="s">
        <v>2932</v>
      </c>
      <c r="AFQ1" s="1" t="s">
        <v>2933</v>
      </c>
      <c r="AFR1" s="1" t="s">
        <v>2934</v>
      </c>
      <c r="AFS1" s="1" t="s">
        <v>2935</v>
      </c>
      <c r="AFT1" s="1" t="s">
        <v>2936</v>
      </c>
      <c r="AFU1" s="1" t="s">
        <v>2937</v>
      </c>
      <c r="AFV1" s="1" t="s">
        <v>2938</v>
      </c>
      <c r="AFW1" s="1" t="s">
        <v>2939</v>
      </c>
      <c r="AFX1" s="1" t="s">
        <v>2940</v>
      </c>
      <c r="AFY1" s="1" t="s">
        <v>2941</v>
      </c>
      <c r="AFZ1" s="1" t="s">
        <v>2942</v>
      </c>
      <c r="AGA1" s="1" t="s">
        <v>2943</v>
      </c>
      <c r="AGB1" s="1" t="s">
        <v>2944</v>
      </c>
      <c r="AGC1" s="1" t="s">
        <v>2945</v>
      </c>
      <c r="AGD1" s="1" t="s">
        <v>2946</v>
      </c>
      <c r="AGE1" s="1" t="s">
        <v>2947</v>
      </c>
      <c r="AGF1" s="1" t="s">
        <v>2948</v>
      </c>
      <c r="AGG1" s="1" t="s">
        <v>2949</v>
      </c>
      <c r="AGH1" s="1" t="s">
        <v>2950</v>
      </c>
      <c r="AGI1" s="1" t="s">
        <v>2951</v>
      </c>
      <c r="AGJ1" s="1" t="s">
        <v>2952</v>
      </c>
      <c r="AGK1" s="1" t="s">
        <v>2953</v>
      </c>
      <c r="AGL1" s="1" t="s">
        <v>2954</v>
      </c>
      <c r="AGM1" s="1" t="s">
        <v>2955</v>
      </c>
      <c r="AGN1" s="1" t="s">
        <v>2956</v>
      </c>
      <c r="AGO1" s="1" t="s">
        <v>2957</v>
      </c>
      <c r="AGP1" s="1" t="s">
        <v>2958</v>
      </c>
      <c r="AGQ1" s="1" t="s">
        <v>2959</v>
      </c>
      <c r="AGR1" s="1" t="s">
        <v>2960</v>
      </c>
      <c r="AGS1" s="1" t="s">
        <v>2961</v>
      </c>
      <c r="AGT1" s="1" t="s">
        <v>2962</v>
      </c>
      <c r="AGU1" s="1" t="s">
        <v>2963</v>
      </c>
      <c r="AGV1" s="1" t="s">
        <v>2964</v>
      </c>
      <c r="AGW1" s="1" t="s">
        <v>2965</v>
      </c>
      <c r="AGX1" s="1" t="s">
        <v>2966</v>
      </c>
      <c r="AGY1" s="1" t="s">
        <v>2967</v>
      </c>
      <c r="AGZ1" s="1" t="s">
        <v>2968</v>
      </c>
      <c r="AHA1" s="1" t="s">
        <v>2969</v>
      </c>
      <c r="AHB1" s="1" t="s">
        <v>2970</v>
      </c>
      <c r="AHC1" s="1" t="s">
        <v>2971</v>
      </c>
      <c r="AHD1" s="1" t="s">
        <v>2972</v>
      </c>
      <c r="AHE1" s="1" t="s">
        <v>2973</v>
      </c>
      <c r="AHF1" s="1" t="s">
        <v>2974</v>
      </c>
      <c r="AHG1" s="1" t="s">
        <v>2975</v>
      </c>
      <c r="AHH1" s="1" t="s">
        <v>2976</v>
      </c>
      <c r="AHI1" s="1" t="s">
        <v>2977</v>
      </c>
      <c r="AHJ1" s="1" t="s">
        <v>2978</v>
      </c>
      <c r="AHK1" s="1" t="s">
        <v>2979</v>
      </c>
      <c r="AHL1" s="1" t="s">
        <v>2980</v>
      </c>
      <c r="AHM1" s="1" t="s">
        <v>2981</v>
      </c>
      <c r="AHN1" s="1" t="s">
        <v>2982</v>
      </c>
      <c r="AHO1" s="1" t="s">
        <v>2983</v>
      </c>
      <c r="AHP1" s="1" t="s">
        <v>2984</v>
      </c>
      <c r="AHQ1" s="1" t="s">
        <v>2985</v>
      </c>
      <c r="AHR1" s="1" t="s">
        <v>2986</v>
      </c>
      <c r="AHS1" s="1" t="s">
        <v>2987</v>
      </c>
      <c r="AHT1" s="1" t="s">
        <v>2988</v>
      </c>
      <c r="AHU1" s="1" t="s">
        <v>2989</v>
      </c>
      <c r="AHV1" s="1" t="s">
        <v>2990</v>
      </c>
      <c r="AHW1" s="1" t="s">
        <v>2991</v>
      </c>
      <c r="AHX1" s="1" t="s">
        <v>2992</v>
      </c>
      <c r="AHY1" s="1" t="s">
        <v>2993</v>
      </c>
      <c r="AHZ1" s="1" t="s">
        <v>2994</v>
      </c>
      <c r="AIA1" s="1" t="s">
        <v>2995</v>
      </c>
      <c r="AIB1" s="1" t="s">
        <v>2996</v>
      </c>
      <c r="AIC1" s="1" t="s">
        <v>2997</v>
      </c>
      <c r="AID1" s="1" t="s">
        <v>2998</v>
      </c>
      <c r="AIE1" s="1" t="s">
        <v>2999</v>
      </c>
      <c r="AIF1" s="1" t="s">
        <v>3000</v>
      </c>
      <c r="AIG1" s="1" t="s">
        <v>3001</v>
      </c>
      <c r="AIH1" s="1" t="s">
        <v>3002</v>
      </c>
      <c r="AII1" s="1" t="s">
        <v>3003</v>
      </c>
      <c r="AIJ1" s="1" t="s">
        <v>3004</v>
      </c>
      <c r="AIK1" s="1" t="s">
        <v>3005</v>
      </c>
      <c r="AIL1" s="1" t="s">
        <v>3006</v>
      </c>
      <c r="AIM1" s="1" t="s">
        <v>3007</v>
      </c>
      <c r="AIN1" s="1" t="s">
        <v>3008</v>
      </c>
      <c r="AIO1" s="1" t="s">
        <v>3009</v>
      </c>
      <c r="AIP1" s="1" t="s">
        <v>3010</v>
      </c>
      <c r="AIQ1" s="1" t="s">
        <v>3011</v>
      </c>
      <c r="AIR1" s="1" t="s">
        <v>3012</v>
      </c>
      <c r="AIS1" s="1" t="s">
        <v>3013</v>
      </c>
      <c r="AIT1" s="1" t="s">
        <v>3014</v>
      </c>
      <c r="AIU1" s="1" t="s">
        <v>3015</v>
      </c>
      <c r="AIV1" s="1" t="s">
        <v>3016</v>
      </c>
      <c r="AIW1" s="1" t="s">
        <v>3017</v>
      </c>
      <c r="AIX1" s="1" t="s">
        <v>3018</v>
      </c>
      <c r="AIY1" s="1" t="s">
        <v>3019</v>
      </c>
      <c r="AIZ1" s="1" t="s">
        <v>3020</v>
      </c>
      <c r="AJA1" s="1" t="s">
        <v>3021</v>
      </c>
      <c r="AJB1" s="1" t="s">
        <v>3022</v>
      </c>
      <c r="AJC1" s="1" t="s">
        <v>3023</v>
      </c>
      <c r="AJD1" s="1" t="s">
        <v>3024</v>
      </c>
      <c r="AJE1" s="1" t="s">
        <v>3025</v>
      </c>
      <c r="AJF1" s="1" t="s">
        <v>3026</v>
      </c>
      <c r="AJG1" s="1" t="s">
        <v>3027</v>
      </c>
      <c r="AJH1" s="1" t="s">
        <v>3028</v>
      </c>
      <c r="AJI1" s="1" t="s">
        <v>3029</v>
      </c>
      <c r="AJJ1" s="1" t="s">
        <v>3030</v>
      </c>
      <c r="AJK1" s="1" t="s">
        <v>3031</v>
      </c>
      <c r="AJL1" s="1" t="s">
        <v>3032</v>
      </c>
      <c r="AJM1" s="1" t="s">
        <v>3033</v>
      </c>
      <c r="AJN1" s="1" t="s">
        <v>3034</v>
      </c>
      <c r="AJO1" s="1" t="s">
        <v>3035</v>
      </c>
      <c r="AJP1" s="1" t="s">
        <v>3036</v>
      </c>
      <c r="AJQ1" s="1" t="s">
        <v>3037</v>
      </c>
      <c r="AJR1" s="1" t="s">
        <v>3038</v>
      </c>
      <c r="AJS1" s="1" t="s">
        <v>3039</v>
      </c>
      <c r="AJT1" s="1" t="s">
        <v>3040</v>
      </c>
      <c r="AJU1" s="1" t="s">
        <v>3041</v>
      </c>
      <c r="AJV1" s="1" t="s">
        <v>3042</v>
      </c>
      <c r="AJW1" s="1" t="s">
        <v>3043</v>
      </c>
      <c r="AJX1" s="1" t="s">
        <v>3044</v>
      </c>
      <c r="AJY1" s="1" t="s">
        <v>3045</v>
      </c>
      <c r="AJZ1" s="1" t="s">
        <v>3046</v>
      </c>
      <c r="AKA1" s="1" t="s">
        <v>3047</v>
      </c>
      <c r="AKB1" s="1" t="s">
        <v>3048</v>
      </c>
      <c r="AKC1" s="1" t="s">
        <v>3049</v>
      </c>
      <c r="AKD1" s="1" t="s">
        <v>3050</v>
      </c>
      <c r="AKE1" s="1" t="s">
        <v>3051</v>
      </c>
      <c r="AKF1" s="1" t="s">
        <v>3052</v>
      </c>
      <c r="AKG1" s="1" t="s">
        <v>3053</v>
      </c>
      <c r="AKH1" s="1" t="s">
        <v>3054</v>
      </c>
      <c r="AKI1" s="1" t="s">
        <v>3055</v>
      </c>
      <c r="AKJ1" s="1" t="s">
        <v>3056</v>
      </c>
      <c r="AKK1" s="1" t="s">
        <v>3057</v>
      </c>
      <c r="AKL1" s="1" t="s">
        <v>3058</v>
      </c>
      <c r="AKM1" s="1" t="s">
        <v>3059</v>
      </c>
      <c r="AKN1" s="1" t="s">
        <v>3060</v>
      </c>
      <c r="AKO1" s="1" t="s">
        <v>3061</v>
      </c>
      <c r="AKP1" s="1" t="s">
        <v>3062</v>
      </c>
      <c r="AKQ1" s="1" t="s">
        <v>3063</v>
      </c>
      <c r="AKR1" s="1" t="s">
        <v>3064</v>
      </c>
      <c r="AKS1" s="1" t="s">
        <v>3065</v>
      </c>
      <c r="AKT1" s="1" t="s">
        <v>3066</v>
      </c>
      <c r="AKU1" s="1" t="s">
        <v>3067</v>
      </c>
      <c r="AKV1" s="1" t="s">
        <v>3068</v>
      </c>
      <c r="AKW1" s="1" t="s">
        <v>3069</v>
      </c>
      <c r="AKX1" s="1" t="s">
        <v>3070</v>
      </c>
      <c r="AKY1" s="1" t="s">
        <v>3071</v>
      </c>
      <c r="AKZ1" s="1" t="s">
        <v>3072</v>
      </c>
      <c r="ALA1" s="1" t="s">
        <v>3073</v>
      </c>
      <c r="ALB1" s="1" t="s">
        <v>3074</v>
      </c>
      <c r="ALC1" s="1" t="s">
        <v>3075</v>
      </c>
      <c r="ALD1" s="1" t="s">
        <v>3076</v>
      </c>
      <c r="ALE1" s="1" t="s">
        <v>3077</v>
      </c>
      <c r="ALF1" s="1" t="s">
        <v>3078</v>
      </c>
      <c r="ALG1" s="1" t="s">
        <v>3079</v>
      </c>
      <c r="ALH1" s="1" t="s">
        <v>3080</v>
      </c>
      <c r="ALI1" s="1" t="s">
        <v>3081</v>
      </c>
      <c r="ALJ1" s="1" t="s">
        <v>3082</v>
      </c>
      <c r="ALK1" s="1" t="s">
        <v>3083</v>
      </c>
      <c r="ALL1" s="1" t="s">
        <v>3084</v>
      </c>
      <c r="ALM1" s="1" t="s">
        <v>3085</v>
      </c>
      <c r="ALN1" s="1" t="s">
        <v>3086</v>
      </c>
      <c r="ALO1" s="1" t="s">
        <v>3087</v>
      </c>
      <c r="ALP1" s="1" t="s">
        <v>3088</v>
      </c>
      <c r="ALQ1" s="1" t="s">
        <v>3089</v>
      </c>
      <c r="ALR1" s="1" t="s">
        <v>3090</v>
      </c>
      <c r="ALS1" s="1" t="s">
        <v>3091</v>
      </c>
      <c r="ALT1" s="1" t="s">
        <v>3092</v>
      </c>
      <c r="ALU1" s="1" t="s">
        <v>3093</v>
      </c>
      <c r="ALV1" s="1" t="s">
        <v>3094</v>
      </c>
      <c r="ALW1" s="1" t="s">
        <v>3095</v>
      </c>
      <c r="ALX1" s="1" t="s">
        <v>3096</v>
      </c>
      <c r="ALY1" s="1" t="s">
        <v>3097</v>
      </c>
      <c r="ALZ1" s="1" t="s">
        <v>3098</v>
      </c>
      <c r="AMA1" s="1" t="s">
        <v>3099</v>
      </c>
      <c r="AMB1" s="1" t="s">
        <v>3100</v>
      </c>
      <c r="AMC1" s="1" t="s">
        <v>3101</v>
      </c>
      <c r="AMD1" s="1" t="s">
        <v>3102</v>
      </c>
      <c r="AME1" s="1" t="s">
        <v>3103</v>
      </c>
      <c r="AMF1" s="1" t="s">
        <v>3104</v>
      </c>
      <c r="AMG1" s="1" t="s">
        <v>3105</v>
      </c>
      <c r="AMH1" s="1" t="s">
        <v>3106</v>
      </c>
      <c r="AMI1" s="1" t="s">
        <v>3107</v>
      </c>
      <c r="AMJ1" s="1" t="s">
        <v>3108</v>
      </c>
      <c r="AMK1" s="1" t="s">
        <v>3109</v>
      </c>
      <c r="AML1" s="1" t="s">
        <v>3110</v>
      </c>
      <c r="AMM1" s="1" t="s">
        <v>3111</v>
      </c>
      <c r="AMN1" s="1" t="s">
        <v>3112</v>
      </c>
      <c r="AMO1" s="1" t="s">
        <v>3113</v>
      </c>
      <c r="AMP1" s="1" t="s">
        <v>3114</v>
      </c>
      <c r="AMQ1" s="1" t="s">
        <v>3115</v>
      </c>
      <c r="AMR1" s="1" t="s">
        <v>3116</v>
      </c>
      <c r="AMS1" s="1" t="s">
        <v>3117</v>
      </c>
      <c r="AMT1" s="1" t="s">
        <v>3118</v>
      </c>
      <c r="AMU1" s="1" t="s">
        <v>3119</v>
      </c>
      <c r="AMV1" s="1" t="s">
        <v>3120</v>
      </c>
      <c r="AMW1" s="1" t="s">
        <v>3121</v>
      </c>
      <c r="AMX1" s="1" t="s">
        <v>3122</v>
      </c>
      <c r="AMY1" s="1" t="s">
        <v>3123</v>
      </c>
      <c r="AMZ1" s="1" t="s">
        <v>3124</v>
      </c>
      <c r="ANA1" s="1" t="s">
        <v>3125</v>
      </c>
      <c r="ANB1" s="1" t="s">
        <v>3126</v>
      </c>
      <c r="ANC1" s="1" t="s">
        <v>3127</v>
      </c>
      <c r="AND1" s="1" t="s">
        <v>3128</v>
      </c>
      <c r="ANE1" s="1" t="s">
        <v>3129</v>
      </c>
      <c r="ANF1" s="1" t="s">
        <v>3130</v>
      </c>
      <c r="ANG1" s="1" t="s">
        <v>3131</v>
      </c>
      <c r="ANH1" s="1" t="s">
        <v>3132</v>
      </c>
      <c r="ANI1" s="1" t="s">
        <v>3133</v>
      </c>
      <c r="ANJ1" s="1" t="s">
        <v>3134</v>
      </c>
      <c r="ANK1" s="1" t="s">
        <v>3135</v>
      </c>
      <c r="ANL1" s="1" t="s">
        <v>3136</v>
      </c>
      <c r="ANM1" s="1" t="s">
        <v>3137</v>
      </c>
      <c r="ANN1" s="1" t="s">
        <v>3138</v>
      </c>
      <c r="ANO1" s="1" t="s">
        <v>3139</v>
      </c>
      <c r="ANP1" s="1" t="s">
        <v>3140</v>
      </c>
      <c r="ANQ1" s="1" t="s">
        <v>3141</v>
      </c>
      <c r="ANR1" s="1" t="s">
        <v>3142</v>
      </c>
      <c r="ANS1" s="1" t="s">
        <v>3143</v>
      </c>
      <c r="ANT1" s="1" t="s">
        <v>3144</v>
      </c>
      <c r="ANU1" s="1" t="s">
        <v>3145</v>
      </c>
      <c r="ANV1" s="1" t="s">
        <v>3146</v>
      </c>
      <c r="ANW1" s="1" t="s">
        <v>3147</v>
      </c>
      <c r="ANX1" s="1" t="s">
        <v>3148</v>
      </c>
      <c r="ANY1" s="1" t="s">
        <v>3149</v>
      </c>
      <c r="ANZ1" s="1" t="s">
        <v>3150</v>
      </c>
      <c r="AOA1" s="1" t="s">
        <v>3151</v>
      </c>
      <c r="AOB1" s="1" t="s">
        <v>3152</v>
      </c>
      <c r="AOC1" s="1" t="s">
        <v>3153</v>
      </c>
      <c r="AOD1" s="1" t="s">
        <v>3154</v>
      </c>
      <c r="AOE1" s="1" t="s">
        <v>3155</v>
      </c>
      <c r="AOF1" s="1" t="s">
        <v>3156</v>
      </c>
      <c r="AOG1" s="1" t="s">
        <v>3157</v>
      </c>
      <c r="AOH1" s="1" t="s">
        <v>3158</v>
      </c>
      <c r="AOI1" s="1" t="s">
        <v>3159</v>
      </c>
      <c r="AOJ1" s="1" t="s">
        <v>3160</v>
      </c>
      <c r="AOK1" s="1" t="s">
        <v>3161</v>
      </c>
      <c r="AOL1" s="1" t="s">
        <v>3162</v>
      </c>
      <c r="AOM1" s="1" t="s">
        <v>3163</v>
      </c>
      <c r="AON1" s="1" t="s">
        <v>3164</v>
      </c>
      <c r="AOO1" s="1" t="s">
        <v>3165</v>
      </c>
      <c r="AOP1" s="1" t="s">
        <v>3166</v>
      </c>
      <c r="AOQ1" s="1" t="s">
        <v>3167</v>
      </c>
      <c r="AOR1" s="1" t="s">
        <v>3168</v>
      </c>
      <c r="AOS1" s="1" t="s">
        <v>3169</v>
      </c>
      <c r="AOT1" s="1" t="s">
        <v>3170</v>
      </c>
      <c r="AOU1" s="1" t="s">
        <v>3171</v>
      </c>
      <c r="AOV1" s="1" t="s">
        <v>3172</v>
      </c>
      <c r="AOW1" s="1" t="s">
        <v>3173</v>
      </c>
      <c r="AOX1" s="1" t="s">
        <v>3174</v>
      </c>
      <c r="AOY1" s="1" t="s">
        <v>3175</v>
      </c>
      <c r="AOZ1" s="1" t="s">
        <v>3176</v>
      </c>
      <c r="APA1" s="1" t="s">
        <v>3177</v>
      </c>
      <c r="APB1" s="1" t="s">
        <v>3178</v>
      </c>
      <c r="APC1" s="1" t="s">
        <v>3179</v>
      </c>
      <c r="APD1" s="1" t="s">
        <v>3180</v>
      </c>
      <c r="APE1" s="1" t="s">
        <v>3181</v>
      </c>
      <c r="APF1" s="1" t="s">
        <v>3182</v>
      </c>
      <c r="APG1" s="1" t="s">
        <v>3183</v>
      </c>
      <c r="APH1" s="1" t="s">
        <v>3184</v>
      </c>
      <c r="API1" s="1" t="s">
        <v>3185</v>
      </c>
      <c r="APJ1" s="1" t="s">
        <v>3186</v>
      </c>
      <c r="APK1" s="1" t="s">
        <v>3187</v>
      </c>
      <c r="APL1" s="1" t="s">
        <v>3188</v>
      </c>
      <c r="APM1" s="1" t="s">
        <v>3189</v>
      </c>
      <c r="APN1" s="1" t="s">
        <v>3190</v>
      </c>
      <c r="APO1" s="1" t="s">
        <v>3191</v>
      </c>
      <c r="APP1" s="1" t="s">
        <v>3192</v>
      </c>
      <c r="APQ1" s="1" t="s">
        <v>3193</v>
      </c>
      <c r="APR1" s="1" t="s">
        <v>3194</v>
      </c>
      <c r="APS1" s="1" t="s">
        <v>3195</v>
      </c>
      <c r="APT1" s="1" t="s">
        <v>3196</v>
      </c>
      <c r="APU1" s="1" t="s">
        <v>3197</v>
      </c>
      <c r="APV1" s="1" t="s">
        <v>3198</v>
      </c>
      <c r="APW1" s="1" t="s">
        <v>3199</v>
      </c>
      <c r="APX1" s="1" t="s">
        <v>3200</v>
      </c>
      <c r="APY1" s="1" t="s">
        <v>3201</v>
      </c>
      <c r="APZ1" s="1" t="s">
        <v>3202</v>
      </c>
      <c r="AQA1" s="1" t="s">
        <v>3203</v>
      </c>
      <c r="AQB1" s="1" t="s">
        <v>3204</v>
      </c>
      <c r="AQC1" s="1" t="s">
        <v>3205</v>
      </c>
      <c r="AQD1" s="1" t="s">
        <v>3206</v>
      </c>
      <c r="AQE1" s="1" t="s">
        <v>3207</v>
      </c>
      <c r="AQF1" s="1" t="s">
        <v>3208</v>
      </c>
      <c r="AQG1" s="1" t="s">
        <v>3209</v>
      </c>
      <c r="AQH1" s="1" t="s">
        <v>3210</v>
      </c>
      <c r="AQI1" s="1" t="s">
        <v>3211</v>
      </c>
      <c r="AQJ1" s="1" t="s">
        <v>3212</v>
      </c>
      <c r="AQK1" s="1" t="s">
        <v>3213</v>
      </c>
      <c r="AQL1" s="1" t="s">
        <v>3214</v>
      </c>
      <c r="AQM1" s="1" t="s">
        <v>3215</v>
      </c>
      <c r="AQN1" s="1" t="s">
        <v>3216</v>
      </c>
      <c r="AQO1" s="1" t="s">
        <v>3217</v>
      </c>
      <c r="AQP1" s="1" t="s">
        <v>3218</v>
      </c>
      <c r="AQQ1" s="1" t="s">
        <v>3219</v>
      </c>
      <c r="AQR1" s="1" t="s">
        <v>3220</v>
      </c>
      <c r="AQS1" s="1" t="s">
        <v>3221</v>
      </c>
      <c r="AQT1" s="1" t="s">
        <v>3222</v>
      </c>
      <c r="AQU1" s="1" t="s">
        <v>3223</v>
      </c>
      <c r="AQV1" s="1" t="s">
        <v>3224</v>
      </c>
      <c r="AQW1" s="1" t="s">
        <v>3225</v>
      </c>
      <c r="AQX1" s="1" t="s">
        <v>3226</v>
      </c>
      <c r="AQY1" s="1" t="s">
        <v>3227</v>
      </c>
      <c r="AQZ1" s="1" t="s">
        <v>3228</v>
      </c>
      <c r="ARA1" s="1" t="s">
        <v>3229</v>
      </c>
      <c r="ARB1" s="1" t="s">
        <v>3230</v>
      </c>
      <c r="ARC1" s="1" t="s">
        <v>3231</v>
      </c>
      <c r="ARD1" s="1" t="s">
        <v>3232</v>
      </c>
      <c r="ARE1" s="1" t="s">
        <v>3233</v>
      </c>
      <c r="ARF1" s="1" t="s">
        <v>3234</v>
      </c>
      <c r="ARG1" s="1" t="s">
        <v>3235</v>
      </c>
      <c r="ARH1" s="1" t="s">
        <v>3236</v>
      </c>
      <c r="ARI1" s="1" t="s">
        <v>3237</v>
      </c>
      <c r="ARJ1" s="1" t="s">
        <v>3238</v>
      </c>
      <c r="ARK1" s="1" t="s">
        <v>3239</v>
      </c>
      <c r="ARL1" s="1" t="s">
        <v>3240</v>
      </c>
      <c r="ARM1" s="1" t="s">
        <v>3241</v>
      </c>
      <c r="ARN1" s="1" t="s">
        <v>3242</v>
      </c>
      <c r="ARO1" s="1" t="s">
        <v>3243</v>
      </c>
      <c r="ARP1" s="1" t="s">
        <v>3244</v>
      </c>
      <c r="ARQ1" s="1" t="s">
        <v>3245</v>
      </c>
      <c r="ARR1" s="1" t="s">
        <v>3246</v>
      </c>
      <c r="ARS1" s="1" t="s">
        <v>3247</v>
      </c>
      <c r="ART1" s="1" t="s">
        <v>3248</v>
      </c>
      <c r="ARU1" s="1" t="s">
        <v>3249</v>
      </c>
      <c r="ARV1" s="1" t="s">
        <v>3250</v>
      </c>
      <c r="ARW1" s="1" t="s">
        <v>3251</v>
      </c>
      <c r="ARX1" s="1" t="s">
        <v>3252</v>
      </c>
      <c r="ARY1" s="1" t="s">
        <v>3253</v>
      </c>
      <c r="ARZ1" s="1" t="s">
        <v>3254</v>
      </c>
      <c r="ASA1" s="1" t="s">
        <v>3255</v>
      </c>
      <c r="ASB1" s="1" t="s">
        <v>3256</v>
      </c>
      <c r="ASC1" s="1" t="s">
        <v>3257</v>
      </c>
      <c r="ASD1" s="1" t="s">
        <v>3258</v>
      </c>
      <c r="ASE1" s="1" t="s">
        <v>3259</v>
      </c>
      <c r="ASF1" s="1" t="s">
        <v>3260</v>
      </c>
      <c r="ASG1" s="1" t="s">
        <v>3261</v>
      </c>
      <c r="ASH1" s="1" t="s">
        <v>3262</v>
      </c>
      <c r="ASI1" s="1" t="s">
        <v>3263</v>
      </c>
      <c r="ASJ1" s="1" t="s">
        <v>3264</v>
      </c>
      <c r="ASK1" s="1" t="s">
        <v>3265</v>
      </c>
      <c r="ASL1" s="1" t="s">
        <v>3266</v>
      </c>
      <c r="ASM1" s="1" t="s">
        <v>3267</v>
      </c>
      <c r="ASN1" s="1" t="s">
        <v>3268</v>
      </c>
      <c r="ASO1" s="1" t="s">
        <v>3269</v>
      </c>
      <c r="ASP1" s="1" t="s">
        <v>3270</v>
      </c>
      <c r="ASQ1" s="1" t="s">
        <v>3271</v>
      </c>
      <c r="ASR1" s="1" t="s">
        <v>3272</v>
      </c>
      <c r="ASS1" s="1" t="s">
        <v>3273</v>
      </c>
      <c r="AST1" s="1" t="s">
        <v>3274</v>
      </c>
      <c r="ASU1" s="1" t="s">
        <v>3275</v>
      </c>
      <c r="ASV1" s="1" t="s">
        <v>3276</v>
      </c>
      <c r="ASW1" s="1" t="s">
        <v>3277</v>
      </c>
      <c r="ASX1" s="1" t="s">
        <v>3278</v>
      </c>
      <c r="ASY1" s="1" t="s">
        <v>3279</v>
      </c>
      <c r="ASZ1" s="1" t="s">
        <v>3280</v>
      </c>
      <c r="ATA1" s="1" t="s">
        <v>3281</v>
      </c>
      <c r="ATB1" s="1" t="s">
        <v>3282</v>
      </c>
      <c r="ATC1" s="1" t="s">
        <v>3283</v>
      </c>
      <c r="ATD1" s="1" t="s">
        <v>3284</v>
      </c>
      <c r="ATE1" s="1" t="s">
        <v>3285</v>
      </c>
      <c r="ATF1" s="1" t="s">
        <v>3286</v>
      </c>
      <c r="ATG1" s="1" t="s">
        <v>3287</v>
      </c>
      <c r="ATH1" s="1" t="s">
        <v>3288</v>
      </c>
      <c r="ATI1" s="1" t="s">
        <v>3289</v>
      </c>
      <c r="ATJ1" s="1" t="s">
        <v>3290</v>
      </c>
      <c r="ATK1" s="1" t="s">
        <v>3291</v>
      </c>
      <c r="ATL1" s="1" t="s">
        <v>3292</v>
      </c>
      <c r="ATM1" s="1" t="s">
        <v>3293</v>
      </c>
      <c r="ATN1" s="1" t="s">
        <v>3294</v>
      </c>
      <c r="ATO1" s="1" t="s">
        <v>3295</v>
      </c>
      <c r="ATP1" s="1" t="s">
        <v>3296</v>
      </c>
      <c r="ATQ1" s="1" t="s">
        <v>3297</v>
      </c>
      <c r="ATR1" s="1" t="s">
        <v>3298</v>
      </c>
      <c r="ATS1" s="1" t="s">
        <v>3299</v>
      </c>
      <c r="ATT1" s="1" t="s">
        <v>3300</v>
      </c>
      <c r="ATU1" s="1" t="s">
        <v>3301</v>
      </c>
      <c r="ATV1" s="1" t="s">
        <v>3302</v>
      </c>
      <c r="ATW1" s="1" t="s">
        <v>3303</v>
      </c>
      <c r="ATX1" s="1" t="s">
        <v>3304</v>
      </c>
      <c r="ATY1" s="1" t="s">
        <v>3305</v>
      </c>
      <c r="ATZ1" s="1" t="s">
        <v>3306</v>
      </c>
      <c r="AUA1" s="1" t="s">
        <v>3307</v>
      </c>
      <c r="AUB1" s="1" t="s">
        <v>3308</v>
      </c>
      <c r="AUC1" s="1" t="s">
        <v>3309</v>
      </c>
      <c r="AUD1" s="1" t="s">
        <v>3310</v>
      </c>
      <c r="AUE1" s="1" t="s">
        <v>3311</v>
      </c>
      <c r="AUF1" s="1" t="s">
        <v>3312</v>
      </c>
      <c r="AUG1" s="1" t="s">
        <v>3313</v>
      </c>
      <c r="AUH1" s="1" t="s">
        <v>3314</v>
      </c>
      <c r="AUI1" s="1" t="s">
        <v>3315</v>
      </c>
      <c r="AUJ1" s="1" t="s">
        <v>3316</v>
      </c>
      <c r="AUK1" s="1" t="s">
        <v>3317</v>
      </c>
      <c r="AUL1" s="1" t="s">
        <v>3318</v>
      </c>
      <c r="AUM1" s="1" t="s">
        <v>3319</v>
      </c>
      <c r="AUN1" s="1" t="s">
        <v>3320</v>
      </c>
      <c r="AUO1" s="1" t="s">
        <v>3321</v>
      </c>
      <c r="AUP1" s="1" t="s">
        <v>3322</v>
      </c>
      <c r="AUQ1" s="1" t="s">
        <v>3323</v>
      </c>
      <c r="AUR1" s="1" t="s">
        <v>3324</v>
      </c>
      <c r="AUS1" s="1" t="s">
        <v>3325</v>
      </c>
      <c r="AUT1" s="1" t="s">
        <v>3326</v>
      </c>
      <c r="AUU1" s="1" t="s">
        <v>3327</v>
      </c>
      <c r="AUV1" s="1" t="s">
        <v>3328</v>
      </c>
      <c r="AUW1" s="1" t="s">
        <v>3329</v>
      </c>
      <c r="AUX1" s="1" t="s">
        <v>3330</v>
      </c>
      <c r="AUY1" s="1" t="s">
        <v>3331</v>
      </c>
      <c r="AUZ1" s="1" t="s">
        <v>3332</v>
      </c>
      <c r="AVA1" s="1" t="s">
        <v>3333</v>
      </c>
      <c r="AVB1" s="1" t="s">
        <v>3334</v>
      </c>
      <c r="AVC1" s="1" t="s">
        <v>3335</v>
      </c>
      <c r="AVD1" s="1" t="s">
        <v>3336</v>
      </c>
      <c r="AVE1" s="1" t="s">
        <v>3337</v>
      </c>
      <c r="AVF1" s="1" t="s">
        <v>3338</v>
      </c>
      <c r="AVG1" s="1" t="s">
        <v>3339</v>
      </c>
      <c r="AVH1" s="1" t="s">
        <v>3340</v>
      </c>
      <c r="AVI1" s="1" t="s">
        <v>3341</v>
      </c>
      <c r="AVJ1" s="1" t="s">
        <v>3342</v>
      </c>
      <c r="AVK1" s="1" t="s">
        <v>3343</v>
      </c>
      <c r="AVL1" s="1" t="s">
        <v>3344</v>
      </c>
      <c r="AVM1" s="1" t="s">
        <v>3345</v>
      </c>
      <c r="AVN1" s="1" t="s">
        <v>3346</v>
      </c>
      <c r="AVO1" s="1" t="s">
        <v>3347</v>
      </c>
      <c r="AVP1" s="1" t="s">
        <v>3348</v>
      </c>
      <c r="AVQ1" s="1" t="s">
        <v>3349</v>
      </c>
      <c r="AVR1" s="1" t="s">
        <v>3350</v>
      </c>
      <c r="AVS1" s="1" t="s">
        <v>3351</v>
      </c>
      <c r="AVT1" s="1" t="s">
        <v>3352</v>
      </c>
      <c r="AVU1" s="1" t="s">
        <v>3353</v>
      </c>
      <c r="AVV1" s="1" t="s">
        <v>3354</v>
      </c>
      <c r="AVW1" s="1" t="s">
        <v>3355</v>
      </c>
      <c r="AVX1" s="1" t="s">
        <v>3356</v>
      </c>
      <c r="AVY1" s="1" t="s">
        <v>3357</v>
      </c>
      <c r="AVZ1" s="1" t="s">
        <v>3358</v>
      </c>
      <c r="AWA1" s="1" t="s">
        <v>3359</v>
      </c>
      <c r="AWB1" s="1" t="s">
        <v>3360</v>
      </c>
      <c r="AWC1" s="1" t="s">
        <v>3361</v>
      </c>
      <c r="AWD1" s="1" t="s">
        <v>3362</v>
      </c>
      <c r="AWE1" s="1" t="s">
        <v>3363</v>
      </c>
      <c r="AWF1" s="1" t="s">
        <v>3364</v>
      </c>
      <c r="AWG1" s="1" t="s">
        <v>3365</v>
      </c>
      <c r="AWH1" s="1" t="s">
        <v>3366</v>
      </c>
      <c r="AWI1" s="1" t="s">
        <v>3367</v>
      </c>
      <c r="AWJ1" s="1" t="s">
        <v>3368</v>
      </c>
      <c r="AWK1" s="1" t="s">
        <v>3369</v>
      </c>
      <c r="AWL1" s="1" t="s">
        <v>3370</v>
      </c>
      <c r="AWM1" s="1" t="s">
        <v>3371</v>
      </c>
      <c r="AWN1" s="1" t="s">
        <v>3372</v>
      </c>
      <c r="AWO1" s="1" t="s">
        <v>3373</v>
      </c>
      <c r="AWP1" s="1" t="s">
        <v>3374</v>
      </c>
      <c r="AWQ1" s="1" t="s">
        <v>3375</v>
      </c>
      <c r="AWR1" s="1" t="s">
        <v>3376</v>
      </c>
      <c r="AWS1" s="1" t="s">
        <v>3377</v>
      </c>
      <c r="AWT1" s="1" t="s">
        <v>3378</v>
      </c>
      <c r="AWU1" s="1" t="s">
        <v>3379</v>
      </c>
      <c r="AWV1" s="1" t="s">
        <v>3380</v>
      </c>
      <c r="AWW1" s="1" t="s">
        <v>3381</v>
      </c>
      <c r="AWX1" s="1" t="s">
        <v>3382</v>
      </c>
      <c r="AWY1" s="1" t="s">
        <v>3383</v>
      </c>
      <c r="AWZ1" s="1" t="s">
        <v>3384</v>
      </c>
      <c r="AXA1" s="1" t="s">
        <v>3385</v>
      </c>
      <c r="AXB1" s="1" t="s">
        <v>3386</v>
      </c>
      <c r="AXC1" s="1" t="s">
        <v>3387</v>
      </c>
      <c r="AXD1" s="1" t="s">
        <v>3388</v>
      </c>
      <c r="AXE1" s="1" t="s">
        <v>3389</v>
      </c>
      <c r="AXF1" s="1" t="s">
        <v>3390</v>
      </c>
      <c r="AXG1" s="1" t="s">
        <v>3391</v>
      </c>
      <c r="AXH1" s="1" t="s">
        <v>3392</v>
      </c>
      <c r="AXI1" s="1" t="s">
        <v>3393</v>
      </c>
      <c r="AXJ1" s="1" t="s">
        <v>3394</v>
      </c>
      <c r="AXK1" s="1" t="s">
        <v>3395</v>
      </c>
      <c r="AXL1" s="1" t="s">
        <v>3396</v>
      </c>
      <c r="AXM1" s="1" t="s">
        <v>3397</v>
      </c>
      <c r="AXN1" s="1" t="s">
        <v>3398</v>
      </c>
      <c r="AXO1" s="1" t="s">
        <v>3399</v>
      </c>
      <c r="AXP1" s="1" t="s">
        <v>3400</v>
      </c>
      <c r="AXQ1" s="1" t="s">
        <v>3401</v>
      </c>
      <c r="AXR1" s="1" t="s">
        <v>3402</v>
      </c>
      <c r="AXS1" s="1" t="s">
        <v>3403</v>
      </c>
      <c r="AXT1" s="1" t="s">
        <v>3404</v>
      </c>
      <c r="AXU1" s="1" t="s">
        <v>3405</v>
      </c>
      <c r="AXV1" s="1" t="s">
        <v>3406</v>
      </c>
      <c r="AXW1" s="1" t="s">
        <v>3407</v>
      </c>
      <c r="AXX1" s="1" t="s">
        <v>3408</v>
      </c>
      <c r="AXY1" s="1" t="s">
        <v>3409</v>
      </c>
      <c r="AXZ1" s="1" t="s">
        <v>3410</v>
      </c>
      <c r="AYA1" s="1" t="s">
        <v>3411</v>
      </c>
      <c r="AYB1" s="1" t="s">
        <v>3412</v>
      </c>
      <c r="AYC1" s="1" t="s">
        <v>3413</v>
      </c>
      <c r="AYD1" s="1" t="s">
        <v>3414</v>
      </c>
      <c r="AYE1" s="1" t="s">
        <v>3415</v>
      </c>
      <c r="AYF1" s="1" t="s">
        <v>3416</v>
      </c>
      <c r="AYG1" s="1" t="s">
        <v>3417</v>
      </c>
      <c r="AYH1" s="1" t="s">
        <v>3418</v>
      </c>
      <c r="AYI1" s="1" t="s">
        <v>3419</v>
      </c>
      <c r="AYJ1" s="1" t="s">
        <v>3420</v>
      </c>
      <c r="AYK1" s="1" t="s">
        <v>3421</v>
      </c>
      <c r="AYL1" s="1" t="s">
        <v>3422</v>
      </c>
      <c r="AYM1" s="1" t="s">
        <v>3423</v>
      </c>
      <c r="AYN1" s="1" t="s">
        <v>3424</v>
      </c>
      <c r="AYO1" s="1" t="s">
        <v>3425</v>
      </c>
      <c r="AYP1" s="1" t="s">
        <v>3426</v>
      </c>
      <c r="AYQ1" s="1" t="s">
        <v>3427</v>
      </c>
      <c r="AYR1" s="1" t="s">
        <v>3428</v>
      </c>
      <c r="AYS1" s="1" t="s">
        <v>3429</v>
      </c>
      <c r="AYT1" s="1" t="s">
        <v>3430</v>
      </c>
      <c r="AYU1" s="1" t="s">
        <v>3431</v>
      </c>
      <c r="AYV1" s="1" t="s">
        <v>3432</v>
      </c>
      <c r="AYW1" s="1" t="s">
        <v>3433</v>
      </c>
      <c r="AYX1" s="1" t="s">
        <v>3434</v>
      </c>
      <c r="AYY1" s="1" t="s">
        <v>3435</v>
      </c>
      <c r="AYZ1" s="1" t="s">
        <v>3436</v>
      </c>
      <c r="AZA1" s="1" t="s">
        <v>3437</v>
      </c>
      <c r="AZB1" s="1" t="s">
        <v>3438</v>
      </c>
      <c r="AZC1" s="1" t="s">
        <v>3439</v>
      </c>
      <c r="AZD1" s="1" t="s">
        <v>3440</v>
      </c>
      <c r="AZE1" s="1" t="s">
        <v>3441</v>
      </c>
      <c r="AZF1" s="1" t="s">
        <v>3442</v>
      </c>
      <c r="AZG1" s="1" t="s">
        <v>3443</v>
      </c>
      <c r="AZH1" s="1" t="s">
        <v>3444</v>
      </c>
      <c r="AZI1" s="1" t="s">
        <v>3445</v>
      </c>
      <c r="AZJ1" s="1" t="s">
        <v>3446</v>
      </c>
      <c r="AZK1" s="1" t="s">
        <v>3447</v>
      </c>
      <c r="AZL1" s="1" t="s">
        <v>3448</v>
      </c>
      <c r="AZM1" s="1" t="s">
        <v>3449</v>
      </c>
      <c r="AZN1" s="1" t="s">
        <v>3450</v>
      </c>
      <c r="AZO1" s="1" t="s">
        <v>3451</v>
      </c>
      <c r="AZP1" s="1" t="s">
        <v>3452</v>
      </c>
      <c r="AZQ1" s="1" t="s">
        <v>3453</v>
      </c>
      <c r="AZR1" s="1" t="s">
        <v>3454</v>
      </c>
      <c r="AZS1" s="1" t="s">
        <v>3455</v>
      </c>
      <c r="AZT1" s="1" t="s">
        <v>3456</v>
      </c>
      <c r="AZU1" s="1" t="s">
        <v>3457</v>
      </c>
      <c r="AZV1" s="1" t="s">
        <v>3458</v>
      </c>
      <c r="AZW1" s="1" t="s">
        <v>3459</v>
      </c>
      <c r="AZX1" s="1" t="s">
        <v>3460</v>
      </c>
      <c r="AZY1" s="1" t="s">
        <v>3461</v>
      </c>
      <c r="AZZ1" s="1" t="s">
        <v>3462</v>
      </c>
      <c r="BAA1" s="1" t="s">
        <v>3463</v>
      </c>
      <c r="BAB1" s="1" t="s">
        <v>3464</v>
      </c>
      <c r="BAC1" s="1" t="s">
        <v>3465</v>
      </c>
      <c r="BAD1" s="1" t="s">
        <v>3466</v>
      </c>
      <c r="BAE1" s="1" t="s">
        <v>3467</v>
      </c>
      <c r="BAF1" s="1" t="s">
        <v>3468</v>
      </c>
      <c r="BAG1" s="1" t="s">
        <v>3469</v>
      </c>
      <c r="BAH1" s="1" t="s">
        <v>3470</v>
      </c>
      <c r="BAI1" s="1" t="s">
        <v>3471</v>
      </c>
      <c r="BAJ1" s="1" t="s">
        <v>3472</v>
      </c>
      <c r="BAK1" s="1" t="s">
        <v>3473</v>
      </c>
      <c r="BAL1" s="1" t="s">
        <v>3474</v>
      </c>
      <c r="BAM1" s="1" t="s">
        <v>3475</v>
      </c>
      <c r="BAN1" s="1" t="s">
        <v>3476</v>
      </c>
      <c r="BAO1" s="1" t="s">
        <v>3477</v>
      </c>
      <c r="BAP1" s="1" t="s">
        <v>3478</v>
      </c>
      <c r="BAQ1" s="1" t="s">
        <v>3479</v>
      </c>
      <c r="BAR1" s="1" t="s">
        <v>3480</v>
      </c>
      <c r="BAS1" s="1" t="s">
        <v>3481</v>
      </c>
      <c r="BAT1" s="1" t="s">
        <v>3482</v>
      </c>
      <c r="BAU1" s="1" t="s">
        <v>3483</v>
      </c>
      <c r="BAV1" s="1" t="s">
        <v>3484</v>
      </c>
      <c r="BAW1" s="1" t="s">
        <v>3485</v>
      </c>
      <c r="BAX1" s="1" t="s">
        <v>3486</v>
      </c>
      <c r="BAY1" s="1" t="s">
        <v>3487</v>
      </c>
      <c r="BAZ1" s="1" t="s">
        <v>3488</v>
      </c>
      <c r="BBA1" s="1" t="s">
        <v>3489</v>
      </c>
      <c r="BBB1" s="1" t="s">
        <v>3490</v>
      </c>
      <c r="BBC1" s="1" t="s">
        <v>3491</v>
      </c>
      <c r="BBD1" s="1" t="s">
        <v>3492</v>
      </c>
      <c r="BBE1" s="1" t="s">
        <v>3493</v>
      </c>
      <c r="BBF1" s="1" t="s">
        <v>3494</v>
      </c>
      <c r="BBG1" s="1" t="s">
        <v>3495</v>
      </c>
      <c r="BBH1" s="1" t="s">
        <v>3496</v>
      </c>
      <c r="BBI1" s="1" t="s">
        <v>3497</v>
      </c>
      <c r="BBJ1" s="1" t="s">
        <v>3498</v>
      </c>
      <c r="BBK1" s="1" t="s">
        <v>3499</v>
      </c>
      <c r="BBL1" s="1" t="s">
        <v>3500</v>
      </c>
      <c r="BBM1" s="1" t="s">
        <v>3501</v>
      </c>
      <c r="BBN1" s="1" t="s">
        <v>3502</v>
      </c>
      <c r="BBO1" s="1" t="s">
        <v>3503</v>
      </c>
      <c r="BBP1" s="1" t="s">
        <v>3504</v>
      </c>
      <c r="BBQ1" s="1" t="s">
        <v>3505</v>
      </c>
      <c r="BBR1" s="1" t="s">
        <v>3506</v>
      </c>
      <c r="BBS1" s="1" t="s">
        <v>3507</v>
      </c>
      <c r="BBT1" s="1" t="s">
        <v>3508</v>
      </c>
      <c r="BBU1" s="1" t="s">
        <v>3509</v>
      </c>
      <c r="BBV1" s="1" t="s">
        <v>3510</v>
      </c>
      <c r="BBW1" s="1" t="s">
        <v>3511</v>
      </c>
      <c r="BBX1" s="1" t="s">
        <v>3512</v>
      </c>
      <c r="BBY1" s="1" t="s">
        <v>3513</v>
      </c>
      <c r="BBZ1" s="1" t="s">
        <v>3514</v>
      </c>
      <c r="BCA1" s="1" t="s">
        <v>3515</v>
      </c>
      <c r="BCB1" s="1" t="s">
        <v>3516</v>
      </c>
      <c r="BCC1" s="1" t="s">
        <v>3517</v>
      </c>
      <c r="BCD1" s="1" t="s">
        <v>3518</v>
      </c>
      <c r="BCE1" s="1" t="s">
        <v>3519</v>
      </c>
      <c r="BCF1" s="1" t="s">
        <v>3520</v>
      </c>
      <c r="BCG1" s="1" t="s">
        <v>3521</v>
      </c>
      <c r="BCH1" s="1" t="s">
        <v>3522</v>
      </c>
      <c r="BCI1" s="1" t="s">
        <v>3523</v>
      </c>
      <c r="BCJ1" s="1" t="s">
        <v>3524</v>
      </c>
      <c r="BCK1" s="1" t="s">
        <v>3525</v>
      </c>
      <c r="BCL1" s="1" t="s">
        <v>3526</v>
      </c>
      <c r="BCM1" s="1" t="s">
        <v>3527</v>
      </c>
      <c r="BCN1" s="1" t="s">
        <v>3528</v>
      </c>
      <c r="BCO1" s="1" t="s">
        <v>3529</v>
      </c>
      <c r="BCP1" s="1" t="s">
        <v>3530</v>
      </c>
      <c r="BCQ1" s="1" t="s">
        <v>3531</v>
      </c>
      <c r="BCR1" s="1" t="s">
        <v>3532</v>
      </c>
      <c r="BCS1" s="1" t="s">
        <v>3533</v>
      </c>
      <c r="BCT1" s="1" t="s">
        <v>3534</v>
      </c>
      <c r="BCU1" s="1" t="s">
        <v>3535</v>
      </c>
      <c r="BCV1" s="1" t="s">
        <v>3536</v>
      </c>
      <c r="BCW1" s="1" t="s">
        <v>3537</v>
      </c>
      <c r="BCX1" s="1" t="s">
        <v>3538</v>
      </c>
      <c r="BCY1" s="1" t="s">
        <v>3539</v>
      </c>
      <c r="BCZ1" s="1" t="s">
        <v>3540</v>
      </c>
      <c r="BDA1" s="1" t="s">
        <v>3541</v>
      </c>
      <c r="BDB1" s="1" t="s">
        <v>3542</v>
      </c>
      <c r="BDC1" s="1" t="s">
        <v>3543</v>
      </c>
      <c r="BDD1" s="1" t="s">
        <v>3544</v>
      </c>
      <c r="BDE1" s="1" t="s">
        <v>3545</v>
      </c>
      <c r="BDF1" s="1" t="s">
        <v>3546</v>
      </c>
      <c r="BDG1" s="1" t="s">
        <v>3547</v>
      </c>
      <c r="BDH1" s="1" t="s">
        <v>3548</v>
      </c>
      <c r="BDI1" s="1" t="s">
        <v>3549</v>
      </c>
      <c r="BDJ1" s="1" t="s">
        <v>3550</v>
      </c>
      <c r="BDK1" s="1" t="s">
        <v>3551</v>
      </c>
      <c r="BDL1" s="1" t="s">
        <v>3552</v>
      </c>
      <c r="BDM1" s="1" t="s">
        <v>3553</v>
      </c>
      <c r="BDN1" s="1" t="s">
        <v>3554</v>
      </c>
      <c r="BDO1" s="1" t="s">
        <v>3555</v>
      </c>
      <c r="BDP1" s="1" t="s">
        <v>3556</v>
      </c>
      <c r="BDQ1" s="1" t="s">
        <v>3557</v>
      </c>
      <c r="BDR1" s="1" t="s">
        <v>3558</v>
      </c>
      <c r="BDS1" s="1" t="s">
        <v>3559</v>
      </c>
      <c r="BDT1" s="1" t="s">
        <v>3560</v>
      </c>
      <c r="BDU1" s="1" t="s">
        <v>3561</v>
      </c>
      <c r="BDV1" s="1" t="s">
        <v>3562</v>
      </c>
      <c r="BDW1" s="1" t="s">
        <v>3563</v>
      </c>
      <c r="BDX1" s="1" t="s">
        <v>3564</v>
      </c>
      <c r="BDY1" s="1" t="s">
        <v>3565</v>
      </c>
      <c r="BDZ1" s="1" t="s">
        <v>3566</v>
      </c>
      <c r="BEA1" s="1" t="s">
        <v>3567</v>
      </c>
      <c r="BEB1" s="1" t="s">
        <v>3568</v>
      </c>
      <c r="BEC1" s="1" t="s">
        <v>3569</v>
      </c>
      <c r="BED1" s="1" t="s">
        <v>3570</v>
      </c>
      <c r="BEE1" s="1" t="s">
        <v>3571</v>
      </c>
      <c r="BEF1" s="1" t="s">
        <v>3572</v>
      </c>
      <c r="BEG1" s="1" t="s">
        <v>3573</v>
      </c>
      <c r="BEH1" s="1" t="s">
        <v>3574</v>
      </c>
      <c r="BEI1" s="1" t="s">
        <v>3575</v>
      </c>
      <c r="BEJ1" s="1" t="s">
        <v>3576</v>
      </c>
      <c r="BEK1" s="1" t="s">
        <v>3577</v>
      </c>
      <c r="BEL1" s="1" t="s">
        <v>3578</v>
      </c>
      <c r="BEM1" s="1" t="s">
        <v>3579</v>
      </c>
      <c r="BEN1" s="1" t="s">
        <v>3580</v>
      </c>
      <c r="BEO1" s="1" t="s">
        <v>3581</v>
      </c>
      <c r="BEP1" s="1" t="s">
        <v>3582</v>
      </c>
      <c r="BEQ1" s="1" t="s">
        <v>3583</v>
      </c>
      <c r="BER1" s="1" t="s">
        <v>3584</v>
      </c>
      <c r="BES1" s="1" t="s">
        <v>3585</v>
      </c>
      <c r="BET1" s="1" t="s">
        <v>3586</v>
      </c>
      <c r="BEU1" s="1" t="s">
        <v>3587</v>
      </c>
      <c r="BEV1" s="1" t="s">
        <v>3588</v>
      </c>
      <c r="BEW1" s="1" t="s">
        <v>3589</v>
      </c>
      <c r="BEX1" s="1" t="s">
        <v>3590</v>
      </c>
      <c r="BEY1" s="1" t="s">
        <v>3591</v>
      </c>
      <c r="BEZ1" s="1" t="s">
        <v>3592</v>
      </c>
      <c r="BFA1" s="1" t="s">
        <v>3593</v>
      </c>
      <c r="BFB1" s="1" t="s">
        <v>3594</v>
      </c>
      <c r="BFC1" s="1" t="s">
        <v>3595</v>
      </c>
      <c r="BFD1" s="1" t="s">
        <v>3596</v>
      </c>
      <c r="BFE1" s="1" t="s">
        <v>3597</v>
      </c>
      <c r="BFF1" s="1" t="s">
        <v>3598</v>
      </c>
      <c r="BFG1" s="1" t="s">
        <v>3599</v>
      </c>
      <c r="BFH1" s="1" t="s">
        <v>3600</v>
      </c>
      <c r="BFI1" s="1" t="s">
        <v>3601</v>
      </c>
      <c r="BFJ1" s="1" t="s">
        <v>3602</v>
      </c>
      <c r="BFK1" s="1" t="s">
        <v>3603</v>
      </c>
      <c r="BFL1" s="1" t="s">
        <v>3604</v>
      </c>
      <c r="BFM1" s="1" t="s">
        <v>3605</v>
      </c>
      <c r="BFN1" s="1" t="s">
        <v>3606</v>
      </c>
      <c r="BFO1" s="1" t="s">
        <v>3607</v>
      </c>
      <c r="BFP1" s="1" t="s">
        <v>3608</v>
      </c>
      <c r="BFQ1" s="1" t="s">
        <v>3609</v>
      </c>
      <c r="BFR1" s="1" t="s">
        <v>3610</v>
      </c>
      <c r="BFS1" s="1" t="s">
        <v>3611</v>
      </c>
      <c r="BFT1" s="1" t="s">
        <v>3612</v>
      </c>
      <c r="BFU1" s="1" t="s">
        <v>3613</v>
      </c>
      <c r="BFV1" s="1" t="s">
        <v>3614</v>
      </c>
      <c r="BFW1" s="1" t="s">
        <v>3615</v>
      </c>
      <c r="BFX1" s="1" t="s">
        <v>3616</v>
      </c>
      <c r="BFY1" s="1" t="s">
        <v>3617</v>
      </c>
      <c r="BFZ1" s="1" t="s">
        <v>3618</v>
      </c>
      <c r="BGA1" s="1" t="s">
        <v>3619</v>
      </c>
      <c r="BGB1" s="1" t="s">
        <v>3620</v>
      </c>
      <c r="BGC1" s="1" t="s">
        <v>3621</v>
      </c>
      <c r="BGD1" s="1" t="s">
        <v>3622</v>
      </c>
      <c r="BGE1" s="1" t="s">
        <v>3623</v>
      </c>
      <c r="BGF1" s="1" t="s">
        <v>3624</v>
      </c>
      <c r="BGG1" s="1" t="s">
        <v>3625</v>
      </c>
      <c r="BGH1" s="1" t="s">
        <v>3626</v>
      </c>
      <c r="BGI1" s="1" t="s">
        <v>3627</v>
      </c>
      <c r="BGJ1" s="1" t="s">
        <v>3628</v>
      </c>
      <c r="BGK1" s="1" t="s">
        <v>3629</v>
      </c>
      <c r="BGL1" s="1" t="s">
        <v>3630</v>
      </c>
      <c r="BGM1" s="1" t="s">
        <v>3631</v>
      </c>
      <c r="BGN1" s="1" t="s">
        <v>3632</v>
      </c>
      <c r="BGO1" s="1" t="s">
        <v>3633</v>
      </c>
      <c r="BGP1" s="1" t="s">
        <v>3634</v>
      </c>
      <c r="BGQ1" s="1" t="s">
        <v>3635</v>
      </c>
      <c r="BGR1" s="1" t="s">
        <v>3636</v>
      </c>
      <c r="BGS1" s="1" t="s">
        <v>3637</v>
      </c>
      <c r="BGT1" s="1" t="s">
        <v>3638</v>
      </c>
      <c r="BGU1" s="1" t="s">
        <v>3639</v>
      </c>
      <c r="BGV1" s="1" t="s">
        <v>3640</v>
      </c>
      <c r="BGW1" s="1" t="s">
        <v>3641</v>
      </c>
      <c r="BGX1" s="1" t="s">
        <v>3642</v>
      </c>
      <c r="BGY1" s="1" t="s">
        <v>3643</v>
      </c>
      <c r="BGZ1" s="1" t="s">
        <v>3644</v>
      </c>
      <c r="BHA1" s="1" t="s">
        <v>3645</v>
      </c>
      <c r="BHB1" s="1" t="s">
        <v>3646</v>
      </c>
      <c r="BHC1" s="1" t="s">
        <v>3647</v>
      </c>
      <c r="BHD1" s="1" t="s">
        <v>3648</v>
      </c>
      <c r="BHE1" s="1" t="s">
        <v>3649</v>
      </c>
      <c r="BHF1" s="1" t="s">
        <v>3650</v>
      </c>
      <c r="BHG1" s="1" t="s">
        <v>3651</v>
      </c>
      <c r="BHH1" s="1" t="s">
        <v>3652</v>
      </c>
      <c r="BHI1" s="1" t="s">
        <v>3653</v>
      </c>
      <c r="BHJ1" s="1" t="s">
        <v>3654</v>
      </c>
      <c r="BHK1" s="1" t="s">
        <v>3655</v>
      </c>
      <c r="BHL1" s="1" t="s">
        <v>3656</v>
      </c>
      <c r="BHM1" s="1" t="s">
        <v>3657</v>
      </c>
      <c r="BHN1" s="1" t="s">
        <v>3658</v>
      </c>
      <c r="BHO1" s="1" t="s">
        <v>3659</v>
      </c>
      <c r="BHP1" s="1" t="s">
        <v>3660</v>
      </c>
      <c r="BHQ1" s="1" t="s">
        <v>3661</v>
      </c>
      <c r="BHR1" s="1" t="s">
        <v>3662</v>
      </c>
      <c r="BHS1" s="1" t="s">
        <v>3663</v>
      </c>
      <c r="BHT1" s="1" t="s">
        <v>3664</v>
      </c>
      <c r="BHU1" s="1" t="s">
        <v>3665</v>
      </c>
      <c r="BHV1" s="1" t="s">
        <v>3666</v>
      </c>
      <c r="BHW1" s="1" t="s">
        <v>3667</v>
      </c>
      <c r="BHX1" s="1" t="s">
        <v>3668</v>
      </c>
      <c r="BHY1" s="1" t="s">
        <v>3669</v>
      </c>
      <c r="BHZ1" s="1" t="s">
        <v>3670</v>
      </c>
      <c r="BIA1" s="1" t="s">
        <v>3671</v>
      </c>
      <c r="BIB1" s="1" t="s">
        <v>3672</v>
      </c>
      <c r="BIC1" s="1" t="s">
        <v>3673</v>
      </c>
      <c r="BID1" s="1" t="s">
        <v>3674</v>
      </c>
      <c r="BIE1" s="1" t="s">
        <v>3675</v>
      </c>
      <c r="BIF1" s="1" t="s">
        <v>3676</v>
      </c>
      <c r="BIG1" s="1" t="s">
        <v>3677</v>
      </c>
      <c r="BIH1" s="1" t="s">
        <v>3678</v>
      </c>
      <c r="BII1" s="1" t="s">
        <v>3679</v>
      </c>
      <c r="BIJ1" s="1" t="s">
        <v>3680</v>
      </c>
      <c r="BIK1" s="1" t="s">
        <v>3681</v>
      </c>
      <c r="BIL1" s="1" t="s">
        <v>3682</v>
      </c>
      <c r="BIM1" s="1" t="s">
        <v>3683</v>
      </c>
      <c r="BIN1" s="1" t="s">
        <v>3684</v>
      </c>
      <c r="BIO1" s="1" t="s">
        <v>3685</v>
      </c>
      <c r="BIP1" s="1" t="s">
        <v>3686</v>
      </c>
      <c r="BIQ1" s="1" t="s">
        <v>3687</v>
      </c>
      <c r="BIR1" s="1" t="s">
        <v>3688</v>
      </c>
      <c r="BIS1" s="1" t="s">
        <v>3689</v>
      </c>
      <c r="BIT1" s="1" t="s">
        <v>3690</v>
      </c>
      <c r="BIU1" s="1" t="s">
        <v>3691</v>
      </c>
      <c r="BIV1" s="1" t="s">
        <v>3692</v>
      </c>
      <c r="BIW1" s="1" t="s">
        <v>3693</v>
      </c>
      <c r="BIX1" s="1" t="s">
        <v>3694</v>
      </c>
      <c r="BIY1" s="1" t="s">
        <v>3695</v>
      </c>
      <c r="BIZ1" s="1" t="s">
        <v>3696</v>
      </c>
      <c r="BJA1" s="1" t="s">
        <v>3697</v>
      </c>
      <c r="BJB1" s="1" t="s">
        <v>3698</v>
      </c>
      <c r="BJC1" s="1" t="s">
        <v>3699</v>
      </c>
      <c r="BJD1" s="1" t="s">
        <v>3700</v>
      </c>
      <c r="BJE1" s="1" t="s">
        <v>3701</v>
      </c>
      <c r="BJF1" s="1" t="s">
        <v>3702</v>
      </c>
      <c r="BJG1" s="1" t="s">
        <v>3703</v>
      </c>
      <c r="BJH1" s="1" t="s">
        <v>3704</v>
      </c>
      <c r="BJI1" s="1" t="s">
        <v>3705</v>
      </c>
      <c r="BJJ1" s="1" t="s">
        <v>3706</v>
      </c>
      <c r="BJK1" s="1" t="s">
        <v>3707</v>
      </c>
      <c r="BJL1" s="1" t="s">
        <v>3708</v>
      </c>
      <c r="BJM1" s="1" t="s">
        <v>3709</v>
      </c>
      <c r="BJN1" s="1" t="s">
        <v>3710</v>
      </c>
      <c r="BJO1" s="1" t="s">
        <v>3711</v>
      </c>
      <c r="BJP1" s="1" t="s">
        <v>3712</v>
      </c>
      <c r="BJQ1" s="1" t="s">
        <v>3713</v>
      </c>
      <c r="BJR1" s="1" t="s">
        <v>3714</v>
      </c>
      <c r="BJS1" s="1" t="s">
        <v>3715</v>
      </c>
      <c r="BJT1" s="1" t="s">
        <v>3716</v>
      </c>
      <c r="BJU1" s="1" t="s">
        <v>3717</v>
      </c>
      <c r="BJV1" s="1" t="s">
        <v>3718</v>
      </c>
      <c r="BJW1" s="1" t="s">
        <v>3719</v>
      </c>
      <c r="BJX1" s="1" t="s">
        <v>3720</v>
      </c>
      <c r="BJY1" s="1" t="s">
        <v>3721</v>
      </c>
      <c r="BJZ1" s="1" t="s">
        <v>3722</v>
      </c>
      <c r="BKA1" s="1" t="s">
        <v>3723</v>
      </c>
      <c r="BKB1" s="1" t="s">
        <v>3724</v>
      </c>
      <c r="BKC1" s="1" t="s">
        <v>3725</v>
      </c>
      <c r="BKD1" s="1" t="s">
        <v>3726</v>
      </c>
      <c r="BKE1" s="1" t="s">
        <v>3727</v>
      </c>
      <c r="BKF1" s="1" t="s">
        <v>3728</v>
      </c>
      <c r="BKG1" s="1" t="s">
        <v>3729</v>
      </c>
      <c r="BKH1" s="1" t="s">
        <v>3730</v>
      </c>
      <c r="BKI1" s="1" t="s">
        <v>3731</v>
      </c>
      <c r="BKJ1" s="1" t="s">
        <v>3732</v>
      </c>
      <c r="BKK1" s="1" t="s">
        <v>3733</v>
      </c>
      <c r="BKL1" s="1" t="s">
        <v>3734</v>
      </c>
      <c r="BKM1" s="1" t="s">
        <v>3735</v>
      </c>
      <c r="BKN1" s="1" t="s">
        <v>3736</v>
      </c>
      <c r="BKO1" s="1" t="s">
        <v>3737</v>
      </c>
      <c r="BKP1" s="1" t="s">
        <v>3738</v>
      </c>
      <c r="BKQ1" s="1" t="s">
        <v>3739</v>
      </c>
      <c r="BKR1" s="1" t="s">
        <v>3740</v>
      </c>
      <c r="BKS1" s="1" t="s">
        <v>3741</v>
      </c>
      <c r="BKT1" s="1" t="s">
        <v>3742</v>
      </c>
      <c r="BKU1" s="1" t="s">
        <v>3743</v>
      </c>
      <c r="BKV1" s="1" t="s">
        <v>3744</v>
      </c>
      <c r="BKW1" s="1" t="s">
        <v>3745</v>
      </c>
      <c r="BKX1" s="1" t="s">
        <v>3746</v>
      </c>
      <c r="BKY1" s="1" t="s">
        <v>3747</v>
      </c>
      <c r="BKZ1" s="1" t="s">
        <v>3748</v>
      </c>
      <c r="BLA1" s="1" t="s">
        <v>3749</v>
      </c>
      <c r="BLB1" s="1" t="s">
        <v>3750</v>
      </c>
      <c r="BLC1" s="1" t="s">
        <v>3751</v>
      </c>
      <c r="BLD1" s="1" t="s">
        <v>3752</v>
      </c>
      <c r="BLE1" s="1" t="s">
        <v>3753</v>
      </c>
      <c r="BLF1" s="1" t="s">
        <v>3754</v>
      </c>
      <c r="BLG1" s="1" t="s">
        <v>3755</v>
      </c>
      <c r="BLH1" s="1" t="s">
        <v>3756</v>
      </c>
      <c r="BLI1" s="1" t="s">
        <v>3757</v>
      </c>
      <c r="BLJ1" s="1" t="s">
        <v>3758</v>
      </c>
      <c r="BLK1" s="1" t="s">
        <v>3759</v>
      </c>
      <c r="BLL1" s="1" t="s">
        <v>3760</v>
      </c>
      <c r="BLM1" s="1" t="s">
        <v>3761</v>
      </c>
      <c r="BLN1" s="1" t="s">
        <v>3762</v>
      </c>
      <c r="BLO1" s="1" t="s">
        <v>3763</v>
      </c>
      <c r="BLP1" s="1" t="s">
        <v>3764</v>
      </c>
      <c r="BLQ1" s="1" t="s">
        <v>3765</v>
      </c>
      <c r="BLR1" s="1" t="s">
        <v>3766</v>
      </c>
      <c r="BLS1" s="1" t="s">
        <v>3767</v>
      </c>
      <c r="BLT1" s="1" t="s">
        <v>3768</v>
      </c>
      <c r="BLU1" s="1" t="s">
        <v>3769</v>
      </c>
      <c r="BLV1" s="1" t="s">
        <v>3770</v>
      </c>
      <c r="BLW1" s="1" t="s">
        <v>3771</v>
      </c>
      <c r="BLX1" s="1" t="s">
        <v>3772</v>
      </c>
      <c r="BLY1" s="1" t="s">
        <v>3773</v>
      </c>
      <c r="BLZ1" s="1" t="s">
        <v>3774</v>
      </c>
      <c r="BMA1" s="1" t="s">
        <v>3775</v>
      </c>
      <c r="BMB1" s="1" t="s">
        <v>3776</v>
      </c>
      <c r="BMC1" s="1" t="s">
        <v>3777</v>
      </c>
      <c r="BMD1" s="1" t="s">
        <v>3778</v>
      </c>
      <c r="BME1" s="1" t="s">
        <v>3779</v>
      </c>
      <c r="BMF1" s="1" t="s">
        <v>3780</v>
      </c>
      <c r="BMG1" s="1" t="s">
        <v>3781</v>
      </c>
      <c r="BMH1" s="1" t="s">
        <v>3782</v>
      </c>
      <c r="BMI1" s="1" t="s">
        <v>3783</v>
      </c>
      <c r="BMJ1" s="1" t="s">
        <v>3784</v>
      </c>
      <c r="BMK1" s="1" t="s">
        <v>3785</v>
      </c>
      <c r="BML1" s="1" t="s">
        <v>3786</v>
      </c>
      <c r="BMM1" s="1" t="s">
        <v>3787</v>
      </c>
      <c r="BMN1" s="1" t="s">
        <v>3788</v>
      </c>
      <c r="BMO1" s="1" t="s">
        <v>3789</v>
      </c>
      <c r="BMP1" s="1" t="s">
        <v>3790</v>
      </c>
      <c r="BMQ1" s="1" t="s">
        <v>3791</v>
      </c>
      <c r="BMR1" s="1" t="s">
        <v>3792</v>
      </c>
      <c r="BMS1" s="1" t="s">
        <v>3793</v>
      </c>
      <c r="BMT1" s="1" t="s">
        <v>3794</v>
      </c>
      <c r="BMU1" s="1" t="s">
        <v>3795</v>
      </c>
      <c r="BMV1" s="1" t="s">
        <v>3796</v>
      </c>
      <c r="BMW1" s="1" t="s">
        <v>3797</v>
      </c>
      <c r="BMX1" s="1" t="s">
        <v>3798</v>
      </c>
      <c r="BMY1" s="1" t="s">
        <v>3799</v>
      </c>
      <c r="BMZ1" s="1" t="s">
        <v>3800</v>
      </c>
      <c r="BNA1" s="1" t="s">
        <v>3801</v>
      </c>
      <c r="BNB1" s="1" t="s">
        <v>3802</v>
      </c>
      <c r="BNC1" s="1" t="s">
        <v>3803</v>
      </c>
      <c r="BND1" s="1" t="s">
        <v>3804</v>
      </c>
      <c r="BNE1" s="1" t="s">
        <v>3805</v>
      </c>
      <c r="BNF1" s="1" t="s">
        <v>3806</v>
      </c>
      <c r="BNG1" s="1" t="s">
        <v>3807</v>
      </c>
      <c r="BNH1" s="1" t="s">
        <v>3808</v>
      </c>
      <c r="BNI1" s="1" t="s">
        <v>3809</v>
      </c>
      <c r="BNJ1" s="1" t="s">
        <v>3810</v>
      </c>
      <c r="BNK1" s="1" t="s">
        <v>3811</v>
      </c>
      <c r="BNL1" s="1" t="s">
        <v>3812</v>
      </c>
      <c r="BNM1" s="1" t="s">
        <v>3813</v>
      </c>
      <c r="BNN1" s="1" t="s">
        <v>3814</v>
      </c>
      <c r="BNO1" s="1" t="s">
        <v>3815</v>
      </c>
      <c r="BNP1" s="1" t="s">
        <v>3816</v>
      </c>
      <c r="BNQ1" s="1" t="s">
        <v>3817</v>
      </c>
      <c r="BNR1" s="1" t="s">
        <v>3818</v>
      </c>
      <c r="BNS1" s="1" t="s">
        <v>3819</v>
      </c>
      <c r="BNT1" s="1" t="s">
        <v>3820</v>
      </c>
      <c r="BNU1" s="1" t="s">
        <v>3821</v>
      </c>
      <c r="BNV1" s="1" t="s">
        <v>3822</v>
      </c>
      <c r="BNW1" s="1" t="s">
        <v>3823</v>
      </c>
      <c r="BNX1" s="1" t="s">
        <v>3824</v>
      </c>
      <c r="BNY1" s="1" t="s">
        <v>3825</v>
      </c>
      <c r="BNZ1" s="1" t="s">
        <v>3826</v>
      </c>
      <c r="BOA1" s="1" t="s">
        <v>3827</v>
      </c>
      <c r="BOB1" s="1" t="s">
        <v>3828</v>
      </c>
      <c r="BOC1" s="1" t="s">
        <v>3829</v>
      </c>
      <c r="BOD1" s="1" t="s">
        <v>3830</v>
      </c>
      <c r="BOE1" s="1" t="s">
        <v>3831</v>
      </c>
      <c r="BOF1" s="1" t="s">
        <v>3832</v>
      </c>
      <c r="BOG1" s="1" t="s">
        <v>3833</v>
      </c>
      <c r="BOH1" s="1" t="s">
        <v>3834</v>
      </c>
      <c r="BOI1" s="1" t="s">
        <v>3835</v>
      </c>
      <c r="BOJ1" s="1" t="s">
        <v>3836</v>
      </c>
      <c r="BOK1" s="1" t="s">
        <v>3837</v>
      </c>
      <c r="BOL1" s="1" t="s">
        <v>3838</v>
      </c>
      <c r="BOM1" s="1" t="s">
        <v>3839</v>
      </c>
      <c r="BON1" s="1" t="s">
        <v>3840</v>
      </c>
      <c r="BOO1" s="1" t="s">
        <v>3841</v>
      </c>
      <c r="BOP1" s="1" t="s">
        <v>3842</v>
      </c>
      <c r="BOQ1" s="1" t="s">
        <v>3843</v>
      </c>
      <c r="BOR1" s="1" t="s">
        <v>3844</v>
      </c>
      <c r="BOS1" s="1" t="s">
        <v>3845</v>
      </c>
      <c r="BOT1" s="1" t="s">
        <v>3846</v>
      </c>
      <c r="BOU1" s="1" t="s">
        <v>3847</v>
      </c>
      <c r="BOV1" s="1" t="s">
        <v>3848</v>
      </c>
      <c r="BOW1" s="1" t="s">
        <v>3849</v>
      </c>
      <c r="BOX1" s="1" t="s">
        <v>3850</v>
      </c>
      <c r="BOY1" s="1" t="s">
        <v>3851</v>
      </c>
      <c r="BOZ1" s="1" t="s">
        <v>3852</v>
      </c>
      <c r="BPA1" s="1" t="s">
        <v>3853</v>
      </c>
      <c r="BPB1" s="1" t="s">
        <v>3854</v>
      </c>
      <c r="BPC1" s="1" t="s">
        <v>3855</v>
      </c>
      <c r="BPD1" s="1" t="s">
        <v>3856</v>
      </c>
      <c r="BPE1" s="1" t="s">
        <v>3857</v>
      </c>
      <c r="BPF1" s="1" t="s">
        <v>3858</v>
      </c>
      <c r="BPG1" s="1" t="s">
        <v>3859</v>
      </c>
      <c r="BPH1" s="1" t="s">
        <v>3860</v>
      </c>
      <c r="BPI1" s="1" t="s">
        <v>3861</v>
      </c>
      <c r="BPJ1" s="1" t="s">
        <v>3862</v>
      </c>
      <c r="BPK1" s="1" t="s">
        <v>3863</v>
      </c>
      <c r="BPL1" s="1" t="s">
        <v>3864</v>
      </c>
      <c r="BPM1" s="1" t="s">
        <v>3865</v>
      </c>
      <c r="BPN1" s="1" t="s">
        <v>3866</v>
      </c>
      <c r="BPO1" s="1" t="s">
        <v>3867</v>
      </c>
      <c r="BPP1" s="1" t="s">
        <v>3868</v>
      </c>
      <c r="BPQ1" s="1" t="s">
        <v>3869</v>
      </c>
      <c r="BPR1" s="1" t="s">
        <v>3870</v>
      </c>
      <c r="BPS1" s="1" t="s">
        <v>3871</v>
      </c>
      <c r="BPT1" s="1" t="s">
        <v>3872</v>
      </c>
      <c r="BPU1" s="1" t="s">
        <v>3873</v>
      </c>
      <c r="BPV1" s="1" t="s">
        <v>3874</v>
      </c>
      <c r="BPW1" s="1" t="s">
        <v>3875</v>
      </c>
      <c r="BPX1" s="1" t="s">
        <v>3876</v>
      </c>
      <c r="BPY1" s="1" t="s">
        <v>3877</v>
      </c>
      <c r="BPZ1" s="1" t="s">
        <v>3878</v>
      </c>
      <c r="BQA1" s="1" t="s">
        <v>3879</v>
      </c>
      <c r="BQB1" s="1" t="s">
        <v>3880</v>
      </c>
      <c r="BQC1" s="1" t="s">
        <v>3881</v>
      </c>
      <c r="BQD1" s="1" t="s">
        <v>3882</v>
      </c>
      <c r="BQE1" s="1" t="s">
        <v>3883</v>
      </c>
      <c r="BQF1" s="1" t="s">
        <v>3884</v>
      </c>
      <c r="BQG1" s="1" t="s">
        <v>3885</v>
      </c>
      <c r="BQH1" s="1" t="s">
        <v>3886</v>
      </c>
      <c r="BQI1" s="1" t="s">
        <v>3887</v>
      </c>
      <c r="BQJ1" s="1" t="s">
        <v>3888</v>
      </c>
      <c r="BQK1" s="1" t="s">
        <v>3889</v>
      </c>
      <c r="BQL1" s="1" t="s">
        <v>3890</v>
      </c>
      <c r="BQM1" s="1" t="s">
        <v>3891</v>
      </c>
      <c r="BQN1" s="1" t="s">
        <v>3892</v>
      </c>
      <c r="BQO1" s="1" t="s">
        <v>3893</v>
      </c>
      <c r="BQP1" s="1" t="s">
        <v>3894</v>
      </c>
      <c r="BQQ1" s="1" t="s">
        <v>3895</v>
      </c>
      <c r="BQR1" s="1" t="s">
        <v>3896</v>
      </c>
      <c r="BQS1" s="1" t="s">
        <v>3897</v>
      </c>
      <c r="BQT1" s="1" t="s">
        <v>3898</v>
      </c>
      <c r="BQU1" s="1" t="s">
        <v>3899</v>
      </c>
      <c r="BQV1" s="1" t="s">
        <v>3900</v>
      </c>
      <c r="BQW1" s="1" t="s">
        <v>3901</v>
      </c>
      <c r="BQX1" s="1" t="s">
        <v>3902</v>
      </c>
      <c r="BQY1" s="1" t="s">
        <v>3903</v>
      </c>
      <c r="BQZ1" s="1" t="s">
        <v>3904</v>
      </c>
      <c r="BRA1" s="1" t="s">
        <v>3905</v>
      </c>
      <c r="BRB1" s="1" t="s">
        <v>3906</v>
      </c>
      <c r="BRC1" s="1" t="s">
        <v>3907</v>
      </c>
      <c r="BRD1" s="1" t="s">
        <v>3908</v>
      </c>
      <c r="BRE1" s="1" t="s">
        <v>3909</v>
      </c>
      <c r="BRF1" s="1" t="s">
        <v>3910</v>
      </c>
      <c r="BRG1" s="1" t="s">
        <v>3911</v>
      </c>
      <c r="BRH1" s="1" t="s">
        <v>3912</v>
      </c>
      <c r="BRI1" s="1" t="s">
        <v>3913</v>
      </c>
      <c r="BRJ1" s="1" t="s">
        <v>3914</v>
      </c>
      <c r="BRK1" s="1" t="s">
        <v>3915</v>
      </c>
      <c r="BRL1" s="1" t="s">
        <v>3916</v>
      </c>
      <c r="BRM1" s="1" t="s">
        <v>3917</v>
      </c>
      <c r="BRN1" s="1" t="s">
        <v>3918</v>
      </c>
      <c r="BRO1" s="1" t="s">
        <v>3919</v>
      </c>
      <c r="BRP1" s="1" t="s">
        <v>3920</v>
      </c>
      <c r="BRQ1" s="1" t="s">
        <v>3921</v>
      </c>
      <c r="BRR1" s="1" t="s">
        <v>3922</v>
      </c>
      <c r="BRS1" s="1" t="s">
        <v>3923</v>
      </c>
      <c r="BRT1" s="1" t="s">
        <v>3924</v>
      </c>
      <c r="BRU1" s="1" t="s">
        <v>3925</v>
      </c>
      <c r="BRV1" s="1" t="s">
        <v>3926</v>
      </c>
      <c r="BRW1" s="1" t="s">
        <v>3927</v>
      </c>
      <c r="BRX1" s="1" t="s">
        <v>3928</v>
      </c>
      <c r="BRY1" s="1" t="s">
        <v>3929</v>
      </c>
      <c r="BRZ1" s="1" t="s">
        <v>3930</v>
      </c>
      <c r="BSA1" s="1" t="s">
        <v>3931</v>
      </c>
      <c r="BSB1" s="1" t="s">
        <v>3932</v>
      </c>
      <c r="BSC1" s="1" t="s">
        <v>3933</v>
      </c>
      <c r="BSD1" s="1" t="s">
        <v>3934</v>
      </c>
      <c r="BSE1" s="1" t="s">
        <v>3935</v>
      </c>
      <c r="BSF1" s="1" t="s">
        <v>3936</v>
      </c>
      <c r="BSG1" s="1" t="s">
        <v>3937</v>
      </c>
      <c r="BSH1" s="1" t="s">
        <v>3938</v>
      </c>
      <c r="BSI1" s="1" t="s">
        <v>3939</v>
      </c>
      <c r="BSJ1" s="1" t="s">
        <v>3940</v>
      </c>
      <c r="BSK1" s="1" t="s">
        <v>3941</v>
      </c>
      <c r="BSL1" s="1" t="s">
        <v>3942</v>
      </c>
      <c r="BSM1" s="1" t="s">
        <v>3943</v>
      </c>
      <c r="BSN1" s="1" t="s">
        <v>3944</v>
      </c>
      <c r="BSO1" s="1" t="s">
        <v>3945</v>
      </c>
      <c r="BSP1" s="1" t="s">
        <v>3946</v>
      </c>
      <c r="BSQ1" s="1" t="s">
        <v>3947</v>
      </c>
      <c r="BSR1" s="1" t="s">
        <v>3948</v>
      </c>
      <c r="BSS1" s="1" t="s">
        <v>3949</v>
      </c>
      <c r="BST1" s="1" t="s">
        <v>3950</v>
      </c>
      <c r="BSU1" s="1" t="s">
        <v>3951</v>
      </c>
      <c r="BSV1" s="1" t="s">
        <v>3952</v>
      </c>
      <c r="BSW1" s="1" t="s">
        <v>3953</v>
      </c>
      <c r="BSX1" s="1" t="s">
        <v>3954</v>
      </c>
      <c r="BSY1" s="1" t="s">
        <v>3955</v>
      </c>
      <c r="BSZ1" s="1" t="s">
        <v>3956</v>
      </c>
      <c r="BTA1" s="1" t="s">
        <v>3957</v>
      </c>
      <c r="BTB1" s="1" t="s">
        <v>3958</v>
      </c>
      <c r="BTC1" s="1" t="s">
        <v>3959</v>
      </c>
      <c r="BTD1" s="1" t="s">
        <v>3960</v>
      </c>
      <c r="BTE1" s="1" t="s">
        <v>3961</v>
      </c>
      <c r="BTF1" s="1" t="s">
        <v>3962</v>
      </c>
      <c r="BTG1" s="1" t="s">
        <v>3963</v>
      </c>
      <c r="BTH1" s="1" t="s">
        <v>3964</v>
      </c>
      <c r="BTI1" s="1" t="s">
        <v>3965</v>
      </c>
      <c r="BTJ1" s="1" t="s">
        <v>3966</v>
      </c>
      <c r="BTK1" s="1" t="s">
        <v>3967</v>
      </c>
      <c r="BTL1" s="1" t="s">
        <v>3968</v>
      </c>
      <c r="BTM1" s="1" t="s">
        <v>3969</v>
      </c>
      <c r="BTN1" s="1" t="s">
        <v>3970</v>
      </c>
      <c r="BTO1" s="1" t="s">
        <v>3971</v>
      </c>
      <c r="BTP1" s="1" t="s">
        <v>3972</v>
      </c>
      <c r="BTQ1" s="1" t="s">
        <v>3973</v>
      </c>
      <c r="BTR1" s="1" t="s">
        <v>3974</v>
      </c>
      <c r="BTS1" s="1" t="s">
        <v>3975</v>
      </c>
      <c r="BTT1" s="1" t="s">
        <v>3976</v>
      </c>
      <c r="BTU1" s="1" t="s">
        <v>3977</v>
      </c>
      <c r="BTV1" s="1" t="s">
        <v>3978</v>
      </c>
      <c r="BTW1" s="1" t="s">
        <v>3979</v>
      </c>
      <c r="BTX1" s="1" t="s">
        <v>3980</v>
      </c>
      <c r="BTY1" s="1" t="s">
        <v>3981</v>
      </c>
      <c r="BTZ1" s="1" t="s">
        <v>3982</v>
      </c>
      <c r="BUA1" s="1" t="s">
        <v>3983</v>
      </c>
      <c r="BUB1" s="1" t="s">
        <v>3984</v>
      </c>
      <c r="BUC1" s="1" t="s">
        <v>3985</v>
      </c>
      <c r="BUD1" s="1" t="s">
        <v>3986</v>
      </c>
      <c r="BUE1" s="1" t="s">
        <v>3987</v>
      </c>
      <c r="BUF1" s="1" t="s">
        <v>3988</v>
      </c>
      <c r="BUG1" s="1" t="s">
        <v>3989</v>
      </c>
      <c r="BUH1" s="1" t="s">
        <v>3990</v>
      </c>
      <c r="BUI1" s="1" t="s">
        <v>3991</v>
      </c>
      <c r="BUJ1" s="1" t="s">
        <v>3992</v>
      </c>
      <c r="BUK1" s="1" t="s">
        <v>3993</v>
      </c>
      <c r="BUL1" s="1" t="s">
        <v>3994</v>
      </c>
      <c r="BUM1" s="1" t="s">
        <v>3995</v>
      </c>
      <c r="BUN1" s="1" t="s">
        <v>3996</v>
      </c>
      <c r="BUO1" s="1" t="s">
        <v>3997</v>
      </c>
      <c r="BUP1" s="1" t="s">
        <v>3998</v>
      </c>
      <c r="BUQ1" s="1" t="s">
        <v>3999</v>
      </c>
      <c r="BUR1" s="1" t="s">
        <v>4000</v>
      </c>
      <c r="BUS1" s="1" t="s">
        <v>4001</v>
      </c>
      <c r="BUT1" s="1" t="s">
        <v>4002</v>
      </c>
      <c r="BUU1" s="1" t="s">
        <v>4003</v>
      </c>
      <c r="BUV1" s="1" t="s">
        <v>4004</v>
      </c>
      <c r="BUW1" s="1" t="s">
        <v>4005</v>
      </c>
      <c r="BUX1" s="1" t="s">
        <v>4006</v>
      </c>
      <c r="BUY1" s="1" t="s">
        <v>4007</v>
      </c>
      <c r="BUZ1" s="1" t="s">
        <v>4008</v>
      </c>
      <c r="BVA1" s="1" t="s">
        <v>4009</v>
      </c>
      <c r="BVB1" s="1" t="s">
        <v>4010</v>
      </c>
      <c r="BVC1" s="1" t="s">
        <v>4011</v>
      </c>
      <c r="BVD1" s="1" t="s">
        <v>4012</v>
      </c>
      <c r="BVE1" s="1" t="s">
        <v>4013</v>
      </c>
      <c r="BVF1" s="1" t="s">
        <v>4014</v>
      </c>
      <c r="BVG1" s="1" t="s">
        <v>4015</v>
      </c>
      <c r="BVH1" s="1" t="s">
        <v>4016</v>
      </c>
      <c r="BVI1" s="1" t="s">
        <v>4017</v>
      </c>
      <c r="BVJ1" s="1" t="s">
        <v>4018</v>
      </c>
      <c r="BVK1" s="1" t="s">
        <v>4019</v>
      </c>
      <c r="BVL1" s="1" t="s">
        <v>4020</v>
      </c>
      <c r="BVM1" s="1" t="s">
        <v>4021</v>
      </c>
      <c r="BVN1" s="1" t="s">
        <v>4022</v>
      </c>
      <c r="BVO1" s="1" t="s">
        <v>4023</v>
      </c>
      <c r="BVP1" s="1" t="s">
        <v>4024</v>
      </c>
      <c r="BVQ1" s="1" t="s">
        <v>4025</v>
      </c>
      <c r="BVR1" s="1" t="s">
        <v>4026</v>
      </c>
      <c r="BVS1" s="1" t="s">
        <v>4027</v>
      </c>
      <c r="BVT1" s="1" t="s">
        <v>4028</v>
      </c>
      <c r="BVU1" s="1" t="s">
        <v>4029</v>
      </c>
      <c r="BVV1" s="1" t="s">
        <v>4030</v>
      </c>
      <c r="BVW1" s="1" t="s">
        <v>4031</v>
      </c>
      <c r="BVX1" s="1" t="s">
        <v>4032</v>
      </c>
      <c r="BVY1" s="1" t="s">
        <v>4033</v>
      </c>
      <c r="BVZ1" s="1" t="s">
        <v>4034</v>
      </c>
      <c r="BWA1" s="1" t="s">
        <v>4035</v>
      </c>
      <c r="BWB1" s="1" t="s">
        <v>4036</v>
      </c>
      <c r="BWC1" s="1" t="s">
        <v>4037</v>
      </c>
      <c r="BWD1" s="1" t="s">
        <v>4038</v>
      </c>
      <c r="BWE1" s="1" t="s">
        <v>4039</v>
      </c>
      <c r="BWF1" s="1" t="s">
        <v>4040</v>
      </c>
      <c r="BWG1" s="1" t="s">
        <v>4041</v>
      </c>
      <c r="BWH1" s="1" t="s">
        <v>4042</v>
      </c>
      <c r="BWI1" s="1" t="s">
        <v>4043</v>
      </c>
      <c r="BWJ1" s="1" t="s">
        <v>4044</v>
      </c>
      <c r="BWK1" s="1" t="s">
        <v>4045</v>
      </c>
      <c r="BWL1" s="1" t="s">
        <v>4046</v>
      </c>
      <c r="BWM1" s="1" t="s">
        <v>4047</v>
      </c>
      <c r="BWN1" s="1" t="s">
        <v>4048</v>
      </c>
      <c r="BWO1" s="1" t="s">
        <v>4049</v>
      </c>
      <c r="BWP1" s="1" t="s">
        <v>4050</v>
      </c>
      <c r="BWQ1" s="1" t="s">
        <v>4051</v>
      </c>
      <c r="BWR1" s="1" t="s">
        <v>4052</v>
      </c>
      <c r="BWS1" s="1" t="s">
        <v>4053</v>
      </c>
      <c r="BWT1" s="1" t="s">
        <v>4054</v>
      </c>
      <c r="BWU1" s="1" t="s">
        <v>4055</v>
      </c>
      <c r="BWV1" s="1" t="s">
        <v>4056</v>
      </c>
      <c r="BWW1" s="1" t="s">
        <v>4057</v>
      </c>
      <c r="BWX1" s="1" t="s">
        <v>4058</v>
      </c>
      <c r="BWY1" s="1" t="s">
        <v>4059</v>
      </c>
      <c r="BWZ1" s="1" t="s">
        <v>4060</v>
      </c>
      <c r="BXA1" s="1" t="s">
        <v>4061</v>
      </c>
      <c r="BXB1" s="1" t="s">
        <v>4062</v>
      </c>
      <c r="BXC1" s="1" t="s">
        <v>4063</v>
      </c>
      <c r="BXD1" s="1" t="s">
        <v>4064</v>
      </c>
      <c r="BXE1" s="1" t="s">
        <v>4065</v>
      </c>
      <c r="BXF1" s="1" t="s">
        <v>4066</v>
      </c>
      <c r="BXG1" s="1" t="s">
        <v>4067</v>
      </c>
      <c r="BXH1" s="1" t="s">
        <v>4068</v>
      </c>
      <c r="BXI1" s="1" t="s">
        <v>4069</v>
      </c>
      <c r="BXJ1" s="1" t="s">
        <v>4070</v>
      </c>
      <c r="BXK1" s="1" t="s">
        <v>4071</v>
      </c>
      <c r="BXL1" s="1" t="s">
        <v>4072</v>
      </c>
      <c r="BXM1" s="1" t="s">
        <v>4073</v>
      </c>
      <c r="BXN1" s="1" t="s">
        <v>4074</v>
      </c>
      <c r="BXO1" s="1" t="s">
        <v>4075</v>
      </c>
      <c r="BXP1" s="1" t="s">
        <v>4076</v>
      </c>
      <c r="BXQ1" s="1" t="s">
        <v>4077</v>
      </c>
      <c r="BXR1" s="1" t="s">
        <v>4078</v>
      </c>
      <c r="BXS1" s="1" t="s">
        <v>4079</v>
      </c>
      <c r="BXT1" s="1" t="s">
        <v>4080</v>
      </c>
      <c r="BXU1" s="1" t="s">
        <v>4081</v>
      </c>
      <c r="BXV1" s="1" t="s">
        <v>4082</v>
      </c>
      <c r="BXW1" s="1" t="s">
        <v>4083</v>
      </c>
      <c r="BXX1" s="1" t="s">
        <v>4084</v>
      </c>
      <c r="BXY1" s="1" t="s">
        <v>4085</v>
      </c>
      <c r="BXZ1" s="1" t="s">
        <v>4086</v>
      </c>
      <c r="BYA1" s="1" t="s">
        <v>4087</v>
      </c>
      <c r="BYB1" s="1" t="s">
        <v>4088</v>
      </c>
      <c r="BYC1" s="1" t="s">
        <v>4089</v>
      </c>
      <c r="BYD1" s="1" t="s">
        <v>4090</v>
      </c>
      <c r="BYE1" s="1" t="s">
        <v>4091</v>
      </c>
      <c r="BYF1" s="1" t="s">
        <v>4092</v>
      </c>
      <c r="BYG1" s="1" t="s">
        <v>4093</v>
      </c>
      <c r="BYH1" s="1" t="s">
        <v>4094</v>
      </c>
      <c r="BYI1" s="1" t="s">
        <v>4095</v>
      </c>
      <c r="BYJ1" s="1" t="s">
        <v>4096</v>
      </c>
      <c r="BYK1" s="1" t="s">
        <v>4097</v>
      </c>
      <c r="BYL1" s="1" t="s">
        <v>4098</v>
      </c>
      <c r="BYM1" s="1" t="s">
        <v>4099</v>
      </c>
      <c r="BYN1" s="1" t="s">
        <v>4100</v>
      </c>
      <c r="BYO1" s="1" t="s">
        <v>4101</v>
      </c>
      <c r="BYP1" s="1" t="s">
        <v>4102</v>
      </c>
      <c r="BYQ1" s="1" t="s">
        <v>4103</v>
      </c>
      <c r="BYR1" s="1" t="s">
        <v>4104</v>
      </c>
      <c r="BYS1" s="1" t="s">
        <v>4105</v>
      </c>
      <c r="BYT1" s="1" t="s">
        <v>4106</v>
      </c>
      <c r="BYU1" s="1" t="s">
        <v>4107</v>
      </c>
      <c r="BYV1" s="1" t="s">
        <v>4108</v>
      </c>
      <c r="BYW1" s="1" t="s">
        <v>4109</v>
      </c>
      <c r="BYX1" s="1" t="s">
        <v>4110</v>
      </c>
      <c r="BYY1" s="1" t="s">
        <v>4111</v>
      </c>
      <c r="BYZ1" s="1" t="s">
        <v>4112</v>
      </c>
      <c r="BZA1" s="1" t="s">
        <v>4113</v>
      </c>
      <c r="BZB1" s="1" t="s">
        <v>4114</v>
      </c>
      <c r="BZC1" s="1" t="s">
        <v>4115</v>
      </c>
      <c r="BZD1" s="1" t="s">
        <v>4116</v>
      </c>
      <c r="BZE1" s="1" t="s">
        <v>4117</v>
      </c>
      <c r="BZF1" s="1" t="s">
        <v>4118</v>
      </c>
      <c r="BZG1" s="1" t="s">
        <v>4119</v>
      </c>
      <c r="BZH1" s="1" t="s">
        <v>4120</v>
      </c>
      <c r="BZI1" s="1" t="s">
        <v>4121</v>
      </c>
      <c r="BZJ1" s="1" t="s">
        <v>4122</v>
      </c>
      <c r="BZK1" s="1" t="s">
        <v>4123</v>
      </c>
      <c r="BZL1" s="1" t="s">
        <v>4124</v>
      </c>
      <c r="BZM1" s="1" t="s">
        <v>4125</v>
      </c>
      <c r="BZN1" s="1" t="s">
        <v>4126</v>
      </c>
      <c r="BZO1" s="1" t="s">
        <v>4127</v>
      </c>
      <c r="BZP1" s="1" t="s">
        <v>4128</v>
      </c>
      <c r="BZQ1" s="1" t="s">
        <v>4129</v>
      </c>
      <c r="BZR1" s="1" t="s">
        <v>4130</v>
      </c>
      <c r="BZS1" s="1" t="s">
        <v>4131</v>
      </c>
      <c r="BZT1" s="1" t="s">
        <v>4132</v>
      </c>
      <c r="BZU1" s="1" t="s">
        <v>4133</v>
      </c>
      <c r="BZV1" s="1" t="s">
        <v>4134</v>
      </c>
      <c r="BZW1" s="1" t="s">
        <v>4135</v>
      </c>
      <c r="BZX1" s="1" t="s">
        <v>4136</v>
      </c>
      <c r="BZY1" s="1" t="s">
        <v>4137</v>
      </c>
      <c r="BZZ1" s="1" t="s">
        <v>4138</v>
      </c>
      <c r="CAA1" s="1" t="s">
        <v>4139</v>
      </c>
      <c r="CAB1" s="1" t="s">
        <v>4140</v>
      </c>
      <c r="CAC1" s="1" t="s">
        <v>4141</v>
      </c>
      <c r="CAD1" s="1" t="s">
        <v>4142</v>
      </c>
      <c r="CAE1" s="1" t="s">
        <v>4143</v>
      </c>
      <c r="CAF1" s="1" t="s">
        <v>4144</v>
      </c>
      <c r="CAG1" s="1" t="s">
        <v>4145</v>
      </c>
      <c r="CAH1" s="1" t="s">
        <v>4146</v>
      </c>
      <c r="CAI1" s="1" t="s">
        <v>4147</v>
      </c>
      <c r="CAJ1" s="1" t="s">
        <v>4148</v>
      </c>
      <c r="CAK1" s="1" t="s">
        <v>4149</v>
      </c>
      <c r="CAL1" s="1" t="s">
        <v>4150</v>
      </c>
      <c r="CAM1" s="1" t="s">
        <v>4151</v>
      </c>
      <c r="CAN1" s="1" t="s">
        <v>4152</v>
      </c>
      <c r="CAO1" s="1" t="s">
        <v>4153</v>
      </c>
      <c r="CAP1" s="1" t="s">
        <v>4154</v>
      </c>
      <c r="CAQ1" s="1" t="s">
        <v>4155</v>
      </c>
      <c r="CAR1" s="1" t="s">
        <v>4156</v>
      </c>
      <c r="CAS1" s="1" t="s">
        <v>4157</v>
      </c>
      <c r="CAT1" s="1" t="s">
        <v>4158</v>
      </c>
      <c r="CAU1" s="1" t="s">
        <v>4159</v>
      </c>
      <c r="CAV1" s="1" t="s">
        <v>4160</v>
      </c>
      <c r="CAW1" s="1" t="s">
        <v>4161</v>
      </c>
      <c r="CAX1" s="1" t="s">
        <v>4162</v>
      </c>
      <c r="CAY1" s="1" t="s">
        <v>4163</v>
      </c>
      <c r="CAZ1" s="1" t="s">
        <v>4164</v>
      </c>
      <c r="CBA1" s="1" t="s">
        <v>4165</v>
      </c>
      <c r="CBB1" s="1" t="s">
        <v>4166</v>
      </c>
      <c r="CBC1" s="1" t="s">
        <v>4167</v>
      </c>
      <c r="CBD1" s="1" t="s">
        <v>4168</v>
      </c>
      <c r="CBE1" s="1" t="s">
        <v>4169</v>
      </c>
      <c r="CBF1" s="1" t="s">
        <v>4170</v>
      </c>
      <c r="CBG1" s="1" t="s">
        <v>4171</v>
      </c>
      <c r="CBH1" s="1" t="s">
        <v>4172</v>
      </c>
      <c r="CBI1" s="1" t="s">
        <v>4173</v>
      </c>
      <c r="CBJ1" s="1" t="s">
        <v>4174</v>
      </c>
      <c r="CBK1" s="1" t="s">
        <v>4175</v>
      </c>
      <c r="CBL1" s="1" t="s">
        <v>4176</v>
      </c>
      <c r="CBM1" s="1" t="s">
        <v>4177</v>
      </c>
      <c r="CBN1" s="1" t="s">
        <v>4178</v>
      </c>
      <c r="CBO1" s="1" t="s">
        <v>4179</v>
      </c>
      <c r="CBP1" s="1" t="s">
        <v>4180</v>
      </c>
      <c r="CBQ1" s="1" t="s">
        <v>4181</v>
      </c>
      <c r="CBR1" s="1" t="s">
        <v>4182</v>
      </c>
      <c r="CBS1" s="1" t="s">
        <v>4183</v>
      </c>
      <c r="CBT1" s="1" t="s">
        <v>4184</v>
      </c>
      <c r="CBU1" s="1" t="s">
        <v>4185</v>
      </c>
      <c r="CBV1" s="1" t="s">
        <v>4186</v>
      </c>
      <c r="CBW1" s="1" t="s">
        <v>4187</v>
      </c>
      <c r="CBX1" s="1" t="s">
        <v>4188</v>
      </c>
      <c r="CBY1" s="1" t="s">
        <v>4189</v>
      </c>
      <c r="CBZ1" s="1" t="s">
        <v>4190</v>
      </c>
      <c r="CCA1" s="1" t="s">
        <v>4191</v>
      </c>
      <c r="CCB1" s="1" t="s">
        <v>4192</v>
      </c>
      <c r="CCC1" s="1" t="s">
        <v>4193</v>
      </c>
      <c r="CCD1" s="1" t="s">
        <v>4194</v>
      </c>
      <c r="CCE1" s="1" t="s">
        <v>4195</v>
      </c>
      <c r="CCF1" s="1" t="s">
        <v>4196</v>
      </c>
      <c r="CCG1" s="1" t="s">
        <v>4197</v>
      </c>
      <c r="CCH1" s="1" t="s">
        <v>4198</v>
      </c>
      <c r="CCI1" s="1" t="s">
        <v>4199</v>
      </c>
      <c r="CCJ1" s="1" t="s">
        <v>4200</v>
      </c>
      <c r="CCK1" s="1" t="s">
        <v>4201</v>
      </c>
      <c r="CCL1" s="1" t="s">
        <v>4202</v>
      </c>
      <c r="CCM1" s="1" t="s">
        <v>4203</v>
      </c>
      <c r="CCN1" s="1" t="s">
        <v>4204</v>
      </c>
      <c r="CCO1" s="1" t="s">
        <v>4205</v>
      </c>
      <c r="CCP1" s="1" t="s">
        <v>4206</v>
      </c>
      <c r="CCQ1" s="1" t="s">
        <v>4207</v>
      </c>
      <c r="CCR1" s="1" t="s">
        <v>4208</v>
      </c>
      <c r="CCS1" s="1" t="s">
        <v>4209</v>
      </c>
      <c r="CCT1" s="1" t="s">
        <v>4210</v>
      </c>
      <c r="CCU1" s="1" t="s">
        <v>4211</v>
      </c>
      <c r="CCV1" s="1" t="s">
        <v>4212</v>
      </c>
      <c r="CCW1" s="1" t="s">
        <v>4213</v>
      </c>
      <c r="CCX1" s="1" t="s">
        <v>4214</v>
      </c>
      <c r="CCY1" s="1" t="s">
        <v>4215</v>
      </c>
      <c r="CCZ1" s="1" t="s">
        <v>4216</v>
      </c>
      <c r="CDA1" s="1" t="s">
        <v>4217</v>
      </c>
      <c r="CDB1" s="1" t="s">
        <v>4218</v>
      </c>
      <c r="CDC1" s="1" t="s">
        <v>4219</v>
      </c>
      <c r="CDD1" s="1" t="s">
        <v>4220</v>
      </c>
      <c r="CDE1" s="1" t="s">
        <v>4221</v>
      </c>
      <c r="CDF1" s="1" t="s">
        <v>4222</v>
      </c>
      <c r="CDG1" s="1" t="s">
        <v>4223</v>
      </c>
      <c r="CDH1" s="1" t="s">
        <v>4224</v>
      </c>
      <c r="CDI1" s="1" t="s">
        <v>4225</v>
      </c>
      <c r="CDJ1" s="1" t="s">
        <v>4226</v>
      </c>
      <c r="CDK1" s="1" t="s">
        <v>4227</v>
      </c>
      <c r="CDL1" s="1" t="s">
        <v>4228</v>
      </c>
      <c r="CDM1" s="1" t="s">
        <v>4229</v>
      </c>
      <c r="CDN1" s="1" t="s">
        <v>4230</v>
      </c>
      <c r="CDO1" s="1" t="s">
        <v>4231</v>
      </c>
      <c r="CDP1" s="1" t="s">
        <v>4232</v>
      </c>
      <c r="CDQ1" s="1" t="s">
        <v>4233</v>
      </c>
      <c r="CDR1" s="1" t="s">
        <v>4234</v>
      </c>
      <c r="CDS1" s="1" t="s">
        <v>4235</v>
      </c>
      <c r="CDT1" s="1" t="s">
        <v>4236</v>
      </c>
      <c r="CDU1" s="1" t="s">
        <v>4237</v>
      </c>
      <c r="CDV1" s="1" t="s">
        <v>4238</v>
      </c>
      <c r="CDW1" s="1" t="s">
        <v>4239</v>
      </c>
      <c r="CDX1" s="1" t="s">
        <v>4240</v>
      </c>
      <c r="CDY1" s="1" t="s">
        <v>4241</v>
      </c>
      <c r="CDZ1" s="1" t="s">
        <v>4242</v>
      </c>
      <c r="CEA1" s="1" t="s">
        <v>4243</v>
      </c>
      <c r="CEB1" s="1" t="s">
        <v>4244</v>
      </c>
      <c r="CEC1" s="1" t="s">
        <v>4245</v>
      </c>
      <c r="CED1" s="1" t="s">
        <v>4246</v>
      </c>
      <c r="CEE1" s="1" t="s">
        <v>4247</v>
      </c>
      <c r="CEF1" s="1" t="s">
        <v>4248</v>
      </c>
      <c r="CEG1" s="1" t="s">
        <v>4249</v>
      </c>
      <c r="CEH1" s="1" t="s">
        <v>4250</v>
      </c>
      <c r="CEI1" s="1" t="s">
        <v>4251</v>
      </c>
      <c r="CEJ1" s="1" t="s">
        <v>4252</v>
      </c>
      <c r="CEK1" s="1" t="s">
        <v>4253</v>
      </c>
      <c r="CEL1" s="1" t="s">
        <v>4254</v>
      </c>
      <c r="CEM1" s="1" t="s">
        <v>4255</v>
      </c>
      <c r="CEN1" s="1" t="s">
        <v>4256</v>
      </c>
      <c r="CEO1" s="1" t="s">
        <v>4257</v>
      </c>
      <c r="CEP1" s="1" t="s">
        <v>4258</v>
      </c>
      <c r="CEQ1" s="1" t="s">
        <v>4259</v>
      </c>
      <c r="CER1" s="1" t="s">
        <v>4260</v>
      </c>
      <c r="CES1" s="1" t="s">
        <v>4261</v>
      </c>
      <c r="CET1" s="1" t="s">
        <v>4262</v>
      </c>
      <c r="CEU1" s="1" t="s">
        <v>4263</v>
      </c>
      <c r="CEV1" s="1" t="s">
        <v>4264</v>
      </c>
      <c r="CEW1" s="1" t="s">
        <v>4265</v>
      </c>
      <c r="CEX1" s="1" t="s">
        <v>4266</v>
      </c>
      <c r="CEY1" s="1" t="s">
        <v>4267</v>
      </c>
      <c r="CEZ1" s="1" t="s">
        <v>4268</v>
      </c>
      <c r="CFA1" s="1" t="s">
        <v>4269</v>
      </c>
      <c r="CFB1" s="1" t="s">
        <v>4270</v>
      </c>
      <c r="CFC1" s="1" t="s">
        <v>4271</v>
      </c>
      <c r="CFD1" s="1" t="s">
        <v>4272</v>
      </c>
      <c r="CFE1" s="1" t="s">
        <v>4273</v>
      </c>
      <c r="CFF1" s="1" t="s">
        <v>4274</v>
      </c>
      <c r="CFG1" s="1" t="s">
        <v>4275</v>
      </c>
      <c r="CFH1" s="1" t="s">
        <v>4276</v>
      </c>
      <c r="CFI1" s="1" t="s">
        <v>4277</v>
      </c>
      <c r="CFJ1" s="1" t="s">
        <v>4278</v>
      </c>
      <c r="CFK1" s="1" t="s">
        <v>4279</v>
      </c>
      <c r="CFL1" s="1" t="s">
        <v>4280</v>
      </c>
      <c r="CFM1" s="1" t="s">
        <v>4281</v>
      </c>
      <c r="CFN1" s="1" t="s">
        <v>4282</v>
      </c>
      <c r="CFO1" s="1" t="s">
        <v>4283</v>
      </c>
      <c r="CFP1" s="1" t="s">
        <v>4284</v>
      </c>
      <c r="CFQ1" s="1" t="s">
        <v>4285</v>
      </c>
      <c r="CFR1" s="1" t="s">
        <v>4286</v>
      </c>
      <c r="CFS1" s="1" t="s">
        <v>4287</v>
      </c>
      <c r="CFT1" s="1" t="s">
        <v>4288</v>
      </c>
      <c r="CFU1" s="1" t="s">
        <v>4289</v>
      </c>
      <c r="CFV1" s="1" t="s">
        <v>4290</v>
      </c>
      <c r="CFW1" s="1" t="s">
        <v>4291</v>
      </c>
      <c r="CFX1" s="1" t="s">
        <v>4292</v>
      </c>
      <c r="CFY1" s="1" t="s">
        <v>4293</v>
      </c>
      <c r="CFZ1" s="1" t="s">
        <v>4294</v>
      </c>
      <c r="CGA1" s="1" t="s">
        <v>4295</v>
      </c>
      <c r="CGB1" s="1" t="s">
        <v>4296</v>
      </c>
      <c r="CGC1" s="1" t="s">
        <v>4297</v>
      </c>
      <c r="CGD1" s="1" t="s">
        <v>4298</v>
      </c>
      <c r="CGE1" s="1" t="s">
        <v>4299</v>
      </c>
      <c r="CGF1" s="1" t="s">
        <v>4300</v>
      </c>
      <c r="CGG1" s="1" t="s">
        <v>4301</v>
      </c>
      <c r="CGH1" s="1" t="s">
        <v>4302</v>
      </c>
      <c r="CGI1" s="1" t="s">
        <v>4303</v>
      </c>
      <c r="CGJ1" s="1" t="s">
        <v>4304</v>
      </c>
      <c r="CGK1" s="1" t="s">
        <v>4305</v>
      </c>
      <c r="CGL1" s="1" t="s">
        <v>4306</v>
      </c>
      <c r="CGM1" s="1" t="s">
        <v>4307</v>
      </c>
      <c r="CGN1" s="1" t="s">
        <v>4308</v>
      </c>
      <c r="CGO1" s="1" t="s">
        <v>4309</v>
      </c>
      <c r="CGP1" s="1" t="s">
        <v>4310</v>
      </c>
      <c r="CGQ1" s="1" t="s">
        <v>4311</v>
      </c>
      <c r="CGR1" s="1" t="s">
        <v>4312</v>
      </c>
      <c r="CGS1" s="1" t="s">
        <v>4313</v>
      </c>
      <c r="CGT1" s="1" t="s">
        <v>4314</v>
      </c>
      <c r="CGU1" s="1" t="s">
        <v>4315</v>
      </c>
      <c r="CGV1" s="1" t="s">
        <v>4316</v>
      </c>
      <c r="CGW1" s="1" t="s">
        <v>4317</v>
      </c>
      <c r="CGX1" s="1" t="s">
        <v>4318</v>
      </c>
      <c r="CGY1" s="1" t="s">
        <v>4319</v>
      </c>
      <c r="CGZ1" s="1" t="s">
        <v>4320</v>
      </c>
      <c r="CHA1" s="1" t="s">
        <v>4321</v>
      </c>
      <c r="CHB1" s="1" t="s">
        <v>4322</v>
      </c>
      <c r="CHC1" s="1" t="s">
        <v>4323</v>
      </c>
      <c r="CHD1" s="1" t="s">
        <v>4324</v>
      </c>
      <c r="CHE1" s="1" t="s">
        <v>4325</v>
      </c>
      <c r="CHF1" s="1" t="s">
        <v>4326</v>
      </c>
      <c r="CHG1" s="1" t="s">
        <v>4327</v>
      </c>
      <c r="CHH1" s="1" t="s">
        <v>4328</v>
      </c>
      <c r="CHI1" s="1" t="s">
        <v>4329</v>
      </c>
      <c r="CHJ1" s="1" t="s">
        <v>4330</v>
      </c>
      <c r="CHK1" s="1" t="s">
        <v>4331</v>
      </c>
      <c r="CHL1" s="1" t="s">
        <v>4332</v>
      </c>
      <c r="CHM1" s="1" t="s">
        <v>4333</v>
      </c>
      <c r="CHN1" s="1" t="s">
        <v>4334</v>
      </c>
      <c r="CHO1" s="1" t="s">
        <v>4335</v>
      </c>
      <c r="CHP1" s="1" t="s">
        <v>4336</v>
      </c>
      <c r="CHQ1" s="1" t="s">
        <v>4337</v>
      </c>
      <c r="CHR1" s="1" t="s">
        <v>4338</v>
      </c>
      <c r="CHS1" s="1" t="s">
        <v>4339</v>
      </c>
      <c r="CHT1" s="1" t="s">
        <v>4340</v>
      </c>
      <c r="CHU1" s="1" t="s">
        <v>4341</v>
      </c>
      <c r="CHV1" s="1" t="s">
        <v>4342</v>
      </c>
      <c r="CHW1" s="1" t="s">
        <v>4343</v>
      </c>
      <c r="CHX1" s="1" t="s">
        <v>4344</v>
      </c>
      <c r="CHY1" s="1" t="s">
        <v>4345</v>
      </c>
      <c r="CHZ1" s="1" t="s">
        <v>4346</v>
      </c>
      <c r="CIA1" s="1" t="s">
        <v>4347</v>
      </c>
      <c r="CIB1" s="1" t="s">
        <v>4348</v>
      </c>
      <c r="CIC1" s="1" t="s">
        <v>4349</v>
      </c>
      <c r="CID1" s="1" t="s">
        <v>4350</v>
      </c>
      <c r="CIE1" s="1" t="s">
        <v>4351</v>
      </c>
      <c r="CIF1" s="1" t="s">
        <v>4352</v>
      </c>
      <c r="CIG1" s="1" t="s">
        <v>4353</v>
      </c>
      <c r="CIH1" s="1" t="s">
        <v>4354</v>
      </c>
      <c r="CII1" s="1" t="s">
        <v>4355</v>
      </c>
      <c r="CIJ1" s="1" t="s">
        <v>4356</v>
      </c>
      <c r="CIK1" s="1" t="s">
        <v>4357</v>
      </c>
      <c r="CIL1" s="1" t="s">
        <v>4358</v>
      </c>
      <c r="CIM1" s="1" t="s">
        <v>4359</v>
      </c>
      <c r="CIN1" s="1" t="s">
        <v>4360</v>
      </c>
      <c r="CIO1" s="1" t="s">
        <v>4361</v>
      </c>
      <c r="CIP1" s="1" t="s">
        <v>4362</v>
      </c>
      <c r="CIQ1" s="1" t="s">
        <v>4363</v>
      </c>
      <c r="CIR1" s="1" t="s">
        <v>4364</v>
      </c>
      <c r="CIS1" s="1" t="s">
        <v>4365</v>
      </c>
      <c r="CIT1" s="1" t="s">
        <v>4366</v>
      </c>
      <c r="CIU1" s="1" t="s">
        <v>4367</v>
      </c>
      <c r="CIV1" s="1" t="s">
        <v>4368</v>
      </c>
      <c r="CIW1" s="1" t="s">
        <v>4369</v>
      </c>
      <c r="CIX1" s="1" t="s">
        <v>4370</v>
      </c>
      <c r="CIY1" s="1" t="s">
        <v>4371</v>
      </c>
      <c r="CIZ1" s="1" t="s">
        <v>4372</v>
      </c>
      <c r="CJA1" s="1" t="s">
        <v>4373</v>
      </c>
      <c r="CJB1" s="1" t="s">
        <v>4374</v>
      </c>
      <c r="CJC1" s="1" t="s">
        <v>4375</v>
      </c>
      <c r="CJD1" s="1" t="s">
        <v>4376</v>
      </c>
      <c r="CJE1" s="1" t="s">
        <v>4377</v>
      </c>
      <c r="CJF1" s="1" t="s">
        <v>4378</v>
      </c>
      <c r="CJG1" s="1" t="s">
        <v>4379</v>
      </c>
      <c r="CJH1" s="1" t="s">
        <v>4380</v>
      </c>
      <c r="CJI1" s="1" t="s">
        <v>4381</v>
      </c>
      <c r="CJJ1" s="1" t="s">
        <v>4382</v>
      </c>
      <c r="CJK1" s="1" t="s">
        <v>4383</v>
      </c>
      <c r="CJL1" s="1" t="s">
        <v>4384</v>
      </c>
      <c r="CJM1" s="1" t="s">
        <v>4385</v>
      </c>
      <c r="CJN1" s="1" t="s">
        <v>4386</v>
      </c>
      <c r="CJO1" s="1" t="s">
        <v>4387</v>
      </c>
      <c r="CJP1" s="1" t="s">
        <v>4388</v>
      </c>
      <c r="CJQ1" s="1" t="s">
        <v>4389</v>
      </c>
      <c r="CJR1" s="1" t="s">
        <v>4390</v>
      </c>
      <c r="CJS1" s="1" t="s">
        <v>4391</v>
      </c>
      <c r="CJT1" s="1" t="s">
        <v>4392</v>
      </c>
      <c r="CJU1" s="1" t="s">
        <v>4393</v>
      </c>
      <c r="CJV1" s="1" t="s">
        <v>4394</v>
      </c>
      <c r="CJW1" s="1" t="s">
        <v>4395</v>
      </c>
      <c r="CJX1" s="1" t="s">
        <v>4396</v>
      </c>
      <c r="CJY1" s="1" t="s">
        <v>4397</v>
      </c>
      <c r="CJZ1" s="1" t="s">
        <v>4398</v>
      </c>
      <c r="CKA1" s="1" t="s">
        <v>4399</v>
      </c>
      <c r="CKB1" s="1" t="s">
        <v>4400</v>
      </c>
      <c r="CKC1" s="1" t="s">
        <v>4401</v>
      </c>
      <c r="CKD1" s="1" t="s">
        <v>4402</v>
      </c>
      <c r="CKE1" s="1" t="s">
        <v>4403</v>
      </c>
      <c r="CKF1" s="1" t="s">
        <v>4404</v>
      </c>
      <c r="CKG1" s="1" t="s">
        <v>4405</v>
      </c>
      <c r="CKH1" s="1" t="s">
        <v>4406</v>
      </c>
      <c r="CKI1" s="1" t="s">
        <v>4407</v>
      </c>
      <c r="CKJ1" s="1" t="s">
        <v>4408</v>
      </c>
      <c r="CKK1" s="1" t="s">
        <v>4409</v>
      </c>
      <c r="CKL1" s="1" t="s">
        <v>4410</v>
      </c>
      <c r="CKM1" s="1" t="s">
        <v>4411</v>
      </c>
      <c r="CKN1" s="1" t="s">
        <v>4412</v>
      </c>
      <c r="CKO1" s="1" t="s">
        <v>4413</v>
      </c>
      <c r="CKP1" s="1" t="s">
        <v>4414</v>
      </c>
      <c r="CKQ1" s="1" t="s">
        <v>4415</v>
      </c>
      <c r="CKR1" s="1" t="s">
        <v>4416</v>
      </c>
      <c r="CKS1" s="1" t="s">
        <v>4417</v>
      </c>
      <c r="CKT1" s="1" t="s">
        <v>4418</v>
      </c>
      <c r="CKU1" s="1" t="s">
        <v>4419</v>
      </c>
      <c r="CKV1" s="1" t="s">
        <v>4420</v>
      </c>
      <c r="CKW1" s="1" t="s">
        <v>4421</v>
      </c>
      <c r="CKX1" s="1" t="s">
        <v>4422</v>
      </c>
      <c r="CKY1" s="1" t="s">
        <v>4423</v>
      </c>
      <c r="CKZ1" s="1" t="s">
        <v>4424</v>
      </c>
      <c r="CLA1" s="1" t="s">
        <v>4425</v>
      </c>
      <c r="CLB1" s="1" t="s">
        <v>4426</v>
      </c>
      <c r="CLC1" s="1" t="s">
        <v>4427</v>
      </c>
      <c r="CLD1" s="1" t="s">
        <v>4428</v>
      </c>
      <c r="CLE1" s="1" t="s">
        <v>4429</v>
      </c>
      <c r="CLF1" s="1" t="s">
        <v>4430</v>
      </c>
      <c r="CLG1" s="1" t="s">
        <v>4431</v>
      </c>
      <c r="CLH1" s="1" t="s">
        <v>4432</v>
      </c>
      <c r="CLI1" s="1" t="s">
        <v>4433</v>
      </c>
      <c r="CLJ1" s="1" t="s">
        <v>4434</v>
      </c>
      <c r="CLK1" s="1" t="s">
        <v>4435</v>
      </c>
      <c r="CLL1" s="1" t="s">
        <v>4436</v>
      </c>
      <c r="CLM1" s="1" t="s">
        <v>4437</v>
      </c>
      <c r="CLN1" s="1" t="s">
        <v>4438</v>
      </c>
      <c r="CLO1" s="1" t="s">
        <v>4439</v>
      </c>
      <c r="CLP1" s="1" t="s">
        <v>4440</v>
      </c>
      <c r="CLQ1" s="1" t="s">
        <v>4441</v>
      </c>
      <c r="CLR1" s="1" t="s">
        <v>4442</v>
      </c>
      <c r="CLS1" s="1" t="s">
        <v>4443</v>
      </c>
      <c r="CLT1" s="1" t="s">
        <v>4444</v>
      </c>
      <c r="CLU1" s="1" t="s">
        <v>4445</v>
      </c>
      <c r="CLV1" s="1" t="s">
        <v>4446</v>
      </c>
      <c r="CLW1" s="1" t="s">
        <v>4447</v>
      </c>
      <c r="CLX1" s="1" t="s">
        <v>4448</v>
      </c>
      <c r="CLY1" s="1" t="s">
        <v>4449</v>
      </c>
      <c r="CLZ1" s="1" t="s">
        <v>4450</v>
      </c>
      <c r="CMA1" s="1" t="s">
        <v>4451</v>
      </c>
      <c r="CMB1" s="1" t="s">
        <v>4452</v>
      </c>
      <c r="CMC1" s="1" t="s">
        <v>4453</v>
      </c>
      <c r="CMD1" s="1" t="s">
        <v>4454</v>
      </c>
      <c r="CME1" s="1" t="s">
        <v>4455</v>
      </c>
      <c r="CMF1" s="1" t="s">
        <v>4456</v>
      </c>
      <c r="CMG1" s="1" t="s">
        <v>4457</v>
      </c>
      <c r="CMH1" s="1" t="s">
        <v>4458</v>
      </c>
      <c r="CMI1" s="1" t="s">
        <v>4459</v>
      </c>
      <c r="CMJ1" s="1" t="s">
        <v>4460</v>
      </c>
      <c r="CMK1" s="1" t="s">
        <v>4461</v>
      </c>
      <c r="CML1" s="1" t="s">
        <v>4462</v>
      </c>
      <c r="CMM1" s="1" t="s">
        <v>4463</v>
      </c>
      <c r="CMN1" s="1" t="s">
        <v>4464</v>
      </c>
      <c r="CMO1" s="1" t="s">
        <v>4465</v>
      </c>
      <c r="CMP1" s="1" t="s">
        <v>4466</v>
      </c>
      <c r="CMQ1" s="1" t="s">
        <v>4467</v>
      </c>
      <c r="CMR1" s="1" t="s">
        <v>4468</v>
      </c>
      <c r="CMS1" s="1" t="s">
        <v>4469</v>
      </c>
      <c r="CMT1" s="1" t="s">
        <v>4470</v>
      </c>
      <c r="CMU1" s="1" t="s">
        <v>4471</v>
      </c>
      <c r="CMV1" s="1" t="s">
        <v>4472</v>
      </c>
      <c r="CMW1" s="1" t="s">
        <v>4473</v>
      </c>
      <c r="CMX1" s="1" t="s">
        <v>4474</v>
      </c>
      <c r="CMY1" s="1" t="s">
        <v>4475</v>
      </c>
      <c r="CMZ1" s="1" t="s">
        <v>4476</v>
      </c>
      <c r="CNA1" s="1" t="s">
        <v>4477</v>
      </c>
      <c r="CNB1" s="1" t="s">
        <v>4478</v>
      </c>
      <c r="CNC1" s="1" t="s">
        <v>4479</v>
      </c>
      <c r="CND1" s="1" t="s">
        <v>4480</v>
      </c>
      <c r="CNE1" s="1" t="s">
        <v>4481</v>
      </c>
      <c r="CNF1" s="1" t="s">
        <v>4482</v>
      </c>
      <c r="CNG1" s="1" t="s">
        <v>4483</v>
      </c>
      <c r="CNH1" s="1" t="s">
        <v>4484</v>
      </c>
      <c r="CNI1" s="1" t="s">
        <v>4485</v>
      </c>
      <c r="CNJ1" s="1" t="s">
        <v>4486</v>
      </c>
      <c r="CNK1" s="1" t="s">
        <v>4487</v>
      </c>
      <c r="CNL1" s="1" t="s">
        <v>4488</v>
      </c>
      <c r="CNM1" s="1" t="s">
        <v>4489</v>
      </c>
      <c r="CNN1" s="1" t="s">
        <v>4490</v>
      </c>
      <c r="CNO1" s="1" t="s">
        <v>4491</v>
      </c>
      <c r="CNP1" s="1" t="s">
        <v>4492</v>
      </c>
      <c r="CNQ1" s="1" t="s">
        <v>4493</v>
      </c>
      <c r="CNR1" s="1" t="s">
        <v>4494</v>
      </c>
      <c r="CNS1" s="1" t="s">
        <v>4495</v>
      </c>
      <c r="CNT1" s="1" t="s">
        <v>4496</v>
      </c>
      <c r="CNU1" s="1" t="s">
        <v>4497</v>
      </c>
      <c r="CNV1" s="1" t="s">
        <v>4498</v>
      </c>
      <c r="CNW1" s="1" t="s">
        <v>4499</v>
      </c>
      <c r="CNX1" s="1" t="s">
        <v>4500</v>
      </c>
      <c r="CNY1" s="1" t="s">
        <v>4501</v>
      </c>
      <c r="CNZ1" s="1" t="s">
        <v>4502</v>
      </c>
      <c r="COA1" s="1" t="s">
        <v>4503</v>
      </c>
      <c r="COB1" s="1" t="s">
        <v>4504</v>
      </c>
      <c r="COC1" s="1" t="s">
        <v>4505</v>
      </c>
      <c r="COD1" s="1" t="s">
        <v>4506</v>
      </c>
      <c r="COE1" s="1" t="s">
        <v>4507</v>
      </c>
      <c r="COF1" s="1" t="s">
        <v>4508</v>
      </c>
      <c r="COG1" s="1" t="s">
        <v>4509</v>
      </c>
      <c r="COH1" s="1" t="s">
        <v>4510</v>
      </c>
      <c r="COI1" s="1" t="s">
        <v>4511</v>
      </c>
      <c r="COJ1" s="1" t="s">
        <v>4512</v>
      </c>
      <c r="COK1" s="1" t="s">
        <v>4513</v>
      </c>
      <c r="COL1" s="1" t="s">
        <v>4514</v>
      </c>
      <c r="COM1" s="1" t="s">
        <v>4515</v>
      </c>
      <c r="CON1" s="1" t="s">
        <v>4516</v>
      </c>
      <c r="COO1" s="1" t="s">
        <v>4517</v>
      </c>
      <c r="COP1" s="1" t="s">
        <v>4518</v>
      </c>
      <c r="COQ1" s="1" t="s">
        <v>4519</v>
      </c>
      <c r="COR1" s="1" t="s">
        <v>4520</v>
      </c>
      <c r="COS1" s="1" t="s">
        <v>4521</v>
      </c>
      <c r="COT1" s="1" t="s">
        <v>4522</v>
      </c>
      <c r="COU1" s="1" t="s">
        <v>4523</v>
      </c>
      <c r="COV1" s="1" t="s">
        <v>4524</v>
      </c>
      <c r="COW1" s="1" t="s">
        <v>4525</v>
      </c>
      <c r="COX1" s="1" t="s">
        <v>4526</v>
      </c>
      <c r="COY1" s="1" t="s">
        <v>4527</v>
      </c>
      <c r="COZ1" s="1" t="s">
        <v>4528</v>
      </c>
      <c r="CPA1" s="1" t="s">
        <v>4529</v>
      </c>
      <c r="CPB1" s="1" t="s">
        <v>4530</v>
      </c>
      <c r="CPC1" s="1" t="s">
        <v>4531</v>
      </c>
      <c r="CPD1" s="1" t="s">
        <v>4532</v>
      </c>
      <c r="CPE1" s="1" t="s">
        <v>4533</v>
      </c>
      <c r="CPF1" s="1" t="s">
        <v>4534</v>
      </c>
      <c r="CPG1" s="1" t="s">
        <v>4535</v>
      </c>
      <c r="CPH1" s="1" t="s">
        <v>4536</v>
      </c>
      <c r="CPI1" s="1" t="s">
        <v>4537</v>
      </c>
      <c r="CPJ1" s="1" t="s">
        <v>4538</v>
      </c>
      <c r="CPK1" s="1" t="s">
        <v>4539</v>
      </c>
      <c r="CPL1" s="1" t="s">
        <v>4540</v>
      </c>
      <c r="CPM1" s="1" t="s">
        <v>4541</v>
      </c>
      <c r="CPN1" s="1" t="s">
        <v>4542</v>
      </c>
      <c r="CPO1" s="1" t="s">
        <v>4543</v>
      </c>
      <c r="CPP1" s="1" t="s">
        <v>4544</v>
      </c>
      <c r="CPQ1" s="1" t="s">
        <v>4545</v>
      </c>
      <c r="CPR1" s="1" t="s">
        <v>4546</v>
      </c>
      <c r="CPS1" s="1" t="s">
        <v>4547</v>
      </c>
      <c r="CPT1" s="1" t="s">
        <v>4548</v>
      </c>
      <c r="CPU1" s="1" t="s">
        <v>4549</v>
      </c>
      <c r="CPV1" s="1" t="s">
        <v>4550</v>
      </c>
      <c r="CPW1" s="1" t="s">
        <v>4551</v>
      </c>
      <c r="CPX1" s="1" t="s">
        <v>4552</v>
      </c>
      <c r="CPY1" s="1" t="s">
        <v>4553</v>
      </c>
      <c r="CPZ1" s="1" t="s">
        <v>4554</v>
      </c>
      <c r="CQA1" s="1" t="s">
        <v>4555</v>
      </c>
      <c r="CQB1" s="1" t="s">
        <v>4556</v>
      </c>
      <c r="CQC1" s="1" t="s">
        <v>4557</v>
      </c>
      <c r="CQD1" s="1" t="s">
        <v>4558</v>
      </c>
      <c r="CQE1" s="1" t="s">
        <v>4559</v>
      </c>
      <c r="CQF1" s="1" t="s">
        <v>4560</v>
      </c>
      <c r="CQG1" s="1" t="s">
        <v>4561</v>
      </c>
      <c r="CQH1" s="1" t="s">
        <v>4562</v>
      </c>
      <c r="CQI1" s="1" t="s">
        <v>4563</v>
      </c>
      <c r="CQJ1" s="1" t="s">
        <v>4564</v>
      </c>
      <c r="CQK1" s="1" t="s">
        <v>4565</v>
      </c>
      <c r="CQL1" s="1" t="s">
        <v>4566</v>
      </c>
      <c r="CQM1" s="1" t="s">
        <v>4567</v>
      </c>
      <c r="CQN1" s="1" t="s">
        <v>4568</v>
      </c>
      <c r="CQO1" s="1" t="s">
        <v>4569</v>
      </c>
      <c r="CQP1" s="1" t="s">
        <v>4570</v>
      </c>
      <c r="CQQ1" s="1" t="s">
        <v>4571</v>
      </c>
      <c r="CQR1" s="1" t="s">
        <v>4572</v>
      </c>
      <c r="CQS1" s="1" t="s">
        <v>4573</v>
      </c>
      <c r="CQT1" s="1" t="s">
        <v>4574</v>
      </c>
      <c r="CQU1" s="1" t="s">
        <v>4575</v>
      </c>
      <c r="CQV1" s="1" t="s">
        <v>4576</v>
      </c>
      <c r="CQW1" s="1" t="s">
        <v>4577</v>
      </c>
      <c r="CQX1" s="1" t="s">
        <v>4578</v>
      </c>
      <c r="CQY1" s="1" t="s">
        <v>4579</v>
      </c>
      <c r="CQZ1" s="1" t="s">
        <v>4580</v>
      </c>
      <c r="CRA1" s="1" t="s">
        <v>4581</v>
      </c>
      <c r="CRB1" s="1" t="s">
        <v>4582</v>
      </c>
      <c r="CRC1" s="1" t="s">
        <v>4583</v>
      </c>
      <c r="CRD1" s="1" t="s">
        <v>4584</v>
      </c>
      <c r="CRE1" s="1" t="s">
        <v>4585</v>
      </c>
      <c r="CRF1" s="1" t="s">
        <v>4586</v>
      </c>
      <c r="CRG1" s="1" t="s">
        <v>4587</v>
      </c>
      <c r="CRH1" s="1" t="s">
        <v>4588</v>
      </c>
      <c r="CRI1" s="1" t="s">
        <v>4589</v>
      </c>
      <c r="CRJ1" s="1" t="s">
        <v>4590</v>
      </c>
      <c r="CRK1" s="1" t="s">
        <v>4591</v>
      </c>
      <c r="CRL1" s="1" t="s">
        <v>4592</v>
      </c>
      <c r="CRM1" s="1" t="s">
        <v>4593</v>
      </c>
      <c r="CRN1" s="1" t="s">
        <v>4594</v>
      </c>
      <c r="CRO1" s="1" t="s">
        <v>4595</v>
      </c>
      <c r="CRP1" s="1" t="s">
        <v>4596</v>
      </c>
      <c r="CRQ1" s="1" t="s">
        <v>4597</v>
      </c>
      <c r="CRR1" s="1" t="s">
        <v>4598</v>
      </c>
      <c r="CRS1" s="1" t="s">
        <v>4599</v>
      </c>
      <c r="CRT1" s="1" t="s">
        <v>4600</v>
      </c>
      <c r="CRU1" s="1" t="s">
        <v>4601</v>
      </c>
      <c r="CRV1" s="1" t="s">
        <v>4602</v>
      </c>
      <c r="CRW1" s="1" t="s">
        <v>4603</v>
      </c>
      <c r="CRX1" s="1" t="s">
        <v>4604</v>
      </c>
      <c r="CRY1" s="1" t="s">
        <v>4605</v>
      </c>
      <c r="CRZ1" s="1" t="s">
        <v>4606</v>
      </c>
      <c r="CSA1" s="1" t="s">
        <v>4607</v>
      </c>
      <c r="CSB1" s="1" t="s">
        <v>4608</v>
      </c>
      <c r="CSC1" s="1" t="s">
        <v>4609</v>
      </c>
      <c r="CSD1" s="1" t="s">
        <v>4610</v>
      </c>
      <c r="CSE1" s="1" t="s">
        <v>4611</v>
      </c>
      <c r="CSF1" s="1" t="s">
        <v>4612</v>
      </c>
      <c r="CSG1" s="1" t="s">
        <v>4613</v>
      </c>
      <c r="CSH1" s="1" t="s">
        <v>4614</v>
      </c>
      <c r="CSI1" s="1" t="s">
        <v>4615</v>
      </c>
      <c r="CSJ1" s="1" t="s">
        <v>4616</v>
      </c>
      <c r="CSK1" s="1" t="s">
        <v>4617</v>
      </c>
      <c r="CSL1" s="1" t="s">
        <v>4618</v>
      </c>
      <c r="CSM1" s="1" t="s">
        <v>4619</v>
      </c>
      <c r="CSN1" s="1" t="s">
        <v>4620</v>
      </c>
      <c r="CSO1" s="1" t="s">
        <v>4621</v>
      </c>
      <c r="CSP1" s="1" t="s">
        <v>4622</v>
      </c>
      <c r="CSQ1" s="1" t="s">
        <v>4623</v>
      </c>
      <c r="CSR1" s="1" t="s">
        <v>4624</v>
      </c>
      <c r="CSS1" s="1" t="s">
        <v>4625</v>
      </c>
      <c r="CST1" s="1" t="s">
        <v>4626</v>
      </c>
      <c r="CSU1" s="1" t="s">
        <v>4627</v>
      </c>
      <c r="CSV1" s="1" t="s">
        <v>4628</v>
      </c>
      <c r="CSW1" s="1" t="s">
        <v>4629</v>
      </c>
      <c r="CSX1" s="1" t="s">
        <v>4630</v>
      </c>
      <c r="CSY1" s="1" t="s">
        <v>4631</v>
      </c>
      <c r="CSZ1" s="1" t="s">
        <v>4632</v>
      </c>
      <c r="CTA1" s="1" t="s">
        <v>4633</v>
      </c>
      <c r="CTB1" s="1" t="s">
        <v>4634</v>
      </c>
      <c r="CTC1" s="1" t="s">
        <v>4635</v>
      </c>
      <c r="CTD1" s="1" t="s">
        <v>4636</v>
      </c>
      <c r="CTE1" s="1" t="s">
        <v>4637</v>
      </c>
      <c r="CTF1" s="1" t="s">
        <v>4638</v>
      </c>
      <c r="CTG1" s="1" t="s">
        <v>4639</v>
      </c>
      <c r="CTH1" s="1" t="s">
        <v>4640</v>
      </c>
      <c r="CTI1" s="1" t="s">
        <v>4641</v>
      </c>
      <c r="CTJ1" s="1" t="s">
        <v>4642</v>
      </c>
      <c r="CTK1" s="1" t="s">
        <v>4643</v>
      </c>
      <c r="CTL1" s="1" t="s">
        <v>4644</v>
      </c>
      <c r="CTM1" s="1" t="s">
        <v>4645</v>
      </c>
      <c r="CTN1" s="1" t="s">
        <v>4646</v>
      </c>
      <c r="CTO1" s="1" t="s">
        <v>4647</v>
      </c>
      <c r="CTP1" s="1" t="s">
        <v>4648</v>
      </c>
      <c r="CTQ1" s="1" t="s">
        <v>4649</v>
      </c>
      <c r="CTR1" s="1" t="s">
        <v>4650</v>
      </c>
      <c r="CTS1" s="1" t="s">
        <v>4651</v>
      </c>
      <c r="CTT1" s="1" t="s">
        <v>4652</v>
      </c>
      <c r="CTU1" s="1" t="s">
        <v>4653</v>
      </c>
      <c r="CTV1" s="1" t="s">
        <v>4654</v>
      </c>
      <c r="CTW1" s="1" t="s">
        <v>4655</v>
      </c>
      <c r="CTX1" s="1" t="s">
        <v>4656</v>
      </c>
      <c r="CTY1" s="1" t="s">
        <v>4657</v>
      </c>
      <c r="CTZ1" s="1" t="s">
        <v>4658</v>
      </c>
      <c r="CUA1" s="1" t="s">
        <v>4659</v>
      </c>
      <c r="CUB1" s="1" t="s">
        <v>4660</v>
      </c>
      <c r="CUC1" s="1" t="s">
        <v>4661</v>
      </c>
      <c r="CUD1" s="1" t="s">
        <v>4662</v>
      </c>
      <c r="CUE1" s="1" t="s">
        <v>4663</v>
      </c>
      <c r="CUF1" s="1" t="s">
        <v>4664</v>
      </c>
      <c r="CUG1" s="1" t="s">
        <v>4665</v>
      </c>
      <c r="CUH1" s="1" t="s">
        <v>4666</v>
      </c>
      <c r="CUI1" s="1" t="s">
        <v>4667</v>
      </c>
      <c r="CUJ1" s="1" t="s">
        <v>4668</v>
      </c>
      <c r="CUK1" s="1" t="s">
        <v>4669</v>
      </c>
      <c r="CUL1" s="1" t="s">
        <v>4670</v>
      </c>
      <c r="CUM1" s="1" t="s">
        <v>4671</v>
      </c>
      <c r="CUN1" s="1" t="s">
        <v>4672</v>
      </c>
      <c r="CUO1" s="1" t="s">
        <v>4673</v>
      </c>
      <c r="CUP1" s="1" t="s">
        <v>4674</v>
      </c>
      <c r="CUQ1" s="1" t="s">
        <v>4675</v>
      </c>
      <c r="CUR1" s="1" t="s">
        <v>4676</v>
      </c>
      <c r="CUS1" s="1" t="s">
        <v>4677</v>
      </c>
      <c r="CUT1" s="1" t="s">
        <v>4678</v>
      </c>
      <c r="CUU1" s="1" t="s">
        <v>4679</v>
      </c>
      <c r="CUV1" s="1" t="s">
        <v>4680</v>
      </c>
      <c r="CUW1" s="1" t="s">
        <v>4681</v>
      </c>
      <c r="CUX1" s="1" t="s">
        <v>4682</v>
      </c>
      <c r="CUY1" s="1" t="s">
        <v>4683</v>
      </c>
      <c r="CUZ1" s="1" t="s">
        <v>4684</v>
      </c>
      <c r="CVA1" s="1" t="s">
        <v>4685</v>
      </c>
      <c r="CVB1" s="1" t="s">
        <v>4686</v>
      </c>
      <c r="CVC1" s="1" t="s">
        <v>4687</v>
      </c>
      <c r="CVD1" s="1" t="s">
        <v>4688</v>
      </c>
      <c r="CVE1" s="1" t="s">
        <v>4689</v>
      </c>
      <c r="CVF1" s="1" t="s">
        <v>4690</v>
      </c>
      <c r="CVG1" s="1" t="s">
        <v>4691</v>
      </c>
      <c r="CVH1" s="1" t="s">
        <v>4692</v>
      </c>
      <c r="CVI1" s="1" t="s">
        <v>4693</v>
      </c>
      <c r="CVJ1" s="1" t="s">
        <v>4694</v>
      </c>
      <c r="CVK1" s="1" t="s">
        <v>4695</v>
      </c>
      <c r="CVL1" s="1" t="s">
        <v>4696</v>
      </c>
      <c r="CVM1" s="1" t="s">
        <v>4697</v>
      </c>
      <c r="CVN1" s="1" t="s">
        <v>4698</v>
      </c>
      <c r="CVO1" s="1" t="s">
        <v>4699</v>
      </c>
      <c r="CVP1" s="1" t="s">
        <v>4700</v>
      </c>
      <c r="CVQ1" s="1" t="s">
        <v>4701</v>
      </c>
      <c r="CVR1" s="1" t="s">
        <v>4702</v>
      </c>
      <c r="CVS1" s="1" t="s">
        <v>4703</v>
      </c>
      <c r="CVT1" s="1" t="s">
        <v>4704</v>
      </c>
      <c r="CVU1" s="1" t="s">
        <v>4705</v>
      </c>
      <c r="CVV1" s="1" t="s">
        <v>4706</v>
      </c>
      <c r="CVW1" s="1" t="s">
        <v>4707</v>
      </c>
      <c r="CVX1" s="1" t="s">
        <v>4708</v>
      </c>
      <c r="CVY1" s="1" t="s">
        <v>4709</v>
      </c>
      <c r="CVZ1" s="1" t="s">
        <v>4710</v>
      </c>
      <c r="CWA1" s="1" t="s">
        <v>4711</v>
      </c>
      <c r="CWB1" s="1" t="s">
        <v>4712</v>
      </c>
      <c r="CWC1" s="1" t="s">
        <v>4713</v>
      </c>
      <c r="CWD1" s="1" t="s">
        <v>4714</v>
      </c>
      <c r="CWE1" s="1" t="s">
        <v>4715</v>
      </c>
      <c r="CWF1" s="1" t="s">
        <v>4716</v>
      </c>
      <c r="CWG1" s="1" t="s">
        <v>4717</v>
      </c>
      <c r="CWH1" s="1" t="s">
        <v>4718</v>
      </c>
      <c r="CWI1" s="1" t="s">
        <v>4719</v>
      </c>
      <c r="CWJ1" s="1" t="s">
        <v>4720</v>
      </c>
      <c r="CWK1" s="1" t="s">
        <v>4721</v>
      </c>
      <c r="CWL1" s="1" t="s">
        <v>4722</v>
      </c>
      <c r="CWM1" s="1" t="s">
        <v>4723</v>
      </c>
      <c r="CWN1" s="1" t="s">
        <v>4724</v>
      </c>
      <c r="CWO1" s="1" t="s">
        <v>4725</v>
      </c>
      <c r="CWP1" s="1" t="s">
        <v>4726</v>
      </c>
      <c r="CWQ1" s="1" t="s">
        <v>4727</v>
      </c>
      <c r="CWR1" s="1" t="s">
        <v>4728</v>
      </c>
      <c r="CWS1" s="1" t="s">
        <v>4729</v>
      </c>
      <c r="CWT1" s="1" t="s">
        <v>4730</v>
      </c>
      <c r="CWU1" s="1" t="s">
        <v>4731</v>
      </c>
      <c r="CWV1" s="1" t="s">
        <v>4732</v>
      </c>
      <c r="CWW1" s="1" t="s">
        <v>4733</v>
      </c>
      <c r="CWX1" s="1" t="s">
        <v>4734</v>
      </c>
      <c r="CWY1" s="1" t="s">
        <v>4735</v>
      </c>
      <c r="CWZ1" s="1" t="s">
        <v>4736</v>
      </c>
      <c r="CXA1" s="1" t="s">
        <v>4737</v>
      </c>
      <c r="CXB1" s="1" t="s">
        <v>4738</v>
      </c>
      <c r="CXC1" s="1" t="s">
        <v>4739</v>
      </c>
      <c r="CXD1" s="1" t="s">
        <v>4740</v>
      </c>
      <c r="CXE1" s="1" t="s">
        <v>4741</v>
      </c>
      <c r="CXF1" s="1" t="s">
        <v>4742</v>
      </c>
      <c r="CXG1" s="1" t="s">
        <v>4743</v>
      </c>
      <c r="CXH1" s="1" t="s">
        <v>4744</v>
      </c>
      <c r="CXI1" s="1" t="s">
        <v>4745</v>
      </c>
      <c r="CXJ1" s="1" t="s">
        <v>4746</v>
      </c>
      <c r="CXK1" s="1" t="s">
        <v>4747</v>
      </c>
      <c r="CXL1" s="1" t="s">
        <v>4748</v>
      </c>
      <c r="CXM1" s="1" t="s">
        <v>4749</v>
      </c>
      <c r="CXN1" s="1" t="s">
        <v>4750</v>
      </c>
      <c r="CXO1" s="1" t="s">
        <v>4751</v>
      </c>
      <c r="CXP1" s="1" t="s">
        <v>4752</v>
      </c>
      <c r="CXQ1" s="1" t="s">
        <v>4753</v>
      </c>
      <c r="CXR1" s="1" t="s">
        <v>4754</v>
      </c>
      <c r="CXS1" s="1" t="s">
        <v>4755</v>
      </c>
      <c r="CXT1" s="1" t="s">
        <v>4756</v>
      </c>
      <c r="CXU1" s="1" t="s">
        <v>4757</v>
      </c>
      <c r="CXV1" s="1" t="s">
        <v>4758</v>
      </c>
      <c r="CXW1" s="1" t="s">
        <v>4759</v>
      </c>
      <c r="CXX1" s="1" t="s">
        <v>4760</v>
      </c>
      <c r="CXY1" s="1" t="s">
        <v>4761</v>
      </c>
      <c r="CXZ1" s="1" t="s">
        <v>4762</v>
      </c>
      <c r="CYA1" s="1" t="s">
        <v>4763</v>
      </c>
      <c r="CYB1" s="1" t="s">
        <v>4764</v>
      </c>
      <c r="CYC1" s="1" t="s">
        <v>4765</v>
      </c>
      <c r="CYD1" s="1" t="s">
        <v>4766</v>
      </c>
      <c r="CYE1" s="1" t="s">
        <v>4767</v>
      </c>
      <c r="CYF1" s="1" t="s">
        <v>4768</v>
      </c>
      <c r="CYG1" s="1" t="s">
        <v>4769</v>
      </c>
      <c r="CYH1" s="1" t="s">
        <v>4770</v>
      </c>
      <c r="CYI1" s="1" t="s">
        <v>4771</v>
      </c>
      <c r="CYJ1" s="1" t="s">
        <v>4772</v>
      </c>
      <c r="CYK1" s="1" t="s">
        <v>4773</v>
      </c>
      <c r="CYL1" s="1" t="s">
        <v>4774</v>
      </c>
      <c r="CYM1" s="1" t="s">
        <v>4775</v>
      </c>
      <c r="CYN1" s="1" t="s">
        <v>4776</v>
      </c>
      <c r="CYO1" s="1" t="s">
        <v>4777</v>
      </c>
      <c r="CYP1" s="1" t="s">
        <v>4778</v>
      </c>
      <c r="CYQ1" s="1" t="s">
        <v>4779</v>
      </c>
      <c r="CYR1" s="1" t="s">
        <v>4780</v>
      </c>
      <c r="CYS1" s="1" t="s">
        <v>4781</v>
      </c>
      <c r="CYT1" s="1" t="s">
        <v>4782</v>
      </c>
      <c r="CYU1" s="1" t="s">
        <v>4783</v>
      </c>
      <c r="CYV1" s="1" t="s">
        <v>4784</v>
      </c>
      <c r="CYW1" s="1" t="s">
        <v>4785</v>
      </c>
      <c r="CYX1" s="1" t="s">
        <v>4786</v>
      </c>
      <c r="CYY1" s="1" t="s">
        <v>4787</v>
      </c>
      <c r="CYZ1" s="1" t="s">
        <v>4788</v>
      </c>
      <c r="CZA1" s="1" t="s">
        <v>4789</v>
      </c>
      <c r="CZB1" s="1" t="s">
        <v>4790</v>
      </c>
      <c r="CZC1" s="1" t="s">
        <v>4791</v>
      </c>
      <c r="CZD1" s="1" t="s">
        <v>4792</v>
      </c>
      <c r="CZE1" s="1" t="s">
        <v>4793</v>
      </c>
      <c r="CZF1" s="1" t="s">
        <v>4794</v>
      </c>
      <c r="CZG1" s="1" t="s">
        <v>4795</v>
      </c>
      <c r="CZH1" s="1" t="s">
        <v>4796</v>
      </c>
      <c r="CZI1" s="1" t="s">
        <v>4797</v>
      </c>
      <c r="CZJ1" s="1" t="s">
        <v>4798</v>
      </c>
      <c r="CZK1" s="1" t="s">
        <v>4799</v>
      </c>
      <c r="CZL1" s="1" t="s">
        <v>4800</v>
      </c>
      <c r="CZM1" s="1" t="s">
        <v>4801</v>
      </c>
      <c r="CZN1" s="1" t="s">
        <v>4802</v>
      </c>
      <c r="CZO1" s="1" t="s">
        <v>4803</v>
      </c>
      <c r="CZP1" s="1" t="s">
        <v>4804</v>
      </c>
      <c r="CZQ1" s="1" t="s">
        <v>4805</v>
      </c>
      <c r="CZR1" s="1" t="s">
        <v>4806</v>
      </c>
      <c r="CZS1" s="1" t="s">
        <v>4807</v>
      </c>
      <c r="CZT1" s="1" t="s">
        <v>4808</v>
      </c>
      <c r="CZU1" s="1" t="s">
        <v>4809</v>
      </c>
      <c r="CZV1" s="1" t="s">
        <v>4810</v>
      </c>
      <c r="CZW1" s="1" t="s">
        <v>4811</v>
      </c>
      <c r="CZX1" s="1" t="s">
        <v>4812</v>
      </c>
      <c r="CZY1" s="1" t="s">
        <v>4813</v>
      </c>
      <c r="CZZ1" s="1" t="s">
        <v>4814</v>
      </c>
      <c r="DAA1" s="1" t="s">
        <v>4815</v>
      </c>
      <c r="DAB1" s="1" t="s">
        <v>4816</v>
      </c>
      <c r="DAC1" s="1" t="s">
        <v>4817</v>
      </c>
      <c r="DAD1" s="1" t="s">
        <v>4818</v>
      </c>
      <c r="DAE1" s="1" t="s">
        <v>4819</v>
      </c>
      <c r="DAF1" s="1" t="s">
        <v>4820</v>
      </c>
      <c r="DAG1" s="1" t="s">
        <v>4821</v>
      </c>
      <c r="DAH1" s="1" t="s">
        <v>4822</v>
      </c>
      <c r="DAI1" s="1" t="s">
        <v>4823</v>
      </c>
      <c r="DAJ1" s="1" t="s">
        <v>4824</v>
      </c>
      <c r="DAK1" s="1" t="s">
        <v>4825</v>
      </c>
      <c r="DAL1" s="1" t="s">
        <v>4826</v>
      </c>
      <c r="DAM1" s="1" t="s">
        <v>4827</v>
      </c>
      <c r="DAN1" s="1" t="s">
        <v>4828</v>
      </c>
      <c r="DAO1" s="1" t="s">
        <v>4829</v>
      </c>
      <c r="DAP1" s="1" t="s">
        <v>4830</v>
      </c>
      <c r="DAQ1" s="1" t="s">
        <v>4831</v>
      </c>
      <c r="DAR1" s="1" t="s">
        <v>4832</v>
      </c>
      <c r="DAS1" s="1" t="s">
        <v>4833</v>
      </c>
      <c r="DAT1" s="1" t="s">
        <v>4834</v>
      </c>
      <c r="DAU1" s="1" t="s">
        <v>4835</v>
      </c>
      <c r="DAV1" s="1" t="s">
        <v>4836</v>
      </c>
      <c r="DAW1" s="1" t="s">
        <v>4837</v>
      </c>
      <c r="DAX1" s="1" t="s">
        <v>4838</v>
      </c>
      <c r="DAY1" s="1" t="s">
        <v>4839</v>
      </c>
      <c r="DAZ1" s="1" t="s">
        <v>4840</v>
      </c>
      <c r="DBA1" s="1" t="s">
        <v>4841</v>
      </c>
      <c r="DBB1" s="1" t="s">
        <v>4842</v>
      </c>
      <c r="DBC1" s="1" t="s">
        <v>4843</v>
      </c>
      <c r="DBD1" s="1" t="s">
        <v>4844</v>
      </c>
      <c r="DBE1" s="1" t="s">
        <v>4845</v>
      </c>
      <c r="DBF1" s="1" t="s">
        <v>4846</v>
      </c>
      <c r="DBG1" s="1" t="s">
        <v>4847</v>
      </c>
      <c r="DBH1" s="1" t="s">
        <v>4848</v>
      </c>
      <c r="DBI1" s="1" t="s">
        <v>4849</v>
      </c>
      <c r="DBJ1" s="1" t="s">
        <v>4850</v>
      </c>
      <c r="DBK1" s="1" t="s">
        <v>4851</v>
      </c>
      <c r="DBL1" s="1" t="s">
        <v>4852</v>
      </c>
      <c r="DBM1" s="1" t="s">
        <v>4853</v>
      </c>
      <c r="DBN1" s="1" t="s">
        <v>4854</v>
      </c>
      <c r="DBO1" s="1" t="s">
        <v>4855</v>
      </c>
      <c r="DBP1" s="1" t="s">
        <v>4856</v>
      </c>
      <c r="DBQ1" s="1" t="s">
        <v>4857</v>
      </c>
      <c r="DBR1" s="1" t="s">
        <v>4858</v>
      </c>
      <c r="DBS1" s="1" t="s">
        <v>4859</v>
      </c>
      <c r="DBT1" s="1" t="s">
        <v>4860</v>
      </c>
      <c r="DBU1" s="1" t="s">
        <v>4861</v>
      </c>
      <c r="DBV1" s="1" t="s">
        <v>4862</v>
      </c>
      <c r="DBW1" s="1" t="s">
        <v>4863</v>
      </c>
      <c r="DBX1" s="1" t="s">
        <v>4864</v>
      </c>
      <c r="DBY1" s="1" t="s">
        <v>4865</v>
      </c>
      <c r="DBZ1" s="1" t="s">
        <v>4866</v>
      </c>
      <c r="DCA1" s="1" t="s">
        <v>4867</v>
      </c>
      <c r="DCB1" s="1" t="s">
        <v>4868</v>
      </c>
      <c r="DCC1" s="1" t="s">
        <v>4869</v>
      </c>
      <c r="DCD1" s="1" t="s">
        <v>4870</v>
      </c>
      <c r="DCE1" s="1" t="s">
        <v>4871</v>
      </c>
      <c r="DCF1" s="1" t="s">
        <v>4872</v>
      </c>
      <c r="DCG1" s="1" t="s">
        <v>4873</v>
      </c>
      <c r="DCH1" s="1" t="s">
        <v>4874</v>
      </c>
      <c r="DCI1" s="1" t="s">
        <v>4875</v>
      </c>
      <c r="DCJ1" s="1" t="s">
        <v>4876</v>
      </c>
      <c r="DCK1" s="1" t="s">
        <v>4877</v>
      </c>
      <c r="DCL1" s="1" t="s">
        <v>4878</v>
      </c>
      <c r="DCM1" s="1" t="s">
        <v>4879</v>
      </c>
      <c r="DCN1" s="1" t="s">
        <v>4880</v>
      </c>
      <c r="DCO1" s="1" t="s">
        <v>4881</v>
      </c>
      <c r="DCP1" s="1" t="s">
        <v>4882</v>
      </c>
      <c r="DCQ1" s="1" t="s">
        <v>4883</v>
      </c>
      <c r="DCR1" s="1" t="s">
        <v>4884</v>
      </c>
      <c r="DCS1" s="1" t="s">
        <v>4885</v>
      </c>
      <c r="DCT1" s="1" t="s">
        <v>4886</v>
      </c>
      <c r="DCU1" s="1" t="s">
        <v>4887</v>
      </c>
      <c r="DCV1" s="1" t="s">
        <v>4888</v>
      </c>
      <c r="DCW1" s="1" t="s">
        <v>4889</v>
      </c>
      <c r="DCX1" s="1" t="s">
        <v>4890</v>
      </c>
      <c r="DCY1" s="1" t="s">
        <v>4891</v>
      </c>
      <c r="DCZ1" s="1" t="s">
        <v>4892</v>
      </c>
      <c r="DDA1" s="1" t="s">
        <v>4893</v>
      </c>
      <c r="DDB1" s="1" t="s">
        <v>4894</v>
      </c>
      <c r="DDC1" s="1" t="s">
        <v>4895</v>
      </c>
      <c r="DDD1" s="1" t="s">
        <v>4896</v>
      </c>
      <c r="DDE1" s="1" t="s">
        <v>4897</v>
      </c>
      <c r="DDF1" s="1" t="s">
        <v>4898</v>
      </c>
      <c r="DDG1" s="1" t="s">
        <v>4899</v>
      </c>
      <c r="DDH1" s="1" t="s">
        <v>4900</v>
      </c>
      <c r="DDI1" s="1" t="s">
        <v>4901</v>
      </c>
      <c r="DDJ1" s="1" t="s">
        <v>4902</v>
      </c>
      <c r="DDK1" s="1" t="s">
        <v>4903</v>
      </c>
      <c r="DDL1" s="1" t="s">
        <v>4904</v>
      </c>
      <c r="DDM1" s="1" t="s">
        <v>4905</v>
      </c>
      <c r="DDN1" s="1" t="s">
        <v>4906</v>
      </c>
      <c r="DDO1" s="1" t="s">
        <v>4907</v>
      </c>
      <c r="DDP1" s="1" t="s">
        <v>4908</v>
      </c>
      <c r="DDQ1" s="1" t="s">
        <v>4909</v>
      </c>
      <c r="DDR1" s="1" t="s">
        <v>4910</v>
      </c>
      <c r="DDS1" s="1" t="s">
        <v>4911</v>
      </c>
      <c r="DDT1" s="1" t="s">
        <v>4912</v>
      </c>
      <c r="DDU1" s="1" t="s">
        <v>4913</v>
      </c>
      <c r="DDV1" s="1" t="s">
        <v>4914</v>
      </c>
      <c r="DDW1" s="1" t="s">
        <v>4915</v>
      </c>
      <c r="DDX1" s="1" t="s">
        <v>4916</v>
      </c>
      <c r="DDY1" s="1" t="s">
        <v>4917</v>
      </c>
      <c r="DDZ1" s="1" t="s">
        <v>4918</v>
      </c>
      <c r="DEA1" s="1" t="s">
        <v>4919</v>
      </c>
      <c r="DEB1" s="1" t="s">
        <v>4920</v>
      </c>
      <c r="DEC1" s="1" t="s">
        <v>4921</v>
      </c>
      <c r="DED1" s="1" t="s">
        <v>4922</v>
      </c>
      <c r="DEE1" s="1" t="s">
        <v>4923</v>
      </c>
      <c r="DEF1" s="1" t="s">
        <v>4924</v>
      </c>
      <c r="DEG1" s="1" t="s">
        <v>4925</v>
      </c>
      <c r="DEH1" s="1" t="s">
        <v>4926</v>
      </c>
      <c r="DEI1" s="1" t="s">
        <v>4927</v>
      </c>
      <c r="DEJ1" s="1" t="s">
        <v>4928</v>
      </c>
      <c r="DEK1" s="1" t="s">
        <v>4929</v>
      </c>
      <c r="DEL1" s="1" t="s">
        <v>4930</v>
      </c>
      <c r="DEM1" s="1" t="s">
        <v>4931</v>
      </c>
      <c r="DEN1" s="1" t="s">
        <v>4932</v>
      </c>
      <c r="DEO1" s="1" t="s">
        <v>4933</v>
      </c>
      <c r="DEP1" s="1" t="s">
        <v>4934</v>
      </c>
      <c r="DEQ1" s="1" t="s">
        <v>4935</v>
      </c>
      <c r="DER1" s="1" t="s">
        <v>4936</v>
      </c>
      <c r="DES1" s="1" t="s">
        <v>4937</v>
      </c>
      <c r="DET1" s="1" t="s">
        <v>4938</v>
      </c>
      <c r="DEU1" s="1" t="s">
        <v>4939</v>
      </c>
      <c r="DEV1" s="1" t="s">
        <v>4940</v>
      </c>
      <c r="DEW1" s="1" t="s">
        <v>4941</v>
      </c>
      <c r="DEX1" s="1" t="s">
        <v>4942</v>
      </c>
      <c r="DEY1" s="1" t="s">
        <v>4943</v>
      </c>
      <c r="DEZ1" s="1" t="s">
        <v>4944</v>
      </c>
      <c r="DFA1" s="1" t="s">
        <v>4945</v>
      </c>
      <c r="DFB1" s="1" t="s">
        <v>4946</v>
      </c>
      <c r="DFC1" s="1" t="s">
        <v>4947</v>
      </c>
      <c r="DFD1" s="1" t="s">
        <v>4948</v>
      </c>
      <c r="DFE1" s="1" t="s">
        <v>4949</v>
      </c>
      <c r="DFF1" s="1" t="s">
        <v>4950</v>
      </c>
      <c r="DFG1" s="1" t="s">
        <v>4951</v>
      </c>
      <c r="DFH1" s="1" t="s">
        <v>4952</v>
      </c>
      <c r="DFI1" s="1" t="s">
        <v>4953</v>
      </c>
      <c r="DFJ1" s="1" t="s">
        <v>4954</v>
      </c>
      <c r="DFK1" s="1" t="s">
        <v>4955</v>
      </c>
      <c r="DFL1" s="1" t="s">
        <v>4956</v>
      </c>
      <c r="DFM1" s="1" t="s">
        <v>4957</v>
      </c>
      <c r="DFN1" s="1" t="s">
        <v>4958</v>
      </c>
      <c r="DFO1" s="1" t="s">
        <v>4959</v>
      </c>
      <c r="DFP1" s="1" t="s">
        <v>4960</v>
      </c>
      <c r="DFQ1" s="1" t="s">
        <v>4961</v>
      </c>
      <c r="DFR1" s="1" t="s">
        <v>4962</v>
      </c>
      <c r="DFS1" s="1" t="s">
        <v>4963</v>
      </c>
      <c r="DFT1" s="1" t="s">
        <v>4964</v>
      </c>
      <c r="DFU1" s="1" t="s">
        <v>4965</v>
      </c>
      <c r="DFV1" s="1" t="s">
        <v>4966</v>
      </c>
      <c r="DFW1" s="1" t="s">
        <v>4967</v>
      </c>
      <c r="DFX1" s="1" t="s">
        <v>4968</v>
      </c>
      <c r="DFY1" s="1" t="s">
        <v>4969</v>
      </c>
      <c r="DFZ1" s="1" t="s">
        <v>4970</v>
      </c>
      <c r="DGA1" s="1" t="s">
        <v>4971</v>
      </c>
      <c r="DGB1" s="1" t="s">
        <v>4972</v>
      </c>
      <c r="DGC1" s="1" t="s">
        <v>4973</v>
      </c>
      <c r="DGD1" s="1" t="s">
        <v>4974</v>
      </c>
      <c r="DGE1" s="1" t="s">
        <v>4975</v>
      </c>
      <c r="DGF1" s="1" t="s">
        <v>4976</v>
      </c>
      <c r="DGG1" s="1" t="s">
        <v>4977</v>
      </c>
      <c r="DGH1" s="1" t="s">
        <v>4978</v>
      </c>
      <c r="DGI1" s="1" t="s">
        <v>4979</v>
      </c>
      <c r="DGJ1" s="1" t="s">
        <v>4980</v>
      </c>
      <c r="DGK1" s="1" t="s">
        <v>4981</v>
      </c>
      <c r="DGL1" s="1" t="s">
        <v>4982</v>
      </c>
      <c r="DGM1" s="1" t="s">
        <v>4983</v>
      </c>
      <c r="DGN1" s="1" t="s">
        <v>4984</v>
      </c>
      <c r="DGO1" s="1" t="s">
        <v>4985</v>
      </c>
      <c r="DGP1" s="1" t="s">
        <v>4986</v>
      </c>
      <c r="DGQ1" s="1" t="s">
        <v>4987</v>
      </c>
      <c r="DGR1" s="1" t="s">
        <v>4988</v>
      </c>
      <c r="DGS1" s="1" t="s">
        <v>4989</v>
      </c>
      <c r="DGT1" s="1" t="s">
        <v>4990</v>
      </c>
      <c r="DGU1" s="1" t="s">
        <v>4991</v>
      </c>
      <c r="DGV1" s="1" t="s">
        <v>4992</v>
      </c>
      <c r="DGW1" s="1" t="s">
        <v>4993</v>
      </c>
      <c r="DGX1" s="1" t="s">
        <v>4994</v>
      </c>
      <c r="DGY1" s="1" t="s">
        <v>4995</v>
      </c>
      <c r="DGZ1" s="1" t="s">
        <v>4996</v>
      </c>
      <c r="DHA1" s="1" t="s">
        <v>4997</v>
      </c>
      <c r="DHB1" s="1" t="s">
        <v>4998</v>
      </c>
      <c r="DHC1" s="1" t="s">
        <v>4999</v>
      </c>
      <c r="DHD1" s="1" t="s">
        <v>5000</v>
      </c>
      <c r="DHE1" s="1" t="s">
        <v>5001</v>
      </c>
      <c r="DHF1" s="1" t="s">
        <v>5002</v>
      </c>
      <c r="DHG1" s="1" t="s">
        <v>5003</v>
      </c>
      <c r="DHH1" s="1" t="s">
        <v>5004</v>
      </c>
      <c r="DHI1" s="1" t="s">
        <v>5005</v>
      </c>
      <c r="DHJ1" s="1" t="s">
        <v>5006</v>
      </c>
      <c r="DHK1" s="1" t="s">
        <v>5007</v>
      </c>
      <c r="DHL1" s="1" t="s">
        <v>5008</v>
      </c>
      <c r="DHM1" s="1" t="s">
        <v>5009</v>
      </c>
      <c r="DHN1" s="1" t="s">
        <v>5010</v>
      </c>
      <c r="DHO1" s="1" t="s">
        <v>5011</v>
      </c>
      <c r="DHP1" s="1" t="s">
        <v>5012</v>
      </c>
      <c r="DHQ1" s="1" t="s">
        <v>5013</v>
      </c>
      <c r="DHR1" s="1" t="s">
        <v>5014</v>
      </c>
      <c r="DHS1" s="1" t="s">
        <v>5015</v>
      </c>
      <c r="DHT1" s="1" t="s">
        <v>5016</v>
      </c>
      <c r="DHU1" s="1" t="s">
        <v>5017</v>
      </c>
      <c r="DHV1" s="1" t="s">
        <v>5018</v>
      </c>
      <c r="DHW1" s="1" t="s">
        <v>5019</v>
      </c>
      <c r="DHX1" s="1" t="s">
        <v>5020</v>
      </c>
      <c r="DHY1" s="1" t="s">
        <v>5021</v>
      </c>
      <c r="DHZ1" s="1" t="s">
        <v>5022</v>
      </c>
      <c r="DIA1" s="1" t="s">
        <v>5023</v>
      </c>
      <c r="DIB1" s="1" t="s">
        <v>5024</v>
      </c>
      <c r="DIC1" s="1" t="s">
        <v>5025</v>
      </c>
      <c r="DID1" s="1" t="s">
        <v>5026</v>
      </c>
      <c r="DIE1" s="1" t="s">
        <v>5027</v>
      </c>
      <c r="DIF1" s="1" t="s">
        <v>5028</v>
      </c>
      <c r="DIG1" s="1" t="s">
        <v>5029</v>
      </c>
      <c r="DIH1" s="1" t="s">
        <v>5030</v>
      </c>
      <c r="DII1" s="1" t="s">
        <v>5031</v>
      </c>
      <c r="DIJ1" s="1" t="s">
        <v>5032</v>
      </c>
      <c r="DIK1" s="1" t="s">
        <v>5033</v>
      </c>
      <c r="DIL1" s="1" t="s">
        <v>5034</v>
      </c>
      <c r="DIM1" s="1" t="s">
        <v>5035</v>
      </c>
      <c r="DIN1" s="1" t="s">
        <v>5036</v>
      </c>
      <c r="DIO1" s="1" t="s">
        <v>5037</v>
      </c>
      <c r="DIP1" s="1" t="s">
        <v>5038</v>
      </c>
      <c r="DIQ1" s="1" t="s">
        <v>5039</v>
      </c>
      <c r="DIR1" s="1" t="s">
        <v>5040</v>
      </c>
      <c r="DIS1" s="1" t="s">
        <v>5041</v>
      </c>
      <c r="DIT1" s="1" t="s">
        <v>5042</v>
      </c>
      <c r="DIU1" s="1" t="s">
        <v>5043</v>
      </c>
      <c r="DIV1" s="1" t="s">
        <v>5044</v>
      </c>
      <c r="DIW1" s="1" t="s">
        <v>5045</v>
      </c>
      <c r="DIX1" s="1" t="s">
        <v>5046</v>
      </c>
      <c r="DIY1" s="1" t="s">
        <v>5047</v>
      </c>
      <c r="DIZ1" s="1" t="s">
        <v>5048</v>
      </c>
      <c r="DJA1" s="1" t="s">
        <v>5049</v>
      </c>
      <c r="DJB1" s="1" t="s">
        <v>5050</v>
      </c>
      <c r="DJC1" s="1" t="s">
        <v>5051</v>
      </c>
      <c r="DJD1" s="1" t="s">
        <v>5052</v>
      </c>
      <c r="DJE1" s="1" t="s">
        <v>5053</v>
      </c>
      <c r="DJF1" s="1" t="s">
        <v>5054</v>
      </c>
      <c r="DJG1" s="1" t="s">
        <v>5055</v>
      </c>
      <c r="DJH1" s="1" t="s">
        <v>5056</v>
      </c>
      <c r="DJI1" s="1" t="s">
        <v>5057</v>
      </c>
      <c r="DJJ1" s="1" t="s">
        <v>5058</v>
      </c>
      <c r="DJK1" s="1" t="s">
        <v>5059</v>
      </c>
      <c r="DJL1" s="1" t="s">
        <v>5060</v>
      </c>
      <c r="DJM1" s="1" t="s">
        <v>5061</v>
      </c>
      <c r="DJN1" s="1" t="s">
        <v>5062</v>
      </c>
      <c r="DJO1" s="1" t="s">
        <v>5063</v>
      </c>
      <c r="DJP1" s="1" t="s">
        <v>5064</v>
      </c>
      <c r="DJQ1" s="1" t="s">
        <v>5065</v>
      </c>
      <c r="DJR1" s="1" t="s">
        <v>5066</v>
      </c>
      <c r="DJS1" s="1" t="s">
        <v>5067</v>
      </c>
      <c r="DJT1" s="1" t="s">
        <v>5068</v>
      </c>
      <c r="DJU1" s="1" t="s">
        <v>5069</v>
      </c>
      <c r="DJV1" s="1" t="s">
        <v>5070</v>
      </c>
      <c r="DJW1" s="1" t="s">
        <v>5071</v>
      </c>
      <c r="DJX1" s="1" t="s">
        <v>5072</v>
      </c>
      <c r="DJY1" s="1" t="s">
        <v>5073</v>
      </c>
      <c r="DJZ1" s="1" t="s">
        <v>5074</v>
      </c>
      <c r="DKA1" s="1" t="s">
        <v>5075</v>
      </c>
      <c r="DKB1" s="1" t="s">
        <v>5076</v>
      </c>
      <c r="DKC1" s="1" t="s">
        <v>5077</v>
      </c>
      <c r="DKD1" s="1" t="s">
        <v>5078</v>
      </c>
      <c r="DKE1" s="1" t="s">
        <v>5079</v>
      </c>
      <c r="DKF1" s="1" t="s">
        <v>5080</v>
      </c>
      <c r="DKG1" s="1" t="s">
        <v>5081</v>
      </c>
      <c r="DKH1" s="1" t="s">
        <v>5082</v>
      </c>
      <c r="DKI1" s="1" t="s">
        <v>5083</v>
      </c>
      <c r="DKJ1" s="1" t="s">
        <v>5084</v>
      </c>
      <c r="DKK1" s="1" t="s">
        <v>5085</v>
      </c>
      <c r="DKL1" s="1" t="s">
        <v>5086</v>
      </c>
      <c r="DKM1" s="1" t="s">
        <v>5087</v>
      </c>
      <c r="DKN1" s="1" t="s">
        <v>5088</v>
      </c>
      <c r="DKO1" s="1" t="s">
        <v>5089</v>
      </c>
      <c r="DKP1" s="1" t="s">
        <v>5090</v>
      </c>
      <c r="DKQ1" s="1" t="s">
        <v>5091</v>
      </c>
      <c r="DKR1" s="1" t="s">
        <v>5092</v>
      </c>
      <c r="DKS1" s="1" t="s">
        <v>5093</v>
      </c>
      <c r="DKT1" s="1" t="s">
        <v>5094</v>
      </c>
      <c r="DKU1" s="1" t="s">
        <v>5095</v>
      </c>
      <c r="DKV1" s="1" t="s">
        <v>5096</v>
      </c>
      <c r="DKW1" s="1" t="s">
        <v>5097</v>
      </c>
      <c r="DKX1" s="1" t="s">
        <v>5098</v>
      </c>
      <c r="DKY1" s="1" t="s">
        <v>5099</v>
      </c>
      <c r="DKZ1" s="1" t="s">
        <v>5100</v>
      </c>
      <c r="DLA1" s="1" t="s">
        <v>5101</v>
      </c>
      <c r="DLB1" s="1" t="s">
        <v>5102</v>
      </c>
      <c r="DLC1" s="1" t="s">
        <v>5103</v>
      </c>
      <c r="DLD1" s="1" t="s">
        <v>5104</v>
      </c>
      <c r="DLE1" s="1" t="s">
        <v>5105</v>
      </c>
      <c r="DLF1" s="1" t="s">
        <v>5106</v>
      </c>
      <c r="DLG1" s="1" t="s">
        <v>5107</v>
      </c>
      <c r="DLH1" s="1" t="s">
        <v>5108</v>
      </c>
      <c r="DLI1" s="1" t="s">
        <v>5109</v>
      </c>
      <c r="DLJ1" s="1" t="s">
        <v>5110</v>
      </c>
      <c r="DLK1" s="1" t="s">
        <v>5111</v>
      </c>
      <c r="DLL1" s="1" t="s">
        <v>5112</v>
      </c>
      <c r="DLM1" s="1" t="s">
        <v>5113</v>
      </c>
      <c r="DLN1" s="1" t="s">
        <v>5114</v>
      </c>
      <c r="DLO1" s="1" t="s">
        <v>5115</v>
      </c>
      <c r="DLP1" s="1" t="s">
        <v>5116</v>
      </c>
      <c r="DLQ1" s="1" t="s">
        <v>5117</v>
      </c>
      <c r="DLR1" s="1" t="s">
        <v>5118</v>
      </c>
      <c r="DLS1" s="1" t="s">
        <v>5119</v>
      </c>
      <c r="DLT1" s="1" t="s">
        <v>5120</v>
      </c>
      <c r="DLU1" s="1" t="s">
        <v>5121</v>
      </c>
      <c r="DLV1" s="1" t="s">
        <v>5122</v>
      </c>
      <c r="DLW1" s="1" t="s">
        <v>5123</v>
      </c>
      <c r="DLX1" s="1" t="s">
        <v>5124</v>
      </c>
      <c r="DLY1" s="1" t="s">
        <v>5125</v>
      </c>
      <c r="DLZ1" s="1" t="s">
        <v>5126</v>
      </c>
      <c r="DMA1" s="1" t="s">
        <v>5127</v>
      </c>
      <c r="DMB1" s="1" t="s">
        <v>5128</v>
      </c>
      <c r="DMC1" s="1" t="s">
        <v>5129</v>
      </c>
      <c r="DMD1" s="1" t="s">
        <v>5130</v>
      </c>
      <c r="DME1" s="1" t="s">
        <v>5131</v>
      </c>
      <c r="DMF1" s="1" t="s">
        <v>5132</v>
      </c>
      <c r="DMG1" s="1" t="s">
        <v>5133</v>
      </c>
      <c r="DMH1" s="1" t="s">
        <v>5134</v>
      </c>
      <c r="DMI1" s="1" t="s">
        <v>5135</v>
      </c>
      <c r="DMJ1" s="1" t="s">
        <v>5136</v>
      </c>
      <c r="DMK1" s="1" t="s">
        <v>5137</v>
      </c>
      <c r="DML1" s="1" t="s">
        <v>5138</v>
      </c>
      <c r="DMM1" s="1" t="s">
        <v>5139</v>
      </c>
      <c r="DMN1" s="1" t="s">
        <v>5140</v>
      </c>
      <c r="DMO1" s="1" t="s">
        <v>5141</v>
      </c>
      <c r="DMP1" s="1" t="s">
        <v>5142</v>
      </c>
      <c r="DMQ1" s="1" t="s">
        <v>5143</v>
      </c>
      <c r="DMR1" s="1" t="s">
        <v>5144</v>
      </c>
      <c r="DMS1" s="1" t="s">
        <v>5145</v>
      </c>
      <c r="DMT1" s="1" t="s">
        <v>5146</v>
      </c>
      <c r="DMU1" s="1" t="s">
        <v>5147</v>
      </c>
      <c r="DMV1" s="1" t="s">
        <v>5148</v>
      </c>
      <c r="DMW1" s="1" t="s">
        <v>5149</v>
      </c>
      <c r="DMX1" s="1" t="s">
        <v>5150</v>
      </c>
      <c r="DMY1" s="1" t="s">
        <v>5151</v>
      </c>
      <c r="DMZ1" s="1" t="s">
        <v>5152</v>
      </c>
      <c r="DNA1" s="1" t="s">
        <v>5153</v>
      </c>
      <c r="DNB1" s="1" t="s">
        <v>5154</v>
      </c>
      <c r="DNC1" s="1" t="s">
        <v>5155</v>
      </c>
      <c r="DND1" s="1" t="s">
        <v>5156</v>
      </c>
      <c r="DNE1" s="1" t="s">
        <v>5157</v>
      </c>
      <c r="DNF1" s="1" t="s">
        <v>5158</v>
      </c>
      <c r="DNG1" s="1" t="s">
        <v>5159</v>
      </c>
      <c r="DNH1" s="1" t="s">
        <v>5160</v>
      </c>
      <c r="DNI1" s="1" t="s">
        <v>5161</v>
      </c>
      <c r="DNJ1" s="1" t="s">
        <v>5162</v>
      </c>
      <c r="DNK1" s="1" t="s">
        <v>5163</v>
      </c>
      <c r="DNL1" s="1" t="s">
        <v>5164</v>
      </c>
      <c r="DNM1" s="1" t="s">
        <v>5165</v>
      </c>
      <c r="DNN1" s="1" t="s">
        <v>5166</v>
      </c>
      <c r="DNO1" s="1" t="s">
        <v>5167</v>
      </c>
      <c r="DNP1" s="1" t="s">
        <v>5168</v>
      </c>
      <c r="DNQ1" s="1" t="s">
        <v>5169</v>
      </c>
      <c r="DNR1" s="1" t="s">
        <v>5170</v>
      </c>
      <c r="DNS1" s="1" t="s">
        <v>5171</v>
      </c>
      <c r="DNT1" s="1" t="s">
        <v>5172</v>
      </c>
      <c r="DNU1" s="1" t="s">
        <v>5173</v>
      </c>
      <c r="DNV1" s="1" t="s">
        <v>5174</v>
      </c>
      <c r="DNW1" s="1" t="s">
        <v>5175</v>
      </c>
      <c r="DNX1" s="1" t="s">
        <v>5176</v>
      </c>
      <c r="DNY1" s="1" t="s">
        <v>5177</v>
      </c>
      <c r="DNZ1" s="1" t="s">
        <v>5178</v>
      </c>
      <c r="DOA1" s="1" t="s">
        <v>5179</v>
      </c>
      <c r="DOB1" s="1" t="s">
        <v>5180</v>
      </c>
      <c r="DOC1" s="1" t="s">
        <v>5181</v>
      </c>
      <c r="DOD1" s="1" t="s">
        <v>5182</v>
      </c>
      <c r="DOE1" s="1" t="s">
        <v>5183</v>
      </c>
      <c r="DOF1" s="1" t="s">
        <v>5184</v>
      </c>
      <c r="DOG1" s="1" t="s">
        <v>5185</v>
      </c>
      <c r="DOH1" s="1" t="s">
        <v>5186</v>
      </c>
      <c r="DOI1" s="1" t="s">
        <v>5187</v>
      </c>
      <c r="DOJ1" s="1" t="s">
        <v>5188</v>
      </c>
      <c r="DOK1" s="1" t="s">
        <v>5189</v>
      </c>
      <c r="DOL1" s="1" t="s">
        <v>5190</v>
      </c>
      <c r="DOM1" s="1" t="s">
        <v>5191</v>
      </c>
      <c r="DON1" s="1" t="s">
        <v>5192</v>
      </c>
      <c r="DOO1" s="1" t="s">
        <v>5193</v>
      </c>
      <c r="DOP1" s="1" t="s">
        <v>5194</v>
      </c>
      <c r="DOQ1" s="1" t="s">
        <v>5195</v>
      </c>
      <c r="DOR1" s="1" t="s">
        <v>5196</v>
      </c>
      <c r="DOS1" s="1" t="s">
        <v>5197</v>
      </c>
      <c r="DOT1" s="1" t="s">
        <v>5198</v>
      </c>
      <c r="DOU1" s="1" t="s">
        <v>5199</v>
      </c>
      <c r="DOV1" s="1" t="s">
        <v>5200</v>
      </c>
      <c r="DOW1" s="1" t="s">
        <v>5201</v>
      </c>
      <c r="DOX1" s="1" t="s">
        <v>5202</v>
      </c>
      <c r="DOY1" s="1" t="s">
        <v>5203</v>
      </c>
      <c r="DOZ1" s="1" t="s">
        <v>5204</v>
      </c>
      <c r="DPA1" s="1" t="s">
        <v>5205</v>
      </c>
      <c r="DPB1" s="1" t="s">
        <v>5206</v>
      </c>
      <c r="DPC1" s="1" t="s">
        <v>5207</v>
      </c>
      <c r="DPD1" s="1" t="s">
        <v>5208</v>
      </c>
      <c r="DPE1" s="1" t="s">
        <v>5209</v>
      </c>
      <c r="DPF1" s="1" t="s">
        <v>5210</v>
      </c>
      <c r="DPG1" s="1" t="s">
        <v>5211</v>
      </c>
      <c r="DPH1" s="1" t="s">
        <v>5212</v>
      </c>
      <c r="DPI1" s="1" t="s">
        <v>5213</v>
      </c>
      <c r="DPJ1" s="1" t="s">
        <v>5214</v>
      </c>
      <c r="DPK1" s="1" t="s">
        <v>5215</v>
      </c>
      <c r="DPL1" s="1" t="s">
        <v>5216</v>
      </c>
      <c r="DPM1" s="1" t="s">
        <v>5217</v>
      </c>
      <c r="DPN1" s="1" t="s">
        <v>5218</v>
      </c>
      <c r="DPO1" s="1" t="s">
        <v>5219</v>
      </c>
      <c r="DPP1" s="1" t="s">
        <v>5220</v>
      </c>
      <c r="DPQ1" s="1" t="s">
        <v>5221</v>
      </c>
      <c r="DPR1" s="1" t="s">
        <v>5222</v>
      </c>
      <c r="DPS1" s="1" t="s">
        <v>5223</v>
      </c>
      <c r="DPT1" s="1" t="s">
        <v>5224</v>
      </c>
      <c r="DPU1" s="1" t="s">
        <v>5225</v>
      </c>
      <c r="DPV1" s="1" t="s">
        <v>5226</v>
      </c>
      <c r="DPW1" s="1" t="s">
        <v>5227</v>
      </c>
      <c r="DPX1" s="1" t="s">
        <v>5228</v>
      </c>
      <c r="DPY1" s="1" t="s">
        <v>5229</v>
      </c>
      <c r="DPZ1" s="1" t="s">
        <v>5230</v>
      </c>
      <c r="DQA1" s="1" t="s">
        <v>5231</v>
      </c>
      <c r="DQB1" s="1" t="s">
        <v>5232</v>
      </c>
      <c r="DQC1" s="1" t="s">
        <v>5233</v>
      </c>
      <c r="DQD1" s="1" t="s">
        <v>5234</v>
      </c>
      <c r="DQE1" s="1" t="s">
        <v>5235</v>
      </c>
      <c r="DQF1" s="1" t="s">
        <v>5236</v>
      </c>
      <c r="DQG1" s="1" t="s">
        <v>5237</v>
      </c>
      <c r="DQH1" s="1" t="s">
        <v>5238</v>
      </c>
      <c r="DQI1" s="1" t="s">
        <v>5239</v>
      </c>
      <c r="DQJ1" s="1" t="s">
        <v>5240</v>
      </c>
      <c r="DQK1" s="1" t="s">
        <v>5241</v>
      </c>
      <c r="DQL1" s="1" t="s">
        <v>5242</v>
      </c>
      <c r="DQM1" s="1" t="s">
        <v>5243</v>
      </c>
      <c r="DQN1" s="1" t="s">
        <v>5244</v>
      </c>
      <c r="DQO1" s="1" t="s">
        <v>5245</v>
      </c>
      <c r="DQP1" s="1" t="s">
        <v>5246</v>
      </c>
      <c r="DQQ1" s="1" t="s">
        <v>5247</v>
      </c>
      <c r="DQR1" s="1" t="s">
        <v>5248</v>
      </c>
      <c r="DQS1" s="1" t="s">
        <v>5249</v>
      </c>
      <c r="DQT1" s="1" t="s">
        <v>5250</v>
      </c>
      <c r="DQU1" s="1" t="s">
        <v>5251</v>
      </c>
      <c r="DQV1" s="1" t="s">
        <v>5252</v>
      </c>
      <c r="DQW1" s="1" t="s">
        <v>5253</v>
      </c>
      <c r="DQX1" s="1" t="s">
        <v>5254</v>
      </c>
      <c r="DQY1" s="1" t="s">
        <v>5255</v>
      </c>
      <c r="DQZ1" s="1" t="s">
        <v>5256</v>
      </c>
      <c r="DRA1" s="1" t="s">
        <v>5257</v>
      </c>
      <c r="DRB1" s="1" t="s">
        <v>5258</v>
      </c>
      <c r="DRC1" s="1" t="s">
        <v>5259</v>
      </c>
      <c r="DRD1" s="1" t="s">
        <v>5260</v>
      </c>
      <c r="DRE1" s="1" t="s">
        <v>5261</v>
      </c>
      <c r="DRF1" s="1" t="s">
        <v>5262</v>
      </c>
      <c r="DRG1" s="1" t="s">
        <v>5263</v>
      </c>
      <c r="DRH1" s="1" t="s">
        <v>5264</v>
      </c>
      <c r="DRI1" s="1" t="s">
        <v>5265</v>
      </c>
      <c r="DRJ1" s="1" t="s">
        <v>5266</v>
      </c>
      <c r="DRK1" s="1" t="s">
        <v>5267</v>
      </c>
      <c r="DRL1" s="1" t="s">
        <v>5268</v>
      </c>
      <c r="DRM1" s="1" t="s">
        <v>5269</v>
      </c>
      <c r="DRN1" s="1" t="s">
        <v>5270</v>
      </c>
      <c r="DRO1" s="1" t="s">
        <v>5271</v>
      </c>
      <c r="DRP1" s="1" t="s">
        <v>5272</v>
      </c>
      <c r="DRQ1" s="1" t="s">
        <v>5273</v>
      </c>
      <c r="DRR1" s="1" t="s">
        <v>5274</v>
      </c>
      <c r="DRS1" s="1" t="s">
        <v>5275</v>
      </c>
      <c r="DRT1" s="1" t="s">
        <v>5276</v>
      </c>
      <c r="DRU1" s="1" t="s">
        <v>5277</v>
      </c>
      <c r="DRV1" s="1" t="s">
        <v>5278</v>
      </c>
      <c r="DRW1" s="1" t="s">
        <v>5279</v>
      </c>
      <c r="DRX1" s="1" t="s">
        <v>5280</v>
      </c>
      <c r="DRY1" s="1" t="s">
        <v>5281</v>
      </c>
      <c r="DRZ1" s="1" t="s">
        <v>5282</v>
      </c>
      <c r="DSA1" s="1" t="s">
        <v>5283</v>
      </c>
      <c r="DSB1" s="1" t="s">
        <v>5284</v>
      </c>
      <c r="DSC1" s="1" t="s">
        <v>5285</v>
      </c>
      <c r="DSD1" s="1" t="s">
        <v>5286</v>
      </c>
      <c r="DSE1" s="1" t="s">
        <v>5287</v>
      </c>
      <c r="DSF1" s="1" t="s">
        <v>5288</v>
      </c>
      <c r="DSG1" s="1" t="s">
        <v>5289</v>
      </c>
      <c r="DSH1" s="1" t="s">
        <v>5290</v>
      </c>
      <c r="DSI1" s="1" t="s">
        <v>5291</v>
      </c>
      <c r="DSJ1" s="1" t="s">
        <v>5292</v>
      </c>
      <c r="DSK1" s="1" t="s">
        <v>5293</v>
      </c>
      <c r="DSL1" s="1" t="s">
        <v>5294</v>
      </c>
      <c r="DSM1" s="1" t="s">
        <v>5295</v>
      </c>
      <c r="DSN1" s="1" t="s">
        <v>5296</v>
      </c>
      <c r="DSO1" s="1" t="s">
        <v>5297</v>
      </c>
      <c r="DSP1" s="1" t="s">
        <v>5298</v>
      </c>
      <c r="DSQ1" s="1" t="s">
        <v>5299</v>
      </c>
      <c r="DSR1" s="1" t="s">
        <v>5300</v>
      </c>
      <c r="DSS1" s="1" t="s">
        <v>5301</v>
      </c>
      <c r="DST1" s="1" t="s">
        <v>5302</v>
      </c>
      <c r="DSU1" s="1" t="s">
        <v>5303</v>
      </c>
      <c r="DSV1" s="1" t="s">
        <v>5304</v>
      </c>
      <c r="DSW1" s="1" t="s">
        <v>5305</v>
      </c>
      <c r="DSX1" s="1" t="s">
        <v>5306</v>
      </c>
      <c r="DSY1" s="1" t="s">
        <v>5307</v>
      </c>
      <c r="DSZ1" s="1" t="s">
        <v>5308</v>
      </c>
      <c r="DTA1" s="1" t="s">
        <v>5309</v>
      </c>
      <c r="DTB1" s="1" t="s">
        <v>5310</v>
      </c>
      <c r="DTC1" s="1" t="s">
        <v>5311</v>
      </c>
      <c r="DTD1" s="1" t="s">
        <v>5312</v>
      </c>
      <c r="DTE1" s="1" t="s">
        <v>5313</v>
      </c>
      <c r="DTF1" s="1" t="s">
        <v>5314</v>
      </c>
      <c r="DTG1" s="1" t="s">
        <v>5315</v>
      </c>
      <c r="DTH1" s="1" t="s">
        <v>5316</v>
      </c>
      <c r="DTI1" s="1" t="s">
        <v>5317</v>
      </c>
      <c r="DTJ1" s="1" t="s">
        <v>5318</v>
      </c>
      <c r="DTK1" s="1" t="s">
        <v>5319</v>
      </c>
      <c r="DTL1" s="1" t="s">
        <v>5320</v>
      </c>
      <c r="DTM1" s="1" t="s">
        <v>5321</v>
      </c>
      <c r="DTN1" s="1" t="s">
        <v>5322</v>
      </c>
      <c r="DTO1" s="1" t="s">
        <v>5323</v>
      </c>
      <c r="DTP1" s="1" t="s">
        <v>5324</v>
      </c>
      <c r="DTQ1" s="1" t="s">
        <v>5325</v>
      </c>
      <c r="DTR1" s="1" t="s">
        <v>5326</v>
      </c>
      <c r="DTS1" s="1" t="s">
        <v>5327</v>
      </c>
      <c r="DTT1" s="1" t="s">
        <v>5328</v>
      </c>
      <c r="DTU1" s="1" t="s">
        <v>5329</v>
      </c>
      <c r="DTV1" s="1" t="s">
        <v>5330</v>
      </c>
      <c r="DTW1" s="1" t="s">
        <v>5331</v>
      </c>
      <c r="DTX1" s="1" t="s">
        <v>5332</v>
      </c>
      <c r="DTY1" s="1" t="s">
        <v>5333</v>
      </c>
      <c r="DTZ1" s="1" t="s">
        <v>5334</v>
      </c>
      <c r="DUA1" s="1" t="s">
        <v>5335</v>
      </c>
      <c r="DUB1" s="1" t="s">
        <v>5336</v>
      </c>
      <c r="DUC1" s="1" t="s">
        <v>5337</v>
      </c>
      <c r="DUD1" s="1" t="s">
        <v>5338</v>
      </c>
      <c r="DUE1" s="1" t="s">
        <v>5339</v>
      </c>
      <c r="DUF1" s="1" t="s">
        <v>5340</v>
      </c>
      <c r="DUG1" s="1" t="s">
        <v>5341</v>
      </c>
      <c r="DUH1" s="1" t="s">
        <v>5342</v>
      </c>
      <c r="DUI1" s="1" t="s">
        <v>5343</v>
      </c>
      <c r="DUJ1" s="1" t="s">
        <v>5344</v>
      </c>
      <c r="DUK1" s="1" t="s">
        <v>5345</v>
      </c>
      <c r="DUL1" s="1" t="s">
        <v>5346</v>
      </c>
      <c r="DUM1" s="1" t="s">
        <v>5347</v>
      </c>
      <c r="DUN1" s="1" t="s">
        <v>5348</v>
      </c>
      <c r="DUO1" s="1" t="s">
        <v>5349</v>
      </c>
      <c r="DUP1" s="1" t="s">
        <v>5350</v>
      </c>
      <c r="DUQ1" s="1" t="s">
        <v>5351</v>
      </c>
      <c r="DUR1" s="1" t="s">
        <v>5352</v>
      </c>
      <c r="DUS1" s="1" t="s">
        <v>5353</v>
      </c>
      <c r="DUT1" s="1" t="s">
        <v>5354</v>
      </c>
      <c r="DUU1" s="1" t="s">
        <v>5355</v>
      </c>
      <c r="DUV1" s="1" t="s">
        <v>5356</v>
      </c>
      <c r="DUW1" s="1" t="s">
        <v>5357</v>
      </c>
      <c r="DUX1" s="1" t="s">
        <v>5358</v>
      </c>
      <c r="DUY1" s="1" t="s">
        <v>5359</v>
      </c>
      <c r="DUZ1" s="1" t="s">
        <v>5360</v>
      </c>
      <c r="DVA1" s="1" t="s">
        <v>5361</v>
      </c>
      <c r="DVB1" s="1" t="s">
        <v>5362</v>
      </c>
      <c r="DVC1" s="1" t="s">
        <v>5363</v>
      </c>
      <c r="DVD1" s="1" t="s">
        <v>5364</v>
      </c>
      <c r="DVE1" s="1" t="s">
        <v>5365</v>
      </c>
      <c r="DVF1" s="1" t="s">
        <v>5366</v>
      </c>
      <c r="DVG1" s="1" t="s">
        <v>5367</v>
      </c>
      <c r="DVH1" s="1" t="s">
        <v>5368</v>
      </c>
      <c r="DVI1" s="1" t="s">
        <v>5369</v>
      </c>
      <c r="DVJ1" s="1" t="s">
        <v>5370</v>
      </c>
      <c r="DVK1" s="1" t="s">
        <v>5371</v>
      </c>
      <c r="DVL1" s="1" t="s">
        <v>5372</v>
      </c>
      <c r="DVM1" s="1" t="s">
        <v>5373</v>
      </c>
      <c r="DVN1" s="1" t="s">
        <v>5374</v>
      </c>
      <c r="DVO1" s="1" t="s">
        <v>5375</v>
      </c>
      <c r="DVP1" s="1" t="s">
        <v>5376</v>
      </c>
      <c r="DVQ1" s="1" t="s">
        <v>5377</v>
      </c>
      <c r="DVR1" s="1" t="s">
        <v>5378</v>
      </c>
      <c r="DVS1" s="1" t="s">
        <v>5379</v>
      </c>
      <c r="DVT1" s="1" t="s">
        <v>5380</v>
      </c>
      <c r="DVU1" s="1" t="s">
        <v>5381</v>
      </c>
      <c r="DVV1" s="1" t="s">
        <v>5382</v>
      </c>
      <c r="DVW1" s="1" t="s">
        <v>5383</v>
      </c>
      <c r="DVX1" s="1" t="s">
        <v>5384</v>
      </c>
      <c r="DVY1" s="1" t="s">
        <v>5385</v>
      </c>
      <c r="DVZ1" s="1" t="s">
        <v>5386</v>
      </c>
      <c r="DWA1" s="1" t="s">
        <v>5387</v>
      </c>
      <c r="DWB1" s="1" t="s">
        <v>5388</v>
      </c>
      <c r="DWC1" s="1" t="s">
        <v>5389</v>
      </c>
      <c r="DWD1" s="1" t="s">
        <v>5390</v>
      </c>
      <c r="DWE1" s="1" t="s">
        <v>5391</v>
      </c>
      <c r="DWF1" s="1" t="s">
        <v>5392</v>
      </c>
      <c r="DWG1" s="1" t="s">
        <v>5393</v>
      </c>
      <c r="DWH1" s="1" t="s">
        <v>5394</v>
      </c>
      <c r="DWI1" s="1" t="s">
        <v>5395</v>
      </c>
      <c r="DWJ1" s="1" t="s">
        <v>5396</v>
      </c>
      <c r="DWK1" s="1" t="s">
        <v>5397</v>
      </c>
      <c r="DWL1" s="1" t="s">
        <v>5398</v>
      </c>
      <c r="DWM1" s="1" t="s">
        <v>5399</v>
      </c>
      <c r="DWN1" s="1" t="s">
        <v>5400</v>
      </c>
      <c r="DWO1" s="1" t="s">
        <v>5401</v>
      </c>
      <c r="DWP1" s="1" t="s">
        <v>5402</v>
      </c>
      <c r="DWQ1" s="1" t="s">
        <v>5403</v>
      </c>
      <c r="DWR1" s="1" t="s">
        <v>5404</v>
      </c>
      <c r="DWS1" s="1" t="s">
        <v>5405</v>
      </c>
      <c r="DWT1" s="1" t="s">
        <v>5406</v>
      </c>
      <c r="DWU1" s="1" t="s">
        <v>5407</v>
      </c>
      <c r="DWV1" s="1" t="s">
        <v>5408</v>
      </c>
      <c r="DWW1" s="1" t="s">
        <v>5409</v>
      </c>
      <c r="DWX1" s="1" t="s">
        <v>5410</v>
      </c>
      <c r="DWY1" s="1" t="s">
        <v>5411</v>
      </c>
      <c r="DWZ1" s="1" t="s">
        <v>5412</v>
      </c>
      <c r="DXA1" s="1" t="s">
        <v>5413</v>
      </c>
      <c r="DXB1" s="1" t="s">
        <v>5414</v>
      </c>
      <c r="DXC1" s="1" t="s">
        <v>5415</v>
      </c>
      <c r="DXD1" s="1" t="s">
        <v>5416</v>
      </c>
      <c r="DXE1" s="1" t="s">
        <v>5417</v>
      </c>
      <c r="DXF1" s="1" t="s">
        <v>5418</v>
      </c>
      <c r="DXG1" s="1" t="s">
        <v>5419</v>
      </c>
      <c r="DXH1" s="1" t="s">
        <v>5420</v>
      </c>
      <c r="DXI1" s="1" t="s">
        <v>5421</v>
      </c>
      <c r="DXJ1" s="1" t="s">
        <v>5422</v>
      </c>
      <c r="DXK1" s="1" t="s">
        <v>5423</v>
      </c>
      <c r="DXL1" s="1" t="s">
        <v>5424</v>
      </c>
      <c r="DXM1" s="1" t="s">
        <v>5425</v>
      </c>
      <c r="DXN1" s="1" t="s">
        <v>5426</v>
      </c>
      <c r="DXO1" s="1" t="s">
        <v>5427</v>
      </c>
      <c r="DXP1" s="1" t="s">
        <v>5428</v>
      </c>
      <c r="DXQ1" s="1" t="s">
        <v>5429</v>
      </c>
      <c r="DXR1" s="1" t="s">
        <v>5430</v>
      </c>
      <c r="DXS1" s="1" t="s">
        <v>5431</v>
      </c>
      <c r="DXT1" s="1" t="s">
        <v>5432</v>
      </c>
      <c r="DXU1" s="1" t="s">
        <v>5433</v>
      </c>
      <c r="DXV1" s="1" t="s">
        <v>5434</v>
      </c>
      <c r="DXW1" s="1" t="s">
        <v>5435</v>
      </c>
      <c r="DXX1" s="1" t="s">
        <v>5436</v>
      </c>
      <c r="DXY1" s="1" t="s">
        <v>5437</v>
      </c>
      <c r="DXZ1" s="1" t="s">
        <v>5438</v>
      </c>
      <c r="DYA1" s="1" t="s">
        <v>5439</v>
      </c>
      <c r="DYB1" s="1" t="s">
        <v>5440</v>
      </c>
      <c r="DYC1" s="1" t="s">
        <v>5441</v>
      </c>
      <c r="DYD1" s="1" t="s">
        <v>5442</v>
      </c>
      <c r="DYE1" s="1" t="s">
        <v>5443</v>
      </c>
      <c r="DYF1" s="1" t="s">
        <v>5444</v>
      </c>
      <c r="DYG1" s="1" t="s">
        <v>5445</v>
      </c>
      <c r="DYH1" s="1" t="s">
        <v>5446</v>
      </c>
      <c r="DYI1" s="1" t="s">
        <v>5447</v>
      </c>
      <c r="DYJ1" s="1" t="s">
        <v>5448</v>
      </c>
      <c r="DYK1" s="1" t="s">
        <v>5449</v>
      </c>
      <c r="DYL1" s="1" t="s">
        <v>5450</v>
      </c>
      <c r="DYM1" s="1" t="s">
        <v>5451</v>
      </c>
      <c r="DYN1" s="1" t="s">
        <v>5452</v>
      </c>
      <c r="DYO1" s="1" t="s">
        <v>5453</v>
      </c>
      <c r="DYP1" s="1" t="s">
        <v>5454</v>
      </c>
      <c r="DYQ1" s="1" t="s">
        <v>5455</v>
      </c>
      <c r="DYR1" s="1" t="s">
        <v>5456</v>
      </c>
      <c r="DYS1" s="1" t="s">
        <v>5457</v>
      </c>
      <c r="DYT1" s="1" t="s">
        <v>5458</v>
      </c>
      <c r="DYU1" s="1" t="s">
        <v>5459</v>
      </c>
      <c r="DYV1" s="1" t="s">
        <v>5460</v>
      </c>
      <c r="DYW1" s="1" t="s">
        <v>5461</v>
      </c>
      <c r="DYX1" s="1" t="s">
        <v>5462</v>
      </c>
      <c r="DYY1" s="1" t="s">
        <v>5463</v>
      </c>
      <c r="DYZ1" s="1" t="s">
        <v>5464</v>
      </c>
      <c r="DZA1" s="1" t="s">
        <v>5465</v>
      </c>
      <c r="DZB1" s="1" t="s">
        <v>5466</v>
      </c>
      <c r="DZC1" s="1" t="s">
        <v>5467</v>
      </c>
      <c r="DZD1" s="1" t="s">
        <v>5468</v>
      </c>
      <c r="DZE1" s="1" t="s">
        <v>5469</v>
      </c>
      <c r="DZF1" s="1" t="s">
        <v>5470</v>
      </c>
      <c r="DZG1" s="1" t="s">
        <v>5471</v>
      </c>
      <c r="DZH1" s="1" t="s">
        <v>5472</v>
      </c>
      <c r="DZI1" s="1" t="s">
        <v>5473</v>
      </c>
      <c r="DZJ1" s="1" t="s">
        <v>5474</v>
      </c>
      <c r="DZK1" s="1" t="s">
        <v>5475</v>
      </c>
      <c r="DZL1" s="1" t="s">
        <v>5476</v>
      </c>
      <c r="DZM1" s="1" t="s">
        <v>5477</v>
      </c>
      <c r="DZN1" s="1" t="s">
        <v>5478</v>
      </c>
      <c r="DZO1" s="1" t="s">
        <v>5479</v>
      </c>
      <c r="DZP1" s="1" t="s">
        <v>5480</v>
      </c>
      <c r="DZQ1" s="1" t="s">
        <v>5481</v>
      </c>
      <c r="DZR1" s="1" t="s">
        <v>5482</v>
      </c>
      <c r="DZS1" s="1" t="s">
        <v>5483</v>
      </c>
      <c r="DZT1" s="1" t="s">
        <v>5484</v>
      </c>
      <c r="DZU1" s="1" t="s">
        <v>5485</v>
      </c>
      <c r="DZV1" s="1" t="s">
        <v>5486</v>
      </c>
      <c r="DZW1" s="1" t="s">
        <v>5487</v>
      </c>
      <c r="DZX1" s="1" t="s">
        <v>5488</v>
      </c>
      <c r="DZY1" s="1" t="s">
        <v>5489</v>
      </c>
      <c r="DZZ1" s="1" t="s">
        <v>5490</v>
      </c>
      <c r="EAA1" s="1" t="s">
        <v>5491</v>
      </c>
      <c r="EAB1" s="1" t="s">
        <v>5492</v>
      </c>
      <c r="EAC1" s="1" t="s">
        <v>5493</v>
      </c>
      <c r="EAD1" s="1" t="s">
        <v>5494</v>
      </c>
      <c r="EAE1" s="1" t="s">
        <v>5495</v>
      </c>
      <c r="EAF1" s="1" t="s">
        <v>5496</v>
      </c>
      <c r="EAG1" s="1" t="s">
        <v>5497</v>
      </c>
      <c r="EAH1" s="1" t="s">
        <v>5498</v>
      </c>
      <c r="EAI1" s="1" t="s">
        <v>5499</v>
      </c>
      <c r="EAJ1" s="1" t="s">
        <v>5500</v>
      </c>
      <c r="EAK1" s="1" t="s">
        <v>5501</v>
      </c>
      <c r="EAL1" s="1" t="s">
        <v>5502</v>
      </c>
      <c r="EAM1" s="1" t="s">
        <v>5503</v>
      </c>
      <c r="EAN1" s="1" t="s">
        <v>5504</v>
      </c>
      <c r="EAO1" s="1" t="s">
        <v>5505</v>
      </c>
      <c r="EAP1" s="1" t="s">
        <v>5506</v>
      </c>
      <c r="EAQ1" s="1" t="s">
        <v>5507</v>
      </c>
      <c r="EAR1" s="1" t="s">
        <v>5508</v>
      </c>
      <c r="EAS1" s="1" t="s">
        <v>5509</v>
      </c>
      <c r="EAT1" s="1" t="s">
        <v>5510</v>
      </c>
      <c r="EAU1" s="1" t="s">
        <v>5511</v>
      </c>
      <c r="EAV1" s="1" t="s">
        <v>5512</v>
      </c>
      <c r="EAW1" s="1" t="s">
        <v>5513</v>
      </c>
      <c r="EAX1" s="1" t="s">
        <v>5514</v>
      </c>
      <c r="EAY1" s="1" t="s">
        <v>5515</v>
      </c>
      <c r="EAZ1" s="1" t="s">
        <v>5516</v>
      </c>
      <c r="EBA1" s="1" t="s">
        <v>5517</v>
      </c>
      <c r="EBB1" s="1" t="s">
        <v>5518</v>
      </c>
      <c r="EBC1" s="1" t="s">
        <v>5519</v>
      </c>
      <c r="EBD1" s="1" t="s">
        <v>5520</v>
      </c>
      <c r="EBE1" s="1" t="s">
        <v>5521</v>
      </c>
      <c r="EBF1" s="1" t="s">
        <v>5522</v>
      </c>
      <c r="EBG1" s="1" t="s">
        <v>5523</v>
      </c>
      <c r="EBH1" s="1" t="s">
        <v>5524</v>
      </c>
      <c r="EBI1" s="1" t="s">
        <v>5525</v>
      </c>
      <c r="EBJ1" s="1" t="s">
        <v>5526</v>
      </c>
      <c r="EBK1" s="1" t="s">
        <v>5527</v>
      </c>
      <c r="EBL1" s="1" t="s">
        <v>5528</v>
      </c>
      <c r="EBM1" s="1" t="s">
        <v>5529</v>
      </c>
      <c r="EBN1" s="1" t="s">
        <v>5530</v>
      </c>
      <c r="EBO1" s="1" t="s">
        <v>5531</v>
      </c>
      <c r="EBP1" s="1" t="s">
        <v>5532</v>
      </c>
      <c r="EBQ1" s="1" t="s">
        <v>5533</v>
      </c>
      <c r="EBR1" s="1" t="s">
        <v>5534</v>
      </c>
      <c r="EBS1" s="1" t="s">
        <v>5535</v>
      </c>
      <c r="EBT1" s="1" t="s">
        <v>5536</v>
      </c>
      <c r="EBU1" s="1" t="s">
        <v>5537</v>
      </c>
      <c r="EBV1" s="1" t="s">
        <v>5538</v>
      </c>
      <c r="EBW1" s="1" t="s">
        <v>5539</v>
      </c>
      <c r="EBX1" s="1" t="s">
        <v>5540</v>
      </c>
      <c r="EBY1" s="1" t="s">
        <v>5541</v>
      </c>
      <c r="EBZ1" s="1" t="s">
        <v>5542</v>
      </c>
      <c r="ECA1" s="1" t="s">
        <v>5543</v>
      </c>
      <c r="ECB1" s="1" t="s">
        <v>5544</v>
      </c>
      <c r="ECC1" s="1" t="s">
        <v>5545</v>
      </c>
      <c r="ECD1" s="1" t="s">
        <v>5546</v>
      </c>
      <c r="ECE1" s="1" t="s">
        <v>5547</v>
      </c>
      <c r="ECF1" s="1" t="s">
        <v>5548</v>
      </c>
      <c r="ECG1" s="1" t="s">
        <v>5549</v>
      </c>
      <c r="ECH1" s="1" t="s">
        <v>5550</v>
      </c>
      <c r="ECI1" s="1" t="s">
        <v>5551</v>
      </c>
      <c r="ECJ1" s="1" t="s">
        <v>5552</v>
      </c>
      <c r="ECK1" s="1" t="s">
        <v>5553</v>
      </c>
      <c r="ECL1" s="1" t="s">
        <v>5554</v>
      </c>
      <c r="ECM1" s="1" t="s">
        <v>5555</v>
      </c>
      <c r="ECN1" s="1" t="s">
        <v>5556</v>
      </c>
      <c r="ECO1" s="1" t="s">
        <v>5557</v>
      </c>
      <c r="ECP1" s="1" t="s">
        <v>5558</v>
      </c>
      <c r="ECQ1" s="1" t="s">
        <v>5559</v>
      </c>
      <c r="ECR1" s="1" t="s">
        <v>5560</v>
      </c>
      <c r="ECS1" s="1" t="s">
        <v>5561</v>
      </c>
      <c r="ECT1" s="1" t="s">
        <v>5562</v>
      </c>
      <c r="ECU1" s="1" t="s">
        <v>5563</v>
      </c>
      <c r="ECV1" s="1" t="s">
        <v>5564</v>
      </c>
      <c r="ECW1" s="1" t="s">
        <v>5565</v>
      </c>
      <c r="ECX1" s="1" t="s">
        <v>5566</v>
      </c>
      <c r="ECY1" s="1" t="s">
        <v>5567</v>
      </c>
      <c r="ECZ1" s="1" t="s">
        <v>5568</v>
      </c>
      <c r="EDA1" s="1" t="s">
        <v>5569</v>
      </c>
      <c r="EDB1" s="1" t="s">
        <v>5570</v>
      </c>
      <c r="EDC1" s="1" t="s">
        <v>5571</v>
      </c>
      <c r="EDD1" s="1" t="s">
        <v>5572</v>
      </c>
      <c r="EDE1" s="1" t="s">
        <v>5573</v>
      </c>
      <c r="EDF1" s="1" t="s">
        <v>5574</v>
      </c>
      <c r="EDG1" s="1" t="s">
        <v>5575</v>
      </c>
      <c r="EDH1" s="1" t="s">
        <v>5576</v>
      </c>
      <c r="EDI1" s="1" t="s">
        <v>5577</v>
      </c>
      <c r="EDJ1" s="1" t="s">
        <v>5578</v>
      </c>
      <c r="EDK1" s="1" t="s">
        <v>5579</v>
      </c>
      <c r="EDL1" s="1" t="s">
        <v>5580</v>
      </c>
      <c r="EDM1" s="1" t="s">
        <v>5581</v>
      </c>
      <c r="EDN1" s="1" t="s">
        <v>5582</v>
      </c>
      <c r="EDO1" s="1" t="s">
        <v>5583</v>
      </c>
      <c r="EDP1" s="1" t="s">
        <v>5584</v>
      </c>
      <c r="EDQ1" s="1" t="s">
        <v>5585</v>
      </c>
      <c r="EDR1" s="1" t="s">
        <v>5586</v>
      </c>
      <c r="EDS1" s="1" t="s">
        <v>5587</v>
      </c>
      <c r="EDT1" s="1" t="s">
        <v>5588</v>
      </c>
      <c r="EDU1" s="1" t="s">
        <v>5589</v>
      </c>
      <c r="EDV1" s="1" t="s">
        <v>5590</v>
      </c>
      <c r="EDW1" s="1" t="s">
        <v>5591</v>
      </c>
      <c r="EDX1" s="1" t="s">
        <v>5592</v>
      </c>
      <c r="EDY1" s="1" t="s">
        <v>5593</v>
      </c>
      <c r="EDZ1" s="1" t="s">
        <v>5594</v>
      </c>
      <c r="EEA1" s="1" t="s">
        <v>5595</v>
      </c>
      <c r="EEB1" s="1" t="s">
        <v>5596</v>
      </c>
      <c r="EEC1" s="1" t="s">
        <v>5597</v>
      </c>
      <c r="EED1" s="1" t="s">
        <v>5598</v>
      </c>
      <c r="EEE1" s="1" t="s">
        <v>5599</v>
      </c>
      <c r="EEF1" s="1" t="s">
        <v>5600</v>
      </c>
      <c r="EEG1" s="1" t="s">
        <v>5601</v>
      </c>
      <c r="EEH1" s="1" t="s">
        <v>5602</v>
      </c>
      <c r="EEI1" s="1" t="s">
        <v>5603</v>
      </c>
      <c r="EEJ1" s="1" t="s">
        <v>5604</v>
      </c>
      <c r="EEK1" s="1" t="s">
        <v>5605</v>
      </c>
      <c r="EEL1" s="1" t="s">
        <v>5606</v>
      </c>
      <c r="EEM1" s="1" t="s">
        <v>5607</v>
      </c>
      <c r="EEN1" s="1" t="s">
        <v>5608</v>
      </c>
      <c r="EEO1" s="1" t="s">
        <v>5609</v>
      </c>
      <c r="EEP1" s="1" t="s">
        <v>5610</v>
      </c>
      <c r="EEQ1" s="1" t="s">
        <v>5611</v>
      </c>
      <c r="EER1" s="1" t="s">
        <v>5612</v>
      </c>
      <c r="EES1" s="1" t="s">
        <v>5613</v>
      </c>
      <c r="EET1" s="1" t="s">
        <v>5614</v>
      </c>
      <c r="EEU1" s="1" t="s">
        <v>5615</v>
      </c>
      <c r="EEV1" s="1" t="s">
        <v>5616</v>
      </c>
      <c r="EEW1" s="1" t="s">
        <v>5617</v>
      </c>
      <c r="EEX1" s="1" t="s">
        <v>5618</v>
      </c>
      <c r="EEY1" s="1" t="s">
        <v>5619</v>
      </c>
      <c r="EEZ1" s="1" t="s">
        <v>5620</v>
      </c>
      <c r="EFA1" s="1" t="s">
        <v>5621</v>
      </c>
      <c r="EFB1" s="1" t="s">
        <v>5622</v>
      </c>
      <c r="EFC1" s="1" t="s">
        <v>5623</v>
      </c>
      <c r="EFD1" s="1" t="s">
        <v>5624</v>
      </c>
      <c r="EFE1" s="1" t="s">
        <v>5625</v>
      </c>
      <c r="EFF1" s="1" t="s">
        <v>5626</v>
      </c>
      <c r="EFG1" s="1" t="s">
        <v>5627</v>
      </c>
      <c r="EFH1" s="1" t="s">
        <v>5628</v>
      </c>
      <c r="EFI1" s="1" t="s">
        <v>5629</v>
      </c>
      <c r="EFJ1" s="1" t="s">
        <v>5630</v>
      </c>
      <c r="EFK1" s="1" t="s">
        <v>5631</v>
      </c>
      <c r="EFL1" s="1" t="s">
        <v>5632</v>
      </c>
      <c r="EFM1" s="1" t="s">
        <v>5633</v>
      </c>
      <c r="EFN1" s="1" t="s">
        <v>5634</v>
      </c>
      <c r="EFO1" s="1" t="s">
        <v>5635</v>
      </c>
      <c r="EFP1" s="1" t="s">
        <v>5636</v>
      </c>
      <c r="EFQ1" s="1" t="s">
        <v>5637</v>
      </c>
      <c r="EFR1" s="1" t="s">
        <v>5638</v>
      </c>
      <c r="EFS1" s="1" t="s">
        <v>5639</v>
      </c>
      <c r="EFT1" s="1" t="s">
        <v>5640</v>
      </c>
      <c r="EFU1" s="1" t="s">
        <v>5641</v>
      </c>
      <c r="EFV1" s="1" t="s">
        <v>5642</v>
      </c>
      <c r="EFW1" s="1" t="s">
        <v>5643</v>
      </c>
      <c r="EFX1" s="1" t="s">
        <v>5644</v>
      </c>
      <c r="EFY1" s="1" t="s">
        <v>5645</v>
      </c>
      <c r="EFZ1" s="1" t="s">
        <v>5646</v>
      </c>
      <c r="EGA1" s="1" t="s">
        <v>5647</v>
      </c>
      <c r="EGB1" s="1" t="s">
        <v>5648</v>
      </c>
      <c r="EGC1" s="1" t="s">
        <v>5649</v>
      </c>
      <c r="EGD1" s="1" t="s">
        <v>5650</v>
      </c>
      <c r="EGE1" s="1" t="s">
        <v>5651</v>
      </c>
      <c r="EGF1" s="1" t="s">
        <v>5652</v>
      </c>
      <c r="EGG1" s="1" t="s">
        <v>5653</v>
      </c>
      <c r="EGH1" s="1" t="s">
        <v>5654</v>
      </c>
      <c r="EGI1" s="1" t="s">
        <v>5655</v>
      </c>
      <c r="EGJ1" s="1" t="s">
        <v>5656</v>
      </c>
      <c r="EGK1" s="1" t="s">
        <v>5657</v>
      </c>
      <c r="EGL1" s="1" t="s">
        <v>5658</v>
      </c>
      <c r="EGM1" s="1" t="s">
        <v>5659</v>
      </c>
      <c r="EGN1" s="1" t="s">
        <v>5660</v>
      </c>
      <c r="EGO1" s="1" t="s">
        <v>5661</v>
      </c>
      <c r="EGP1" s="1" t="s">
        <v>5662</v>
      </c>
      <c r="EGQ1" s="1" t="s">
        <v>5663</v>
      </c>
      <c r="EGR1" s="1" t="s">
        <v>5664</v>
      </c>
      <c r="EGS1" s="1" t="s">
        <v>5665</v>
      </c>
      <c r="EGT1" s="1" t="s">
        <v>5666</v>
      </c>
      <c r="EGU1" s="1" t="s">
        <v>5667</v>
      </c>
      <c r="EGV1" s="1" t="s">
        <v>5668</v>
      </c>
      <c r="EGW1" s="1" t="s">
        <v>5669</v>
      </c>
      <c r="EGX1" s="1" t="s">
        <v>5670</v>
      </c>
      <c r="EGY1" s="1" t="s">
        <v>5671</v>
      </c>
      <c r="EGZ1" s="1" t="s">
        <v>5672</v>
      </c>
      <c r="EHA1" s="1" t="s">
        <v>5673</v>
      </c>
      <c r="EHB1" s="1" t="s">
        <v>5674</v>
      </c>
      <c r="EHC1" s="1" t="s">
        <v>5675</v>
      </c>
      <c r="EHD1" s="1" t="s">
        <v>5676</v>
      </c>
      <c r="EHE1" s="1" t="s">
        <v>5677</v>
      </c>
      <c r="EHF1" s="1" t="s">
        <v>5678</v>
      </c>
      <c r="EHG1" s="1" t="s">
        <v>5679</v>
      </c>
      <c r="EHH1" s="1" t="s">
        <v>5680</v>
      </c>
      <c r="EHI1" s="1" t="s">
        <v>5681</v>
      </c>
      <c r="EHJ1" s="1" t="s">
        <v>5682</v>
      </c>
      <c r="EHK1" s="1" t="s">
        <v>5683</v>
      </c>
      <c r="EHL1" s="1" t="s">
        <v>5684</v>
      </c>
      <c r="EHM1" s="1" t="s">
        <v>5685</v>
      </c>
      <c r="EHN1" s="1" t="s">
        <v>5686</v>
      </c>
      <c r="EHO1" s="1" t="s">
        <v>5687</v>
      </c>
      <c r="EHP1" s="1" t="s">
        <v>5688</v>
      </c>
      <c r="EHQ1" s="1" t="s">
        <v>5689</v>
      </c>
      <c r="EHR1" s="1" t="s">
        <v>5690</v>
      </c>
      <c r="EHS1" s="1" t="s">
        <v>5691</v>
      </c>
      <c r="EHT1" s="1" t="s">
        <v>5692</v>
      </c>
      <c r="EHU1" s="1" t="s">
        <v>5693</v>
      </c>
      <c r="EHV1" s="1" t="s">
        <v>5694</v>
      </c>
      <c r="EHW1" s="1" t="s">
        <v>5695</v>
      </c>
      <c r="EHX1" s="1" t="s">
        <v>5696</v>
      </c>
      <c r="EHY1" s="1" t="s">
        <v>5697</v>
      </c>
      <c r="EHZ1" s="1" t="s">
        <v>5698</v>
      </c>
      <c r="EIA1" s="1" t="s">
        <v>5699</v>
      </c>
      <c r="EIB1" s="1" t="s">
        <v>5700</v>
      </c>
      <c r="EIC1" s="1" t="s">
        <v>5701</v>
      </c>
      <c r="EID1" s="1" t="s">
        <v>5702</v>
      </c>
      <c r="EIE1" s="1" t="s">
        <v>5703</v>
      </c>
      <c r="EIF1" s="1" t="s">
        <v>5704</v>
      </c>
      <c r="EIG1" s="1" t="s">
        <v>5705</v>
      </c>
      <c r="EIH1" s="1" t="s">
        <v>5706</v>
      </c>
      <c r="EII1" s="1" t="s">
        <v>5707</v>
      </c>
      <c r="EIJ1" s="1" t="s">
        <v>5708</v>
      </c>
      <c r="EIK1" s="1" t="s">
        <v>5709</v>
      </c>
      <c r="EIL1" s="1" t="s">
        <v>5710</v>
      </c>
      <c r="EIM1" s="1" t="s">
        <v>5711</v>
      </c>
      <c r="EIN1" s="1" t="s">
        <v>5712</v>
      </c>
      <c r="EIO1" s="1" t="s">
        <v>5713</v>
      </c>
      <c r="EIP1" s="1" t="s">
        <v>5714</v>
      </c>
      <c r="EIQ1" s="1" t="s">
        <v>5715</v>
      </c>
      <c r="EIR1" s="1" t="s">
        <v>5716</v>
      </c>
      <c r="EIS1" s="1" t="s">
        <v>5717</v>
      </c>
      <c r="EIT1" s="1" t="s">
        <v>5718</v>
      </c>
      <c r="EIU1" s="1" t="s">
        <v>5719</v>
      </c>
      <c r="EIV1" s="1" t="s">
        <v>5720</v>
      </c>
      <c r="EIW1" s="1" t="s">
        <v>5721</v>
      </c>
      <c r="EIX1" s="1" t="s">
        <v>5722</v>
      </c>
      <c r="EIY1" s="1" t="s">
        <v>5723</v>
      </c>
      <c r="EIZ1" s="1" t="s">
        <v>5724</v>
      </c>
      <c r="EJA1" s="1" t="s">
        <v>5725</v>
      </c>
      <c r="EJB1" s="1" t="s">
        <v>5726</v>
      </c>
      <c r="EJC1" s="1" t="s">
        <v>5727</v>
      </c>
      <c r="EJD1" s="1" t="s">
        <v>5728</v>
      </c>
      <c r="EJE1" s="1" t="s">
        <v>5729</v>
      </c>
      <c r="EJF1" s="1" t="s">
        <v>5730</v>
      </c>
      <c r="EJG1" s="1" t="s">
        <v>5731</v>
      </c>
      <c r="EJH1" s="1" t="s">
        <v>5732</v>
      </c>
      <c r="EJI1" s="1" t="s">
        <v>5733</v>
      </c>
      <c r="EJJ1" s="1" t="s">
        <v>5734</v>
      </c>
      <c r="EJK1" s="1" t="s">
        <v>5735</v>
      </c>
      <c r="EJL1" s="1" t="s">
        <v>5736</v>
      </c>
      <c r="EJM1" s="1" t="s">
        <v>5737</v>
      </c>
      <c r="EJN1" s="1" t="s">
        <v>5738</v>
      </c>
      <c r="EJO1" s="1" t="s">
        <v>5739</v>
      </c>
      <c r="EJP1" s="1" t="s">
        <v>5740</v>
      </c>
      <c r="EJQ1" s="1" t="s">
        <v>5741</v>
      </c>
      <c r="EJR1" s="1" t="s">
        <v>5742</v>
      </c>
      <c r="EJS1" s="1" t="s">
        <v>5743</v>
      </c>
      <c r="EJT1" s="1" t="s">
        <v>5744</v>
      </c>
      <c r="EJU1" s="1" t="s">
        <v>5745</v>
      </c>
      <c r="EJV1" s="1" t="s">
        <v>5746</v>
      </c>
      <c r="EJW1" s="1" t="s">
        <v>5747</v>
      </c>
      <c r="EJX1" s="1" t="s">
        <v>5748</v>
      </c>
      <c r="EJY1" s="1" t="s">
        <v>5749</v>
      </c>
      <c r="EJZ1" s="1" t="s">
        <v>5750</v>
      </c>
      <c r="EKA1" s="1" t="s">
        <v>5751</v>
      </c>
      <c r="EKB1" s="1" t="s">
        <v>5752</v>
      </c>
      <c r="EKC1" s="1" t="s">
        <v>5753</v>
      </c>
      <c r="EKD1" s="1" t="s">
        <v>5754</v>
      </c>
      <c r="EKE1" s="1" t="s">
        <v>5755</v>
      </c>
      <c r="EKF1" s="1" t="s">
        <v>5756</v>
      </c>
      <c r="EKG1" s="1" t="s">
        <v>5757</v>
      </c>
      <c r="EKH1" s="1" t="s">
        <v>5758</v>
      </c>
      <c r="EKI1" s="1" t="s">
        <v>5759</v>
      </c>
      <c r="EKJ1" s="1" t="s">
        <v>5760</v>
      </c>
      <c r="EKK1" s="1" t="s">
        <v>5761</v>
      </c>
      <c r="EKL1" s="1" t="s">
        <v>5762</v>
      </c>
      <c r="EKM1" s="1" t="s">
        <v>5763</v>
      </c>
      <c r="EKN1" s="1" t="s">
        <v>5764</v>
      </c>
      <c r="EKO1" s="1" t="s">
        <v>5765</v>
      </c>
      <c r="EKP1" s="1" t="s">
        <v>5766</v>
      </c>
      <c r="EKQ1" s="1" t="s">
        <v>5767</v>
      </c>
      <c r="EKR1" s="1" t="s">
        <v>5768</v>
      </c>
      <c r="EKS1" s="1" t="s">
        <v>5769</v>
      </c>
      <c r="EKT1" s="1" t="s">
        <v>5770</v>
      </c>
      <c r="EKU1" s="1" t="s">
        <v>5771</v>
      </c>
      <c r="EKV1" s="1" t="s">
        <v>5772</v>
      </c>
      <c r="EKW1" s="1" t="s">
        <v>5773</v>
      </c>
      <c r="EKX1" s="1" t="s">
        <v>5774</v>
      </c>
      <c r="EKY1" s="1" t="s">
        <v>5775</v>
      </c>
      <c r="EKZ1" s="1" t="s">
        <v>5776</v>
      </c>
      <c r="ELA1" s="1" t="s">
        <v>5777</v>
      </c>
      <c r="ELB1" s="1" t="s">
        <v>5778</v>
      </c>
      <c r="ELC1" s="1" t="s">
        <v>5779</v>
      </c>
      <c r="ELD1" s="1" t="s">
        <v>5780</v>
      </c>
      <c r="ELE1" s="1" t="s">
        <v>5781</v>
      </c>
      <c r="ELF1" s="1" t="s">
        <v>5782</v>
      </c>
      <c r="ELG1" s="1" t="s">
        <v>5783</v>
      </c>
      <c r="ELH1" s="1" t="s">
        <v>5784</v>
      </c>
      <c r="ELI1" s="1" t="s">
        <v>5785</v>
      </c>
      <c r="ELJ1" s="1" t="s">
        <v>5786</v>
      </c>
      <c r="ELK1" s="1" t="s">
        <v>5787</v>
      </c>
      <c r="ELL1" s="1" t="s">
        <v>5788</v>
      </c>
      <c r="ELM1" s="1" t="s">
        <v>5789</v>
      </c>
      <c r="ELN1" s="1" t="s">
        <v>5790</v>
      </c>
      <c r="ELO1" s="1" t="s">
        <v>5791</v>
      </c>
      <c r="ELP1" s="1" t="s">
        <v>5792</v>
      </c>
      <c r="ELQ1" s="1" t="s">
        <v>5793</v>
      </c>
      <c r="ELR1" s="1" t="s">
        <v>5794</v>
      </c>
      <c r="ELS1" s="1" t="s">
        <v>5795</v>
      </c>
      <c r="ELT1" s="1" t="s">
        <v>5796</v>
      </c>
      <c r="ELU1" s="1" t="s">
        <v>5797</v>
      </c>
      <c r="ELV1" s="1" t="s">
        <v>5798</v>
      </c>
      <c r="ELW1" s="1" t="s">
        <v>5799</v>
      </c>
      <c r="ELX1" s="1" t="s">
        <v>5800</v>
      </c>
      <c r="ELY1" s="1" t="s">
        <v>5801</v>
      </c>
      <c r="ELZ1" s="1" t="s">
        <v>5802</v>
      </c>
      <c r="EMA1" s="1" t="s">
        <v>5803</v>
      </c>
      <c r="EMB1" s="1" t="s">
        <v>5804</v>
      </c>
      <c r="EMC1" s="1" t="s">
        <v>5805</v>
      </c>
      <c r="EMD1" s="1" t="s">
        <v>5806</v>
      </c>
      <c r="EME1" s="1" t="s">
        <v>5807</v>
      </c>
      <c r="EMF1" s="1" t="s">
        <v>5808</v>
      </c>
      <c r="EMG1" s="1" t="s">
        <v>5809</v>
      </c>
      <c r="EMH1" s="1" t="s">
        <v>5810</v>
      </c>
      <c r="EMI1" s="1" t="s">
        <v>5811</v>
      </c>
      <c r="EMJ1" s="1" t="s">
        <v>5812</v>
      </c>
      <c r="EMK1" s="1" t="s">
        <v>5813</v>
      </c>
      <c r="EML1" s="1" t="s">
        <v>5814</v>
      </c>
      <c r="EMM1" s="1" t="s">
        <v>5815</v>
      </c>
      <c r="EMN1" s="1" t="s">
        <v>5816</v>
      </c>
      <c r="EMO1" s="1" t="s">
        <v>5817</v>
      </c>
      <c r="EMP1" s="1" t="s">
        <v>5818</v>
      </c>
      <c r="EMQ1" s="1" t="s">
        <v>5819</v>
      </c>
      <c r="EMR1" s="1" t="s">
        <v>5820</v>
      </c>
      <c r="EMS1" s="1" t="s">
        <v>5821</v>
      </c>
      <c r="EMT1" s="1" t="s">
        <v>5822</v>
      </c>
      <c r="EMU1" s="1" t="s">
        <v>5823</v>
      </c>
      <c r="EMV1" s="1" t="s">
        <v>5824</v>
      </c>
      <c r="EMW1" s="1" t="s">
        <v>5825</v>
      </c>
      <c r="EMX1" s="1" t="s">
        <v>5826</v>
      </c>
      <c r="EMY1" s="1" t="s">
        <v>5827</v>
      </c>
      <c r="EMZ1" s="1" t="s">
        <v>5828</v>
      </c>
      <c r="ENA1" s="1" t="s">
        <v>5829</v>
      </c>
      <c r="ENB1" s="1" t="s">
        <v>5830</v>
      </c>
      <c r="ENC1" s="1" t="s">
        <v>5831</v>
      </c>
      <c r="END1" s="1" t="s">
        <v>5832</v>
      </c>
      <c r="ENE1" s="1" t="s">
        <v>5833</v>
      </c>
      <c r="ENF1" s="1" t="s">
        <v>5834</v>
      </c>
      <c r="ENG1" s="1" t="s">
        <v>5835</v>
      </c>
      <c r="ENH1" s="1" t="s">
        <v>5836</v>
      </c>
      <c r="ENI1" s="1" t="s">
        <v>5837</v>
      </c>
      <c r="ENJ1" s="1" t="s">
        <v>5838</v>
      </c>
      <c r="ENK1" s="1" t="s">
        <v>5839</v>
      </c>
      <c r="ENL1" s="1" t="s">
        <v>5840</v>
      </c>
      <c r="ENM1" s="1" t="s">
        <v>5841</v>
      </c>
      <c r="ENN1" s="1" t="s">
        <v>5842</v>
      </c>
      <c r="ENO1" s="1" t="s">
        <v>5843</v>
      </c>
      <c r="ENP1" s="1" t="s">
        <v>5844</v>
      </c>
      <c r="ENQ1" s="1" t="s">
        <v>5845</v>
      </c>
      <c r="ENR1" s="1" t="s">
        <v>5846</v>
      </c>
      <c r="ENS1" s="1" t="s">
        <v>5847</v>
      </c>
      <c r="ENT1" s="1" t="s">
        <v>5848</v>
      </c>
      <c r="ENU1" s="1" t="s">
        <v>5849</v>
      </c>
      <c r="ENV1" s="1" t="s">
        <v>5850</v>
      </c>
      <c r="ENW1" s="1" t="s">
        <v>5851</v>
      </c>
      <c r="ENX1" s="1" t="s">
        <v>5852</v>
      </c>
      <c r="ENY1" s="1" t="s">
        <v>5853</v>
      </c>
      <c r="ENZ1" s="1" t="s">
        <v>5854</v>
      </c>
      <c r="EOA1" s="1" t="s">
        <v>5855</v>
      </c>
      <c r="EOB1" s="1" t="s">
        <v>5856</v>
      </c>
      <c r="EOC1" s="1" t="s">
        <v>5857</v>
      </c>
      <c r="EOD1" s="1" t="s">
        <v>5858</v>
      </c>
      <c r="EOE1" s="1" t="s">
        <v>5859</v>
      </c>
      <c r="EOF1" s="1" t="s">
        <v>5860</v>
      </c>
      <c r="EOG1" s="1" t="s">
        <v>5861</v>
      </c>
      <c r="EOH1" s="1" t="s">
        <v>5862</v>
      </c>
      <c r="EOI1" s="1" t="s">
        <v>5863</v>
      </c>
      <c r="EOJ1" s="1" t="s">
        <v>5864</v>
      </c>
      <c r="EOK1" s="1" t="s">
        <v>5865</v>
      </c>
      <c r="EOL1" s="1" t="s">
        <v>5866</v>
      </c>
      <c r="EOM1" s="1" t="s">
        <v>5867</v>
      </c>
      <c r="EON1" s="1" t="s">
        <v>5868</v>
      </c>
      <c r="EOO1" s="1" t="s">
        <v>5869</v>
      </c>
      <c r="EOP1" s="1" t="s">
        <v>5870</v>
      </c>
      <c r="EOQ1" s="1" t="s">
        <v>5871</v>
      </c>
      <c r="EOR1" s="1" t="s">
        <v>5872</v>
      </c>
      <c r="EOS1" s="1" t="s">
        <v>5873</v>
      </c>
      <c r="EOT1" s="1" t="s">
        <v>5874</v>
      </c>
      <c r="EOU1" s="1" t="s">
        <v>5875</v>
      </c>
      <c r="EOV1" s="1" t="s">
        <v>5876</v>
      </c>
      <c r="EOW1" s="1" t="s">
        <v>5877</v>
      </c>
      <c r="EOX1" s="1" t="s">
        <v>5878</v>
      </c>
      <c r="EOY1" s="1" t="s">
        <v>5879</v>
      </c>
      <c r="EOZ1" s="1" t="s">
        <v>5880</v>
      </c>
      <c r="EPA1" s="1" t="s">
        <v>5881</v>
      </c>
      <c r="EPB1" s="1" t="s">
        <v>5882</v>
      </c>
      <c r="EPC1" s="1" t="s">
        <v>5883</v>
      </c>
      <c r="EPD1" s="1" t="s">
        <v>5884</v>
      </c>
      <c r="EPE1" s="1" t="s">
        <v>5885</v>
      </c>
      <c r="EPF1" s="1" t="s">
        <v>5886</v>
      </c>
      <c r="EPG1" s="1" t="s">
        <v>5887</v>
      </c>
      <c r="EPH1" s="1" t="s">
        <v>5888</v>
      </c>
      <c r="EPI1" s="1" t="s">
        <v>5889</v>
      </c>
      <c r="EPJ1" s="1" t="s">
        <v>5890</v>
      </c>
      <c r="EPK1" s="1" t="s">
        <v>5891</v>
      </c>
      <c r="EPL1" s="1" t="s">
        <v>5892</v>
      </c>
      <c r="EPM1" s="1" t="s">
        <v>5893</v>
      </c>
      <c r="EPN1" s="1" t="s">
        <v>5894</v>
      </c>
      <c r="EPO1" s="1" t="s">
        <v>5895</v>
      </c>
      <c r="EPP1" s="1" t="s">
        <v>5896</v>
      </c>
      <c r="EPQ1" s="1" t="s">
        <v>5897</v>
      </c>
      <c r="EPR1" s="1" t="s">
        <v>5898</v>
      </c>
      <c r="EPS1" s="1" t="s">
        <v>5899</v>
      </c>
      <c r="EPT1" s="1" t="s">
        <v>5900</v>
      </c>
      <c r="EPU1" s="1" t="s">
        <v>5901</v>
      </c>
      <c r="EPV1" s="1" t="s">
        <v>5902</v>
      </c>
      <c r="EPW1" s="1" t="s">
        <v>5903</v>
      </c>
      <c r="EPX1" s="1" t="s">
        <v>5904</v>
      </c>
      <c r="EPY1" s="1" t="s">
        <v>5905</v>
      </c>
      <c r="EPZ1" s="1" t="s">
        <v>5906</v>
      </c>
      <c r="EQA1" s="1" t="s">
        <v>5907</v>
      </c>
      <c r="EQB1" s="1" t="s">
        <v>5908</v>
      </c>
      <c r="EQC1" s="1" t="s">
        <v>5909</v>
      </c>
      <c r="EQD1" s="1" t="s">
        <v>5910</v>
      </c>
      <c r="EQE1" s="1" t="s">
        <v>5911</v>
      </c>
      <c r="EQF1" s="1" t="s">
        <v>5912</v>
      </c>
      <c r="EQG1" s="1" t="s">
        <v>5913</v>
      </c>
      <c r="EQH1" s="1" t="s">
        <v>5914</v>
      </c>
      <c r="EQI1" s="1" t="s">
        <v>5915</v>
      </c>
      <c r="EQJ1" s="1" t="s">
        <v>5916</v>
      </c>
      <c r="EQK1" s="1" t="s">
        <v>5917</v>
      </c>
      <c r="EQL1" s="1" t="s">
        <v>5918</v>
      </c>
      <c r="EQM1" s="1" t="s">
        <v>5919</v>
      </c>
      <c r="EQN1" s="1" t="s">
        <v>5920</v>
      </c>
      <c r="EQO1" s="1" t="s">
        <v>5921</v>
      </c>
      <c r="EQP1" s="1" t="s">
        <v>5922</v>
      </c>
      <c r="EQQ1" s="1" t="s">
        <v>5923</v>
      </c>
      <c r="EQR1" s="1" t="s">
        <v>5924</v>
      </c>
      <c r="EQS1" s="1" t="s">
        <v>5925</v>
      </c>
      <c r="EQT1" s="1" t="s">
        <v>5926</v>
      </c>
      <c r="EQU1" s="1" t="s">
        <v>5927</v>
      </c>
      <c r="EQV1" s="1" t="s">
        <v>5928</v>
      </c>
      <c r="EQW1" s="1" t="s">
        <v>5929</v>
      </c>
      <c r="EQX1" s="1" t="s">
        <v>5930</v>
      </c>
      <c r="EQY1" s="1" t="s">
        <v>5931</v>
      </c>
      <c r="EQZ1" s="1" t="s">
        <v>5932</v>
      </c>
      <c r="ERA1" s="1" t="s">
        <v>5933</v>
      </c>
      <c r="ERB1" s="1" t="s">
        <v>5934</v>
      </c>
      <c r="ERC1" s="1" t="s">
        <v>5935</v>
      </c>
      <c r="ERD1" s="1" t="s">
        <v>5936</v>
      </c>
      <c r="ERE1" s="1" t="s">
        <v>5937</v>
      </c>
      <c r="ERF1" s="1" t="s">
        <v>5938</v>
      </c>
      <c r="ERG1" s="1" t="s">
        <v>5939</v>
      </c>
      <c r="ERH1" s="1" t="s">
        <v>5940</v>
      </c>
      <c r="ERI1" s="1" t="s">
        <v>5941</v>
      </c>
      <c r="ERJ1" s="1" t="s">
        <v>5942</v>
      </c>
      <c r="ERK1" s="1" t="s">
        <v>5943</v>
      </c>
      <c r="ERL1" s="1" t="s">
        <v>5944</v>
      </c>
      <c r="ERM1" s="1" t="s">
        <v>5945</v>
      </c>
      <c r="ERN1" s="1" t="s">
        <v>5946</v>
      </c>
      <c r="ERO1" s="1" t="s">
        <v>5947</v>
      </c>
      <c r="ERP1" s="1" t="s">
        <v>5948</v>
      </c>
      <c r="ERQ1" s="1" t="s">
        <v>5949</v>
      </c>
      <c r="ERR1" s="1" t="s">
        <v>5950</v>
      </c>
      <c r="ERS1" s="1" t="s">
        <v>5951</v>
      </c>
      <c r="ERT1" s="1" t="s">
        <v>5952</v>
      </c>
      <c r="ERU1" s="1" t="s">
        <v>5953</v>
      </c>
      <c r="ERV1" s="1" t="s">
        <v>5954</v>
      </c>
      <c r="ERW1" s="1" t="s">
        <v>5955</v>
      </c>
      <c r="ERX1" s="1" t="s">
        <v>5956</v>
      </c>
      <c r="ERY1" s="1" t="s">
        <v>5957</v>
      </c>
      <c r="ERZ1" s="1" t="s">
        <v>5958</v>
      </c>
      <c r="ESA1" s="1" t="s">
        <v>5959</v>
      </c>
      <c r="ESB1" s="1" t="s">
        <v>5960</v>
      </c>
      <c r="ESC1" s="1" t="s">
        <v>5961</v>
      </c>
      <c r="ESD1" s="1" t="s">
        <v>5962</v>
      </c>
      <c r="ESE1" s="1" t="s">
        <v>5963</v>
      </c>
      <c r="ESF1" s="1" t="s">
        <v>5964</v>
      </c>
      <c r="ESG1" s="1" t="s">
        <v>5965</v>
      </c>
      <c r="ESH1" s="1" t="s">
        <v>5966</v>
      </c>
      <c r="ESI1" s="1" t="s">
        <v>5967</v>
      </c>
      <c r="ESJ1" s="1" t="s">
        <v>5968</v>
      </c>
      <c r="ESK1" s="1" t="s">
        <v>5969</v>
      </c>
      <c r="ESL1" s="1" t="s">
        <v>5970</v>
      </c>
      <c r="ESM1" s="1" t="s">
        <v>5971</v>
      </c>
      <c r="ESN1" s="1" t="s">
        <v>5972</v>
      </c>
      <c r="ESO1" s="1" t="s">
        <v>5973</v>
      </c>
      <c r="ESP1" s="1" t="s">
        <v>5974</v>
      </c>
      <c r="ESQ1" s="1" t="s">
        <v>5975</v>
      </c>
      <c r="ESR1" s="1" t="s">
        <v>5976</v>
      </c>
      <c r="ESS1" s="1" t="s">
        <v>5977</v>
      </c>
      <c r="EST1" s="1" t="s">
        <v>5978</v>
      </c>
      <c r="ESU1" s="1" t="s">
        <v>5979</v>
      </c>
      <c r="ESV1" s="1" t="s">
        <v>5980</v>
      </c>
      <c r="ESW1" s="1" t="s">
        <v>5981</v>
      </c>
      <c r="ESX1" s="1" t="s">
        <v>5982</v>
      </c>
      <c r="ESY1" s="1" t="s">
        <v>5983</v>
      </c>
      <c r="ESZ1" s="1" t="s">
        <v>5984</v>
      </c>
      <c r="ETA1" s="1" t="s">
        <v>5985</v>
      </c>
      <c r="ETB1" s="1" t="s">
        <v>5986</v>
      </c>
      <c r="ETC1" s="1" t="s">
        <v>5987</v>
      </c>
      <c r="ETD1" s="1" t="s">
        <v>5988</v>
      </c>
      <c r="ETE1" s="1" t="s">
        <v>5989</v>
      </c>
      <c r="ETF1" s="1" t="s">
        <v>5990</v>
      </c>
      <c r="ETG1" s="1" t="s">
        <v>5991</v>
      </c>
      <c r="ETH1" s="1" t="s">
        <v>5992</v>
      </c>
      <c r="ETI1" s="1" t="s">
        <v>5993</v>
      </c>
      <c r="ETJ1" s="1" t="s">
        <v>5994</v>
      </c>
      <c r="ETK1" s="1" t="s">
        <v>5995</v>
      </c>
      <c r="ETL1" s="1" t="s">
        <v>5996</v>
      </c>
      <c r="ETM1" s="1" t="s">
        <v>5997</v>
      </c>
      <c r="ETN1" s="1" t="s">
        <v>5998</v>
      </c>
      <c r="ETO1" s="1" t="s">
        <v>5999</v>
      </c>
      <c r="ETP1" s="1" t="s">
        <v>6000</v>
      </c>
      <c r="ETQ1" s="1" t="s">
        <v>6001</v>
      </c>
      <c r="ETR1" s="1" t="s">
        <v>6002</v>
      </c>
      <c r="ETS1" s="1" t="s">
        <v>6003</v>
      </c>
      <c r="ETT1" s="1" t="s">
        <v>6004</v>
      </c>
      <c r="ETU1" s="1" t="s">
        <v>6005</v>
      </c>
      <c r="ETV1" s="1" t="s">
        <v>6006</v>
      </c>
      <c r="ETW1" s="1" t="s">
        <v>6007</v>
      </c>
      <c r="ETX1" s="1" t="s">
        <v>6008</v>
      </c>
      <c r="ETY1" s="1" t="s">
        <v>6009</v>
      </c>
      <c r="ETZ1" s="1" t="s">
        <v>6010</v>
      </c>
      <c r="EUA1" s="1" t="s">
        <v>6011</v>
      </c>
      <c r="EUB1" s="1" t="s">
        <v>6012</v>
      </c>
      <c r="EUC1" s="1" t="s">
        <v>6013</v>
      </c>
      <c r="EUD1" s="1" t="s">
        <v>6014</v>
      </c>
      <c r="EUE1" s="1" t="s">
        <v>6015</v>
      </c>
      <c r="EUF1" s="1" t="s">
        <v>6016</v>
      </c>
      <c r="EUG1" s="1" t="s">
        <v>6017</v>
      </c>
      <c r="EUH1" s="1" t="s">
        <v>6018</v>
      </c>
      <c r="EUI1" s="1" t="s">
        <v>6019</v>
      </c>
      <c r="EUJ1" s="1" t="s">
        <v>6020</v>
      </c>
      <c r="EUK1" s="1" t="s">
        <v>6021</v>
      </c>
      <c r="EUL1" s="1" t="s">
        <v>6022</v>
      </c>
      <c r="EUM1" s="1" t="s">
        <v>6023</v>
      </c>
      <c r="EUN1" s="1" t="s">
        <v>6024</v>
      </c>
      <c r="EUO1" s="1" t="s">
        <v>6025</v>
      </c>
      <c r="EUP1" s="1" t="s">
        <v>6026</v>
      </c>
      <c r="EUQ1" s="1" t="s">
        <v>6027</v>
      </c>
      <c r="EUR1" s="1" t="s">
        <v>6028</v>
      </c>
      <c r="EUS1" s="1" t="s">
        <v>6029</v>
      </c>
      <c r="EUT1" s="1" t="s">
        <v>6030</v>
      </c>
      <c r="EUU1" s="1" t="s">
        <v>6031</v>
      </c>
      <c r="EUV1" s="1" t="s">
        <v>6032</v>
      </c>
      <c r="EUW1" s="1" t="s">
        <v>6033</v>
      </c>
      <c r="EUX1" s="1" t="s">
        <v>6034</v>
      </c>
      <c r="EUY1" s="1" t="s">
        <v>6035</v>
      </c>
      <c r="EUZ1" s="1" t="s">
        <v>6036</v>
      </c>
      <c r="EVA1" s="1" t="s">
        <v>6037</v>
      </c>
      <c r="EVB1" s="1" t="s">
        <v>6038</v>
      </c>
      <c r="EVC1" s="1" t="s">
        <v>6039</v>
      </c>
      <c r="EVD1" s="1" t="s">
        <v>6040</v>
      </c>
      <c r="EVE1" s="1" t="s">
        <v>6041</v>
      </c>
      <c r="EVF1" s="1" t="s">
        <v>6042</v>
      </c>
      <c r="EVG1" s="1" t="s">
        <v>6043</v>
      </c>
      <c r="EVH1" s="1" t="s">
        <v>6044</v>
      </c>
      <c r="EVI1" s="1" t="s">
        <v>6045</v>
      </c>
      <c r="EVJ1" s="1" t="s">
        <v>6046</v>
      </c>
      <c r="EVK1" s="1" t="s">
        <v>6047</v>
      </c>
      <c r="EVL1" s="1" t="s">
        <v>6048</v>
      </c>
      <c r="EVM1" s="1" t="s">
        <v>6049</v>
      </c>
      <c r="EVN1" s="1" t="s">
        <v>6050</v>
      </c>
      <c r="EVO1" s="1" t="s">
        <v>6051</v>
      </c>
      <c r="EVP1" s="1" t="s">
        <v>6052</v>
      </c>
      <c r="EVQ1" s="1" t="s">
        <v>6053</v>
      </c>
      <c r="EVR1" s="1" t="s">
        <v>6054</v>
      </c>
      <c r="EVS1" s="1" t="s">
        <v>6055</v>
      </c>
      <c r="EVT1" s="1" t="s">
        <v>6056</v>
      </c>
      <c r="EVU1" s="1" t="s">
        <v>6057</v>
      </c>
      <c r="EVV1" s="1" t="s">
        <v>6058</v>
      </c>
      <c r="EVW1" s="1" t="s">
        <v>6059</v>
      </c>
      <c r="EVX1" s="1" t="s">
        <v>6060</v>
      </c>
      <c r="EVY1" s="1" t="s">
        <v>6061</v>
      </c>
      <c r="EVZ1" s="1" t="s">
        <v>6062</v>
      </c>
      <c r="EWA1" s="1" t="s">
        <v>6063</v>
      </c>
      <c r="EWB1" s="1" t="s">
        <v>6064</v>
      </c>
      <c r="EWC1" s="1" t="s">
        <v>6065</v>
      </c>
      <c r="EWD1" s="1" t="s">
        <v>6066</v>
      </c>
      <c r="EWE1" s="1" t="s">
        <v>6067</v>
      </c>
      <c r="EWF1" s="1" t="s">
        <v>6068</v>
      </c>
      <c r="EWG1" s="1" t="s">
        <v>6069</v>
      </c>
      <c r="EWH1" s="1" t="s">
        <v>6070</v>
      </c>
      <c r="EWI1" s="1" t="s">
        <v>6071</v>
      </c>
      <c r="EWJ1" s="1" t="s">
        <v>6072</v>
      </c>
      <c r="EWK1" s="1" t="s">
        <v>6073</v>
      </c>
      <c r="EWL1" s="1" t="s">
        <v>6074</v>
      </c>
      <c r="EWM1" s="1" t="s">
        <v>6075</v>
      </c>
      <c r="EWN1" s="1" t="s">
        <v>6076</v>
      </c>
      <c r="EWO1" s="1" t="s">
        <v>6077</v>
      </c>
      <c r="EWP1" s="1" t="s">
        <v>6078</v>
      </c>
      <c r="EWQ1" s="1" t="s">
        <v>6079</v>
      </c>
      <c r="EWR1" s="1" t="s">
        <v>6080</v>
      </c>
      <c r="EWS1" s="1" t="s">
        <v>6081</v>
      </c>
      <c r="EWT1" s="1" t="s">
        <v>6082</v>
      </c>
      <c r="EWU1" s="1" t="s">
        <v>6083</v>
      </c>
      <c r="EWV1" s="1" t="s">
        <v>6084</v>
      </c>
      <c r="EWW1" s="1" t="s">
        <v>6085</v>
      </c>
      <c r="EWX1" s="1" t="s">
        <v>6086</v>
      </c>
      <c r="EWY1" s="1" t="s">
        <v>6087</v>
      </c>
      <c r="EWZ1" s="1" t="s">
        <v>6088</v>
      </c>
      <c r="EXA1" s="1" t="s">
        <v>6089</v>
      </c>
      <c r="EXB1" s="1" t="s">
        <v>6090</v>
      </c>
      <c r="EXC1" s="1" t="s">
        <v>6091</v>
      </c>
      <c r="EXD1" s="1" t="s">
        <v>6092</v>
      </c>
      <c r="EXE1" s="1" t="s">
        <v>6093</v>
      </c>
      <c r="EXF1" s="1" t="s">
        <v>6094</v>
      </c>
      <c r="EXG1" s="1" t="s">
        <v>6095</v>
      </c>
      <c r="EXH1" s="1" t="s">
        <v>6096</v>
      </c>
      <c r="EXI1" s="1" t="s">
        <v>6097</v>
      </c>
      <c r="EXJ1" s="1" t="s">
        <v>6098</v>
      </c>
      <c r="EXK1" s="1" t="s">
        <v>6099</v>
      </c>
      <c r="EXL1" s="1" t="s">
        <v>6100</v>
      </c>
      <c r="EXM1" s="1" t="s">
        <v>6101</v>
      </c>
      <c r="EXN1" s="1" t="s">
        <v>6102</v>
      </c>
      <c r="EXO1" s="1" t="s">
        <v>6103</v>
      </c>
      <c r="EXP1" s="1" t="s">
        <v>6104</v>
      </c>
      <c r="EXQ1" s="1" t="s">
        <v>6105</v>
      </c>
      <c r="EXR1" s="1" t="s">
        <v>6106</v>
      </c>
      <c r="EXS1" s="1" t="s">
        <v>6107</v>
      </c>
      <c r="EXT1" s="1" t="s">
        <v>6108</v>
      </c>
      <c r="EXU1" s="1" t="s">
        <v>6109</v>
      </c>
      <c r="EXV1" s="1" t="s">
        <v>6110</v>
      </c>
      <c r="EXW1" s="1" t="s">
        <v>6111</v>
      </c>
      <c r="EXX1" s="1" t="s">
        <v>6112</v>
      </c>
      <c r="EXY1" s="1" t="s">
        <v>6113</v>
      </c>
      <c r="EXZ1" s="1" t="s">
        <v>6114</v>
      </c>
      <c r="EYA1" s="1" t="s">
        <v>6115</v>
      </c>
      <c r="EYB1" s="1" t="s">
        <v>6116</v>
      </c>
      <c r="EYC1" s="1" t="s">
        <v>6117</v>
      </c>
      <c r="EYD1" s="1" t="s">
        <v>6118</v>
      </c>
      <c r="EYE1" s="1" t="s">
        <v>6119</v>
      </c>
      <c r="EYF1" s="1" t="s">
        <v>6120</v>
      </c>
      <c r="EYG1" s="1" t="s">
        <v>6121</v>
      </c>
      <c r="EYH1" s="1" t="s">
        <v>6122</v>
      </c>
      <c r="EYI1" s="1" t="s">
        <v>6123</v>
      </c>
      <c r="EYJ1" s="1" t="s">
        <v>6124</v>
      </c>
      <c r="EYK1" s="1" t="s">
        <v>6125</v>
      </c>
      <c r="EYL1" s="1" t="s">
        <v>6126</v>
      </c>
      <c r="EYM1" s="1" t="s">
        <v>6127</v>
      </c>
      <c r="EYN1" s="1" t="s">
        <v>6128</v>
      </c>
      <c r="EYO1" s="1" t="s">
        <v>6129</v>
      </c>
      <c r="EYP1" s="1" t="s">
        <v>6130</v>
      </c>
      <c r="EYQ1" s="1" t="s">
        <v>6131</v>
      </c>
      <c r="EYR1" s="1" t="s">
        <v>6132</v>
      </c>
      <c r="EYS1" s="1" t="s">
        <v>6133</v>
      </c>
      <c r="EYT1" s="1" t="s">
        <v>6134</v>
      </c>
      <c r="EYU1" s="1" t="s">
        <v>6135</v>
      </c>
      <c r="EYV1" s="1" t="s">
        <v>6136</v>
      </c>
      <c r="EYW1" s="1" t="s">
        <v>6137</v>
      </c>
      <c r="EYX1" s="1" t="s">
        <v>6138</v>
      </c>
      <c r="EYY1" s="1" t="s">
        <v>6139</v>
      </c>
      <c r="EYZ1" s="1" t="s">
        <v>6140</v>
      </c>
      <c r="EZA1" s="1" t="s">
        <v>6141</v>
      </c>
      <c r="EZB1" s="1" t="s">
        <v>6142</v>
      </c>
      <c r="EZC1" s="1" t="s">
        <v>6143</v>
      </c>
      <c r="EZD1" s="1" t="s">
        <v>6144</v>
      </c>
      <c r="EZE1" s="1" t="s">
        <v>6145</v>
      </c>
      <c r="EZF1" s="1" t="s">
        <v>6146</v>
      </c>
      <c r="EZG1" s="1" t="s">
        <v>6147</v>
      </c>
      <c r="EZH1" s="1" t="s">
        <v>6148</v>
      </c>
      <c r="EZI1" s="1" t="s">
        <v>6149</v>
      </c>
      <c r="EZJ1" s="1" t="s">
        <v>6150</v>
      </c>
      <c r="EZK1" s="1" t="s">
        <v>6151</v>
      </c>
      <c r="EZL1" s="1" t="s">
        <v>6152</v>
      </c>
      <c r="EZM1" s="1" t="s">
        <v>6153</v>
      </c>
      <c r="EZN1" s="1" t="s">
        <v>6154</v>
      </c>
      <c r="EZO1" s="1" t="s">
        <v>6155</v>
      </c>
      <c r="EZP1" s="1" t="s">
        <v>6156</v>
      </c>
      <c r="EZQ1" s="1" t="s">
        <v>6157</v>
      </c>
      <c r="EZR1" s="1" t="s">
        <v>6158</v>
      </c>
      <c r="EZS1" s="1" t="s">
        <v>6159</v>
      </c>
      <c r="EZT1" s="1" t="s">
        <v>6160</v>
      </c>
      <c r="EZU1" s="1" t="s">
        <v>6161</v>
      </c>
      <c r="EZV1" s="1" t="s">
        <v>6162</v>
      </c>
      <c r="EZW1" s="1" t="s">
        <v>6163</v>
      </c>
      <c r="EZX1" s="1" t="s">
        <v>6164</v>
      </c>
      <c r="EZY1" s="1" t="s">
        <v>6165</v>
      </c>
      <c r="EZZ1" s="1" t="s">
        <v>6166</v>
      </c>
      <c r="FAA1" s="1" t="s">
        <v>6167</v>
      </c>
      <c r="FAB1" s="1" t="s">
        <v>6168</v>
      </c>
      <c r="FAC1" s="1" t="s">
        <v>6169</v>
      </c>
      <c r="FAD1" s="1" t="s">
        <v>6170</v>
      </c>
      <c r="FAE1" s="1" t="s">
        <v>6171</v>
      </c>
      <c r="FAF1" s="1" t="s">
        <v>6172</v>
      </c>
      <c r="FAG1" s="1" t="s">
        <v>6173</v>
      </c>
      <c r="FAH1" s="1" t="s">
        <v>6174</v>
      </c>
      <c r="FAI1" s="1" t="s">
        <v>6175</v>
      </c>
      <c r="FAJ1" s="1" t="s">
        <v>6176</v>
      </c>
      <c r="FAK1" s="1" t="s">
        <v>6177</v>
      </c>
      <c r="FAL1" s="1" t="s">
        <v>6178</v>
      </c>
      <c r="FAM1" s="1" t="s">
        <v>6179</v>
      </c>
      <c r="FAN1" s="1" t="s">
        <v>6180</v>
      </c>
      <c r="FAO1" s="1" t="s">
        <v>6181</v>
      </c>
      <c r="FAP1" s="1" t="s">
        <v>6182</v>
      </c>
      <c r="FAQ1" s="1" t="s">
        <v>6183</v>
      </c>
      <c r="FAR1" s="1" t="s">
        <v>6184</v>
      </c>
      <c r="FAS1" s="1" t="s">
        <v>6185</v>
      </c>
      <c r="FAT1" s="1" t="s">
        <v>6186</v>
      </c>
      <c r="FAU1" s="1" t="s">
        <v>6187</v>
      </c>
      <c r="FAV1" s="1" t="s">
        <v>6188</v>
      </c>
      <c r="FAW1" s="1" t="s">
        <v>6189</v>
      </c>
      <c r="FAX1" s="1" t="s">
        <v>6190</v>
      </c>
      <c r="FAY1" s="1" t="s">
        <v>6191</v>
      </c>
      <c r="FAZ1" s="1" t="s">
        <v>6192</v>
      </c>
      <c r="FBA1" s="1" t="s">
        <v>6193</v>
      </c>
      <c r="FBB1" s="1" t="s">
        <v>6194</v>
      </c>
      <c r="FBC1" s="1" t="s">
        <v>6195</v>
      </c>
      <c r="FBD1" s="1" t="s">
        <v>6196</v>
      </c>
      <c r="FBE1" s="1" t="s">
        <v>6197</v>
      </c>
      <c r="FBF1" s="1" t="s">
        <v>6198</v>
      </c>
      <c r="FBG1" s="1" t="s">
        <v>6199</v>
      </c>
      <c r="FBH1" s="1" t="s">
        <v>6200</v>
      </c>
      <c r="FBI1" s="1" t="s">
        <v>6201</v>
      </c>
      <c r="FBJ1" s="1" t="s">
        <v>6202</v>
      </c>
      <c r="FBK1" s="1" t="s">
        <v>6203</v>
      </c>
      <c r="FBL1" s="1" t="s">
        <v>6204</v>
      </c>
      <c r="FBM1" s="1" t="s">
        <v>6205</v>
      </c>
      <c r="FBN1" s="1" t="s">
        <v>6206</v>
      </c>
      <c r="FBO1" s="1" t="s">
        <v>6207</v>
      </c>
      <c r="FBP1" s="1" t="s">
        <v>6208</v>
      </c>
      <c r="FBQ1" s="1" t="s">
        <v>6209</v>
      </c>
      <c r="FBR1" s="1" t="s">
        <v>6210</v>
      </c>
      <c r="FBS1" s="1" t="s">
        <v>6211</v>
      </c>
      <c r="FBT1" s="1" t="s">
        <v>6212</v>
      </c>
      <c r="FBU1" s="1" t="s">
        <v>6213</v>
      </c>
      <c r="FBV1" s="1" t="s">
        <v>6214</v>
      </c>
      <c r="FBW1" s="1" t="s">
        <v>6215</v>
      </c>
      <c r="FBX1" s="1" t="s">
        <v>6216</v>
      </c>
      <c r="FBY1" s="1" t="s">
        <v>6217</v>
      </c>
      <c r="FBZ1" s="1" t="s">
        <v>6218</v>
      </c>
      <c r="FCA1" s="1" t="s">
        <v>6219</v>
      </c>
      <c r="FCB1" s="1" t="s">
        <v>6220</v>
      </c>
      <c r="FCC1" s="1" t="s">
        <v>6221</v>
      </c>
      <c r="FCD1" s="1" t="s">
        <v>6222</v>
      </c>
      <c r="FCE1" s="1" t="s">
        <v>6223</v>
      </c>
      <c r="FCF1" s="1" t="s">
        <v>6224</v>
      </c>
      <c r="FCG1" s="1" t="s">
        <v>6225</v>
      </c>
      <c r="FCH1" s="1" t="s">
        <v>6226</v>
      </c>
      <c r="FCI1" s="1" t="s">
        <v>6227</v>
      </c>
      <c r="FCJ1" s="1" t="s">
        <v>6228</v>
      </c>
      <c r="FCK1" s="1" t="s">
        <v>6229</v>
      </c>
      <c r="FCL1" s="1" t="s">
        <v>6230</v>
      </c>
      <c r="FCM1" s="1" t="s">
        <v>6231</v>
      </c>
      <c r="FCN1" s="1" t="s">
        <v>6232</v>
      </c>
      <c r="FCO1" s="1" t="s">
        <v>6233</v>
      </c>
      <c r="FCP1" s="1" t="s">
        <v>6234</v>
      </c>
      <c r="FCQ1" s="1" t="s">
        <v>6235</v>
      </c>
      <c r="FCR1" s="1" t="s">
        <v>6236</v>
      </c>
      <c r="FCS1" s="1" t="s">
        <v>6237</v>
      </c>
      <c r="FCT1" s="1" t="s">
        <v>6238</v>
      </c>
      <c r="FCU1" s="1" t="s">
        <v>6239</v>
      </c>
      <c r="FCV1" s="1" t="s">
        <v>6240</v>
      </c>
      <c r="FCW1" s="1" t="s">
        <v>6241</v>
      </c>
      <c r="FCX1" s="1" t="s">
        <v>6242</v>
      </c>
      <c r="FCY1" s="1" t="s">
        <v>6243</v>
      </c>
      <c r="FCZ1" s="1" t="s">
        <v>6244</v>
      </c>
      <c r="FDA1" s="1" t="s">
        <v>6245</v>
      </c>
      <c r="FDB1" s="1" t="s">
        <v>6246</v>
      </c>
      <c r="FDC1" s="1" t="s">
        <v>6247</v>
      </c>
      <c r="FDD1" s="1" t="s">
        <v>6248</v>
      </c>
      <c r="FDE1" s="1" t="s">
        <v>6249</v>
      </c>
      <c r="FDF1" s="1" t="s">
        <v>6250</v>
      </c>
      <c r="FDG1" s="1" t="s">
        <v>6251</v>
      </c>
      <c r="FDH1" s="1" t="s">
        <v>6252</v>
      </c>
      <c r="FDI1" s="1" t="s">
        <v>6253</v>
      </c>
      <c r="FDJ1" s="1" t="s">
        <v>6254</v>
      </c>
      <c r="FDK1" s="1" t="s">
        <v>6255</v>
      </c>
      <c r="FDL1" s="1" t="s">
        <v>6256</v>
      </c>
      <c r="FDM1" s="1" t="s">
        <v>6257</v>
      </c>
      <c r="FDN1" s="1" t="s">
        <v>6258</v>
      </c>
      <c r="FDO1" s="1" t="s">
        <v>6259</v>
      </c>
      <c r="FDP1" s="1" t="s">
        <v>6260</v>
      </c>
      <c r="FDQ1" s="1" t="s">
        <v>6261</v>
      </c>
      <c r="FDR1" s="1" t="s">
        <v>6262</v>
      </c>
      <c r="FDS1" s="1" t="s">
        <v>6263</v>
      </c>
      <c r="FDT1" s="1" t="s">
        <v>6264</v>
      </c>
      <c r="FDU1" s="1" t="s">
        <v>6265</v>
      </c>
      <c r="FDV1" s="1" t="s">
        <v>6266</v>
      </c>
      <c r="FDW1" s="1" t="s">
        <v>6267</v>
      </c>
      <c r="FDX1" s="1" t="s">
        <v>6268</v>
      </c>
      <c r="FDY1" s="1" t="s">
        <v>6269</v>
      </c>
      <c r="FDZ1" s="1" t="s">
        <v>6270</v>
      </c>
      <c r="FEA1" s="1" t="s">
        <v>6271</v>
      </c>
      <c r="FEB1" s="1" t="s">
        <v>6272</v>
      </c>
      <c r="FEC1" s="1" t="s">
        <v>6273</v>
      </c>
      <c r="FED1" s="1" t="s">
        <v>6274</v>
      </c>
      <c r="FEE1" s="1" t="s">
        <v>6275</v>
      </c>
      <c r="FEF1" s="1" t="s">
        <v>6276</v>
      </c>
      <c r="FEG1" s="1" t="s">
        <v>6277</v>
      </c>
      <c r="FEH1" s="1" t="s">
        <v>6278</v>
      </c>
      <c r="FEI1" s="1" t="s">
        <v>6279</v>
      </c>
      <c r="FEJ1" s="1" t="s">
        <v>6280</v>
      </c>
      <c r="FEK1" s="1" t="s">
        <v>6281</v>
      </c>
      <c r="FEL1" s="1" t="s">
        <v>6282</v>
      </c>
      <c r="FEM1" s="1" t="s">
        <v>6283</v>
      </c>
      <c r="FEN1" s="1" t="s">
        <v>6284</v>
      </c>
      <c r="FEO1" s="1" t="s">
        <v>6285</v>
      </c>
      <c r="FEP1" s="1" t="s">
        <v>6286</v>
      </c>
      <c r="FEQ1" s="1" t="s">
        <v>6287</v>
      </c>
      <c r="FER1" s="1" t="s">
        <v>6288</v>
      </c>
      <c r="FES1" s="1" t="s">
        <v>6289</v>
      </c>
      <c r="FET1" s="1" t="s">
        <v>6290</v>
      </c>
      <c r="FEU1" s="1" t="s">
        <v>6291</v>
      </c>
      <c r="FEV1" s="1" t="s">
        <v>6292</v>
      </c>
      <c r="FEW1" s="1" t="s">
        <v>6293</v>
      </c>
      <c r="FEX1" s="1" t="s">
        <v>6294</v>
      </c>
      <c r="FEY1" s="1" t="s">
        <v>6295</v>
      </c>
      <c r="FEZ1" s="1" t="s">
        <v>6296</v>
      </c>
      <c r="FFA1" s="1" t="s">
        <v>6297</v>
      </c>
      <c r="FFB1" s="1" t="s">
        <v>6298</v>
      </c>
      <c r="FFC1" s="1" t="s">
        <v>6299</v>
      </c>
      <c r="FFD1" s="1" t="s">
        <v>6300</v>
      </c>
      <c r="FFE1" s="1" t="s">
        <v>6301</v>
      </c>
      <c r="FFF1" s="1" t="s">
        <v>6302</v>
      </c>
      <c r="FFG1" s="1" t="s">
        <v>6303</v>
      </c>
      <c r="FFH1" s="1" t="s">
        <v>6304</v>
      </c>
      <c r="FFI1" s="1" t="s">
        <v>6305</v>
      </c>
      <c r="FFJ1" s="1" t="s">
        <v>6306</v>
      </c>
      <c r="FFK1" s="1" t="s">
        <v>6307</v>
      </c>
      <c r="FFL1" s="1" t="s">
        <v>6308</v>
      </c>
      <c r="FFM1" s="1" t="s">
        <v>6309</v>
      </c>
      <c r="FFN1" s="1" t="s">
        <v>6310</v>
      </c>
      <c r="FFO1" s="1" t="s">
        <v>6311</v>
      </c>
      <c r="FFP1" s="1" t="s">
        <v>6312</v>
      </c>
      <c r="FFQ1" s="1" t="s">
        <v>6313</v>
      </c>
      <c r="FFR1" s="1" t="s">
        <v>6314</v>
      </c>
      <c r="FFS1" s="1" t="s">
        <v>6315</v>
      </c>
      <c r="FFT1" s="1" t="s">
        <v>6316</v>
      </c>
      <c r="FFU1" s="1" t="s">
        <v>6317</v>
      </c>
      <c r="FFV1" s="1" t="s">
        <v>6318</v>
      </c>
      <c r="FFW1" s="1" t="s">
        <v>6319</v>
      </c>
      <c r="FFX1" s="1" t="s">
        <v>6320</v>
      </c>
      <c r="FFY1" s="1" t="s">
        <v>6321</v>
      </c>
      <c r="FFZ1" s="1" t="s">
        <v>6322</v>
      </c>
      <c r="FGA1" s="1" t="s">
        <v>6323</v>
      </c>
      <c r="FGB1" s="1" t="s">
        <v>6324</v>
      </c>
      <c r="FGC1" s="1" t="s">
        <v>6325</v>
      </c>
      <c r="FGD1" s="1" t="s">
        <v>6326</v>
      </c>
      <c r="FGE1" s="1" t="s">
        <v>6327</v>
      </c>
      <c r="FGF1" s="1" t="s">
        <v>6328</v>
      </c>
      <c r="FGG1" s="1" t="s">
        <v>6329</v>
      </c>
      <c r="FGH1" s="1" t="s">
        <v>6330</v>
      </c>
      <c r="FGI1" s="1" t="s">
        <v>6331</v>
      </c>
      <c r="FGJ1" s="1" t="s">
        <v>6332</v>
      </c>
      <c r="FGK1" s="1" t="s">
        <v>6333</v>
      </c>
      <c r="FGL1" s="1" t="s">
        <v>6334</v>
      </c>
      <c r="FGM1" s="1" t="s">
        <v>6335</v>
      </c>
      <c r="FGN1" s="1" t="s">
        <v>6336</v>
      </c>
      <c r="FGO1" s="1" t="s">
        <v>6337</v>
      </c>
      <c r="FGP1" s="1" t="s">
        <v>6338</v>
      </c>
      <c r="FGQ1" s="1" t="s">
        <v>6339</v>
      </c>
      <c r="FGR1" s="1" t="s">
        <v>6340</v>
      </c>
      <c r="FGS1" s="1" t="s">
        <v>6341</v>
      </c>
      <c r="FGT1" s="1" t="s">
        <v>6342</v>
      </c>
      <c r="FGU1" s="1" t="s">
        <v>6343</v>
      </c>
      <c r="FGV1" s="1" t="s">
        <v>6344</v>
      </c>
      <c r="FGW1" s="1" t="s">
        <v>6345</v>
      </c>
      <c r="FGX1" s="1" t="s">
        <v>6346</v>
      </c>
      <c r="FGY1" s="1" t="s">
        <v>6347</v>
      </c>
      <c r="FGZ1" s="1" t="s">
        <v>6348</v>
      </c>
      <c r="FHA1" s="1" t="s">
        <v>6349</v>
      </c>
      <c r="FHB1" s="1" t="s">
        <v>6350</v>
      </c>
      <c r="FHC1" s="1" t="s">
        <v>6351</v>
      </c>
      <c r="FHD1" s="1" t="s">
        <v>6352</v>
      </c>
      <c r="FHE1" s="1" t="s">
        <v>6353</v>
      </c>
      <c r="FHF1" s="1" t="s">
        <v>6354</v>
      </c>
      <c r="FHG1" s="1" t="s">
        <v>6355</v>
      </c>
      <c r="FHH1" s="1" t="s">
        <v>6356</v>
      </c>
      <c r="FHI1" s="1" t="s">
        <v>6357</v>
      </c>
      <c r="FHJ1" s="1" t="s">
        <v>6358</v>
      </c>
      <c r="FHK1" s="1" t="s">
        <v>6359</v>
      </c>
      <c r="FHL1" s="1" t="s">
        <v>6360</v>
      </c>
      <c r="FHM1" s="1" t="s">
        <v>6361</v>
      </c>
      <c r="FHN1" s="1" t="s">
        <v>6362</v>
      </c>
      <c r="FHO1" s="1" t="s">
        <v>6363</v>
      </c>
      <c r="FHP1" s="1" t="s">
        <v>6364</v>
      </c>
      <c r="FHQ1" s="1" t="s">
        <v>6365</v>
      </c>
      <c r="FHR1" s="1" t="s">
        <v>6366</v>
      </c>
      <c r="FHS1" s="1" t="s">
        <v>6367</v>
      </c>
      <c r="FHT1" s="1" t="s">
        <v>6368</v>
      </c>
      <c r="FHU1" s="1" t="s">
        <v>6369</v>
      </c>
      <c r="FHV1" s="1" t="s">
        <v>6370</v>
      </c>
      <c r="FHW1" s="1" t="s">
        <v>6371</v>
      </c>
      <c r="FHX1" s="1" t="s">
        <v>6372</v>
      </c>
      <c r="FHY1" s="1" t="s">
        <v>6373</v>
      </c>
      <c r="FHZ1" s="1" t="s">
        <v>6374</v>
      </c>
      <c r="FIA1" s="1" t="s">
        <v>6375</v>
      </c>
      <c r="FIB1" s="1" t="s">
        <v>6376</v>
      </c>
      <c r="FIC1" s="1" t="s">
        <v>6377</v>
      </c>
      <c r="FID1" s="1" t="s">
        <v>6378</v>
      </c>
      <c r="FIE1" s="1" t="s">
        <v>6379</v>
      </c>
      <c r="FIF1" s="1" t="s">
        <v>6380</v>
      </c>
      <c r="FIG1" s="1" t="s">
        <v>6381</v>
      </c>
      <c r="FIH1" s="1" t="s">
        <v>6382</v>
      </c>
      <c r="FII1" s="1" t="s">
        <v>6383</v>
      </c>
      <c r="FIJ1" s="1" t="s">
        <v>6384</v>
      </c>
      <c r="FIK1" s="1" t="s">
        <v>6385</v>
      </c>
      <c r="FIL1" s="1" t="s">
        <v>6386</v>
      </c>
      <c r="FIM1" s="1" t="s">
        <v>6387</v>
      </c>
      <c r="FIN1" s="1" t="s">
        <v>6388</v>
      </c>
      <c r="FIO1" s="1" t="s">
        <v>6389</v>
      </c>
      <c r="FIP1" s="1" t="s">
        <v>6390</v>
      </c>
      <c r="FIQ1" s="1" t="s">
        <v>6391</v>
      </c>
      <c r="FIR1" s="1" t="s">
        <v>6392</v>
      </c>
      <c r="FIS1" s="1" t="s">
        <v>6393</v>
      </c>
      <c r="FIT1" s="1" t="s">
        <v>6394</v>
      </c>
      <c r="FIU1" s="1" t="s">
        <v>6395</v>
      </c>
      <c r="FIV1" s="1" t="s">
        <v>6396</v>
      </c>
      <c r="FIW1" s="1" t="s">
        <v>6397</v>
      </c>
      <c r="FIX1" s="1" t="s">
        <v>6398</v>
      </c>
      <c r="FIY1" s="1" t="s">
        <v>6399</v>
      </c>
      <c r="FIZ1" s="1" t="s">
        <v>6400</v>
      </c>
      <c r="FJA1" s="1" t="s">
        <v>6401</v>
      </c>
      <c r="FJB1" s="1" t="s">
        <v>6402</v>
      </c>
      <c r="FJC1" s="1" t="s">
        <v>6403</v>
      </c>
      <c r="FJD1" s="1" t="s">
        <v>6404</v>
      </c>
      <c r="FJE1" s="1" t="s">
        <v>6405</v>
      </c>
      <c r="FJF1" s="1" t="s">
        <v>6406</v>
      </c>
      <c r="FJG1" s="1" t="s">
        <v>6407</v>
      </c>
      <c r="FJH1" s="1" t="s">
        <v>6408</v>
      </c>
      <c r="FJI1" s="1" t="s">
        <v>6409</v>
      </c>
      <c r="FJJ1" s="1" t="s">
        <v>6410</v>
      </c>
      <c r="FJK1" s="1" t="s">
        <v>6411</v>
      </c>
      <c r="FJL1" s="1" t="s">
        <v>6412</v>
      </c>
      <c r="FJM1" s="1" t="s">
        <v>6413</v>
      </c>
      <c r="FJN1" s="1" t="s">
        <v>6414</v>
      </c>
      <c r="FJO1" s="1" t="s">
        <v>6415</v>
      </c>
      <c r="FJP1" s="1" t="s">
        <v>6416</v>
      </c>
      <c r="FJQ1" s="1" t="s">
        <v>6417</v>
      </c>
      <c r="FJR1" s="1" t="s">
        <v>6418</v>
      </c>
      <c r="FJS1" s="1" t="s">
        <v>6419</v>
      </c>
      <c r="FJT1" s="1" t="s">
        <v>6420</v>
      </c>
      <c r="FJU1" s="1" t="s">
        <v>6421</v>
      </c>
      <c r="FJV1" s="1" t="s">
        <v>6422</v>
      </c>
      <c r="FJW1" s="1" t="s">
        <v>6423</v>
      </c>
      <c r="FJX1" s="1" t="s">
        <v>6424</v>
      </c>
      <c r="FJY1" s="1" t="s">
        <v>6425</v>
      </c>
      <c r="FJZ1" s="1" t="s">
        <v>6426</v>
      </c>
      <c r="FKA1" s="1" t="s">
        <v>6427</v>
      </c>
      <c r="FKB1" s="1" t="s">
        <v>6428</v>
      </c>
      <c r="FKC1" s="1" t="s">
        <v>6429</v>
      </c>
      <c r="FKD1" s="1" t="s">
        <v>6430</v>
      </c>
      <c r="FKE1" s="1" t="s">
        <v>6431</v>
      </c>
      <c r="FKF1" s="1" t="s">
        <v>6432</v>
      </c>
      <c r="FKG1" s="1" t="s">
        <v>6433</v>
      </c>
      <c r="FKH1" s="1" t="s">
        <v>6434</v>
      </c>
      <c r="FKI1" s="1" t="s">
        <v>6435</v>
      </c>
      <c r="FKJ1" s="1" t="s">
        <v>6436</v>
      </c>
      <c r="FKK1" s="1" t="s">
        <v>6437</v>
      </c>
      <c r="FKL1" s="1" t="s">
        <v>6438</v>
      </c>
      <c r="FKM1" s="1" t="s">
        <v>6439</v>
      </c>
      <c r="FKN1" s="1" t="s">
        <v>6440</v>
      </c>
      <c r="FKO1" s="1" t="s">
        <v>6441</v>
      </c>
      <c r="FKP1" s="1" t="s">
        <v>6442</v>
      </c>
      <c r="FKQ1" s="1" t="s">
        <v>6443</v>
      </c>
      <c r="FKR1" s="1" t="s">
        <v>6444</v>
      </c>
      <c r="FKS1" s="1" t="s">
        <v>6445</v>
      </c>
      <c r="FKT1" s="1" t="s">
        <v>6446</v>
      </c>
      <c r="FKU1" s="1" t="s">
        <v>6447</v>
      </c>
      <c r="FKV1" s="1" t="s">
        <v>6448</v>
      </c>
      <c r="FKW1" s="1" t="s">
        <v>6449</v>
      </c>
      <c r="FKX1" s="1" t="s">
        <v>6450</v>
      </c>
      <c r="FKY1" s="1" t="s">
        <v>6451</v>
      </c>
      <c r="FKZ1" s="1" t="s">
        <v>6452</v>
      </c>
      <c r="FLA1" s="1" t="s">
        <v>6453</v>
      </c>
      <c r="FLB1" s="1" t="s">
        <v>6454</v>
      </c>
      <c r="FLC1" s="1" t="s">
        <v>6455</v>
      </c>
      <c r="FLD1" s="1" t="s">
        <v>6456</v>
      </c>
      <c r="FLE1" s="1" t="s">
        <v>6457</v>
      </c>
      <c r="FLF1" s="1" t="s">
        <v>6458</v>
      </c>
      <c r="FLG1" s="1" t="s">
        <v>6459</v>
      </c>
      <c r="FLH1" s="1" t="s">
        <v>6460</v>
      </c>
      <c r="FLI1" s="1" t="s">
        <v>6461</v>
      </c>
      <c r="FLJ1" s="1" t="s">
        <v>6462</v>
      </c>
      <c r="FLK1" s="1" t="s">
        <v>6463</v>
      </c>
      <c r="FLL1" s="1" t="s">
        <v>6464</v>
      </c>
      <c r="FLM1" s="1" t="s">
        <v>6465</v>
      </c>
      <c r="FLN1" s="1" t="s">
        <v>6466</v>
      </c>
      <c r="FLO1" s="1" t="s">
        <v>6467</v>
      </c>
      <c r="FLP1" s="1" t="s">
        <v>6468</v>
      </c>
      <c r="FLQ1" s="1" t="s">
        <v>6469</v>
      </c>
      <c r="FLR1" s="1" t="s">
        <v>6470</v>
      </c>
      <c r="FLS1" s="1" t="s">
        <v>6471</v>
      </c>
      <c r="FLT1" s="1" t="s">
        <v>6472</v>
      </c>
      <c r="FLU1" s="1" t="s">
        <v>6473</v>
      </c>
      <c r="FLV1" s="1" t="s">
        <v>6474</v>
      </c>
      <c r="FLW1" s="1" t="s">
        <v>6475</v>
      </c>
      <c r="FLX1" s="1" t="s">
        <v>6476</v>
      </c>
      <c r="FLY1" s="1" t="s">
        <v>6477</v>
      </c>
      <c r="FLZ1" s="1" t="s">
        <v>6478</v>
      </c>
      <c r="FMA1" s="1" t="s">
        <v>6479</v>
      </c>
      <c r="FMB1" s="1" t="s">
        <v>6480</v>
      </c>
      <c r="FMC1" s="1" t="s">
        <v>6481</v>
      </c>
      <c r="FMD1" s="1" t="s">
        <v>6482</v>
      </c>
      <c r="FME1" s="1" t="s">
        <v>6483</v>
      </c>
      <c r="FMF1" s="1" t="s">
        <v>6484</v>
      </c>
      <c r="FMG1" s="1" t="s">
        <v>6485</v>
      </c>
      <c r="FMH1" s="1" t="s">
        <v>6486</v>
      </c>
      <c r="FMI1" s="1" t="s">
        <v>6487</v>
      </c>
      <c r="FMJ1" s="1" t="s">
        <v>6488</v>
      </c>
      <c r="FMK1" s="1" t="s">
        <v>6489</v>
      </c>
      <c r="FML1" s="1" t="s">
        <v>6490</v>
      </c>
      <c r="FMM1" s="1" t="s">
        <v>6491</v>
      </c>
      <c r="FMN1" s="1" t="s">
        <v>6492</v>
      </c>
      <c r="FMO1" s="1" t="s">
        <v>6493</v>
      </c>
      <c r="FMP1" s="1" t="s">
        <v>6494</v>
      </c>
      <c r="FMQ1" s="1" t="s">
        <v>6495</v>
      </c>
      <c r="FMR1" s="1" t="s">
        <v>6496</v>
      </c>
      <c r="FMS1" s="1" t="s">
        <v>6497</v>
      </c>
      <c r="FMT1" s="1" t="s">
        <v>6498</v>
      </c>
      <c r="FMU1" s="1" t="s">
        <v>6499</v>
      </c>
      <c r="FMV1" s="1" t="s">
        <v>6500</v>
      </c>
      <c r="FMW1" s="1" t="s">
        <v>6501</v>
      </c>
      <c r="FMX1" s="1" t="s">
        <v>6502</v>
      </c>
      <c r="FMY1" s="1" t="s">
        <v>6503</v>
      </c>
      <c r="FMZ1" s="1" t="s">
        <v>6504</v>
      </c>
      <c r="FNA1" s="1" t="s">
        <v>6505</v>
      </c>
      <c r="FNB1" s="1" t="s">
        <v>6506</v>
      </c>
      <c r="FNC1" s="1" t="s">
        <v>6507</v>
      </c>
      <c r="FND1" s="1" t="s">
        <v>6508</v>
      </c>
      <c r="FNE1" s="1" t="s">
        <v>6509</v>
      </c>
      <c r="FNF1" s="1" t="s">
        <v>6510</v>
      </c>
      <c r="FNG1" s="1" t="s">
        <v>6511</v>
      </c>
      <c r="FNH1" s="1" t="s">
        <v>6512</v>
      </c>
      <c r="FNI1" s="1" t="s">
        <v>6513</v>
      </c>
      <c r="FNJ1" s="1" t="s">
        <v>6514</v>
      </c>
      <c r="FNK1" s="1" t="s">
        <v>6515</v>
      </c>
      <c r="FNL1" s="1" t="s">
        <v>6516</v>
      </c>
      <c r="FNM1" s="1" t="s">
        <v>6517</v>
      </c>
      <c r="FNN1" s="1" t="s">
        <v>6518</v>
      </c>
      <c r="FNO1" s="1" t="s">
        <v>6519</v>
      </c>
      <c r="FNP1" s="1" t="s">
        <v>6520</v>
      </c>
      <c r="FNQ1" s="1" t="s">
        <v>6521</v>
      </c>
      <c r="FNR1" s="1" t="s">
        <v>6522</v>
      </c>
      <c r="FNS1" s="1" t="s">
        <v>6523</v>
      </c>
      <c r="FNT1" s="1" t="s">
        <v>6524</v>
      </c>
      <c r="FNU1" s="1" t="s">
        <v>6525</v>
      </c>
      <c r="FNV1" s="1" t="s">
        <v>6526</v>
      </c>
      <c r="FNW1" s="1" t="s">
        <v>6527</v>
      </c>
      <c r="FNX1" s="1" t="s">
        <v>6528</v>
      </c>
      <c r="FNY1" s="1" t="s">
        <v>6529</v>
      </c>
      <c r="FNZ1" s="1" t="s">
        <v>6530</v>
      </c>
      <c r="FOA1" s="1" t="s">
        <v>6531</v>
      </c>
      <c r="FOB1" s="1" t="s">
        <v>6532</v>
      </c>
      <c r="FOC1" s="1" t="s">
        <v>6533</v>
      </c>
      <c r="FOD1" s="1" t="s">
        <v>6534</v>
      </c>
      <c r="FOE1" s="1" t="s">
        <v>6535</v>
      </c>
      <c r="FOF1" s="1" t="s">
        <v>6536</v>
      </c>
      <c r="FOG1" s="1" t="s">
        <v>6537</v>
      </c>
      <c r="FOH1" s="1" t="s">
        <v>6538</v>
      </c>
      <c r="FOI1" s="1" t="s">
        <v>6539</v>
      </c>
      <c r="FOJ1" s="1" t="s">
        <v>6540</v>
      </c>
      <c r="FOK1" s="1" t="s">
        <v>6541</v>
      </c>
      <c r="FOL1" s="1" t="s">
        <v>6542</v>
      </c>
      <c r="FOM1" s="1" t="s">
        <v>6543</v>
      </c>
      <c r="FON1" s="1" t="s">
        <v>6544</v>
      </c>
      <c r="FOO1" s="1" t="s">
        <v>6545</v>
      </c>
      <c r="FOP1" s="1" t="s">
        <v>6546</v>
      </c>
      <c r="FOQ1" s="1" t="s">
        <v>6547</v>
      </c>
      <c r="FOR1" s="1" t="s">
        <v>6548</v>
      </c>
      <c r="FOS1" s="1" t="s">
        <v>6549</v>
      </c>
      <c r="FOT1" s="1" t="s">
        <v>6550</v>
      </c>
      <c r="FOU1" s="1" t="s">
        <v>6551</v>
      </c>
      <c r="FOV1" s="1" t="s">
        <v>6552</v>
      </c>
      <c r="FOW1" s="1" t="s">
        <v>6553</v>
      </c>
      <c r="FOX1" s="1" t="s">
        <v>6554</v>
      </c>
      <c r="FOY1" s="1" t="s">
        <v>6555</v>
      </c>
      <c r="FOZ1" s="1" t="s">
        <v>6556</v>
      </c>
      <c r="FPA1" s="1" t="s">
        <v>6557</v>
      </c>
      <c r="FPB1" s="1" t="s">
        <v>6558</v>
      </c>
      <c r="FPC1" s="1" t="s">
        <v>6559</v>
      </c>
      <c r="FPD1" s="1" t="s">
        <v>6560</v>
      </c>
      <c r="FPE1" s="1" t="s">
        <v>6561</v>
      </c>
      <c r="FPF1" s="1" t="s">
        <v>6562</v>
      </c>
      <c r="FPG1" s="1" t="s">
        <v>6563</v>
      </c>
      <c r="FPH1" s="1" t="s">
        <v>6564</v>
      </c>
      <c r="FPI1" s="1" t="s">
        <v>6565</v>
      </c>
      <c r="FPJ1" s="1" t="s">
        <v>6566</v>
      </c>
      <c r="FPK1" s="1" t="s">
        <v>6567</v>
      </c>
      <c r="FPL1" s="1" t="s">
        <v>6568</v>
      </c>
      <c r="FPM1" s="1" t="s">
        <v>6569</v>
      </c>
      <c r="FPN1" s="1" t="s">
        <v>6570</v>
      </c>
      <c r="FPO1" s="1" t="s">
        <v>6571</v>
      </c>
      <c r="FPP1" s="1" t="s">
        <v>6572</v>
      </c>
      <c r="FPQ1" s="1" t="s">
        <v>6573</v>
      </c>
      <c r="FPR1" s="1" t="s">
        <v>6574</v>
      </c>
      <c r="FPS1" s="1" t="s">
        <v>6575</v>
      </c>
      <c r="FPT1" s="1" t="s">
        <v>6576</v>
      </c>
      <c r="FPU1" s="1" t="s">
        <v>6577</v>
      </c>
      <c r="FPV1" s="1" t="s">
        <v>6578</v>
      </c>
      <c r="FPW1" s="1" t="s">
        <v>6579</v>
      </c>
      <c r="FPX1" s="1" t="s">
        <v>6580</v>
      </c>
      <c r="FPY1" s="1" t="s">
        <v>6581</v>
      </c>
      <c r="FPZ1" s="1" t="s">
        <v>6582</v>
      </c>
      <c r="FQA1" s="1" t="s">
        <v>6583</v>
      </c>
      <c r="FQB1" s="1" t="s">
        <v>6584</v>
      </c>
      <c r="FQC1" s="1" t="s">
        <v>6585</v>
      </c>
      <c r="FQD1" s="1" t="s">
        <v>6586</v>
      </c>
      <c r="FQE1" s="1" t="s">
        <v>6587</v>
      </c>
      <c r="FQF1" s="1" t="s">
        <v>6588</v>
      </c>
      <c r="FQG1" s="1" t="s">
        <v>6589</v>
      </c>
      <c r="FQH1" s="1" t="s">
        <v>6590</v>
      </c>
      <c r="FQI1" s="1" t="s">
        <v>6591</v>
      </c>
      <c r="FQJ1" s="1" t="s">
        <v>6592</v>
      </c>
      <c r="FQK1" s="1" t="s">
        <v>6593</v>
      </c>
      <c r="FQL1" s="1" t="s">
        <v>6594</v>
      </c>
      <c r="FQM1" s="1" t="s">
        <v>6595</v>
      </c>
      <c r="FQN1" s="1" t="s">
        <v>6596</v>
      </c>
      <c r="FQO1" s="1" t="s">
        <v>6597</v>
      </c>
      <c r="FQP1" s="1" t="s">
        <v>6598</v>
      </c>
      <c r="FQQ1" s="1" t="s">
        <v>6599</v>
      </c>
      <c r="FQR1" s="1" t="s">
        <v>6600</v>
      </c>
      <c r="FQS1" s="1" t="s">
        <v>6601</v>
      </c>
      <c r="FQT1" s="1" t="s">
        <v>6602</v>
      </c>
      <c r="FQU1" s="1" t="s">
        <v>6603</v>
      </c>
      <c r="FQV1" s="1" t="s">
        <v>6604</v>
      </c>
      <c r="FQW1" s="1" t="s">
        <v>6605</v>
      </c>
      <c r="FQX1" s="1" t="s">
        <v>6606</v>
      </c>
      <c r="FQY1" s="1" t="s">
        <v>6607</v>
      </c>
      <c r="FQZ1" s="1" t="s">
        <v>6608</v>
      </c>
      <c r="FRA1" s="1" t="s">
        <v>6609</v>
      </c>
      <c r="FRB1" s="1" t="s">
        <v>6610</v>
      </c>
      <c r="FRC1" s="1" t="s">
        <v>6611</v>
      </c>
      <c r="FRD1" s="1" t="s">
        <v>6612</v>
      </c>
      <c r="FRE1" s="1" t="s">
        <v>6613</v>
      </c>
      <c r="FRF1" s="1" t="s">
        <v>6614</v>
      </c>
      <c r="FRG1" s="1" t="s">
        <v>6615</v>
      </c>
      <c r="FRH1" s="1" t="s">
        <v>6616</v>
      </c>
      <c r="FRI1" s="1" t="s">
        <v>6617</v>
      </c>
      <c r="FRJ1" s="1" t="s">
        <v>6618</v>
      </c>
      <c r="FRK1" s="1" t="s">
        <v>6619</v>
      </c>
      <c r="FRL1" s="1" t="s">
        <v>6620</v>
      </c>
      <c r="FRM1" s="1" t="s">
        <v>6621</v>
      </c>
      <c r="FRN1" s="1" t="s">
        <v>6622</v>
      </c>
      <c r="FRO1" s="1" t="s">
        <v>6623</v>
      </c>
      <c r="FRP1" s="1" t="s">
        <v>6624</v>
      </c>
      <c r="FRQ1" s="1" t="s">
        <v>6625</v>
      </c>
      <c r="FRR1" s="1" t="s">
        <v>6626</v>
      </c>
      <c r="FRS1" s="1" t="s">
        <v>6627</v>
      </c>
      <c r="FRT1" s="1" t="s">
        <v>6628</v>
      </c>
      <c r="FRU1" s="1" t="s">
        <v>6629</v>
      </c>
      <c r="FRV1" s="1" t="s">
        <v>6630</v>
      </c>
      <c r="FRW1" s="1" t="s">
        <v>6631</v>
      </c>
      <c r="FRX1" s="1" t="s">
        <v>6632</v>
      </c>
      <c r="FRY1" s="1" t="s">
        <v>6633</v>
      </c>
      <c r="FRZ1" s="1" t="s">
        <v>6634</v>
      </c>
      <c r="FSA1" s="1" t="s">
        <v>6635</v>
      </c>
      <c r="FSB1" s="1" t="s">
        <v>6636</v>
      </c>
      <c r="FSC1" s="1" t="s">
        <v>6637</v>
      </c>
      <c r="FSD1" s="1" t="s">
        <v>6638</v>
      </c>
      <c r="FSE1" s="1" t="s">
        <v>6639</v>
      </c>
      <c r="FSF1" s="1" t="s">
        <v>6640</v>
      </c>
      <c r="FSG1" s="1" t="s">
        <v>6641</v>
      </c>
      <c r="FSH1" s="1" t="s">
        <v>6642</v>
      </c>
      <c r="FSI1" s="1" t="s">
        <v>6643</v>
      </c>
      <c r="FSJ1" s="1" t="s">
        <v>6644</v>
      </c>
      <c r="FSK1" s="1" t="s">
        <v>6645</v>
      </c>
      <c r="FSL1" s="1" t="s">
        <v>6646</v>
      </c>
      <c r="FSM1" s="1" t="s">
        <v>6647</v>
      </c>
      <c r="FSN1" s="1" t="s">
        <v>6648</v>
      </c>
      <c r="FSO1" s="1" t="s">
        <v>6649</v>
      </c>
      <c r="FSP1" s="1" t="s">
        <v>6650</v>
      </c>
      <c r="FSQ1" s="1" t="s">
        <v>6651</v>
      </c>
      <c r="FSR1" s="1" t="s">
        <v>6652</v>
      </c>
      <c r="FSS1" s="1" t="s">
        <v>6653</v>
      </c>
      <c r="FST1" s="1" t="s">
        <v>6654</v>
      </c>
      <c r="FSU1" s="1" t="s">
        <v>6655</v>
      </c>
      <c r="FSV1" s="1" t="s">
        <v>6656</v>
      </c>
      <c r="FSW1" s="1" t="s">
        <v>6657</v>
      </c>
      <c r="FSX1" s="1" t="s">
        <v>6658</v>
      </c>
      <c r="FSY1" s="1" t="s">
        <v>6659</v>
      </c>
      <c r="FSZ1" s="1" t="s">
        <v>6660</v>
      </c>
      <c r="FTA1" s="1" t="s">
        <v>6661</v>
      </c>
      <c r="FTB1" s="1" t="s">
        <v>6662</v>
      </c>
      <c r="FTC1" s="1" t="s">
        <v>6663</v>
      </c>
      <c r="FTD1" s="1" t="s">
        <v>6664</v>
      </c>
      <c r="FTE1" s="1" t="s">
        <v>6665</v>
      </c>
      <c r="FTF1" s="1" t="s">
        <v>6666</v>
      </c>
      <c r="FTG1" s="1" t="s">
        <v>6667</v>
      </c>
      <c r="FTH1" s="1" t="s">
        <v>6668</v>
      </c>
      <c r="FTI1" s="1" t="s">
        <v>6669</v>
      </c>
      <c r="FTJ1" s="1" t="s">
        <v>6670</v>
      </c>
      <c r="FTK1" s="1" t="s">
        <v>6671</v>
      </c>
      <c r="FTL1" s="1" t="s">
        <v>6672</v>
      </c>
      <c r="FTM1" s="1" t="s">
        <v>6673</v>
      </c>
      <c r="FTN1" s="1" t="s">
        <v>6674</v>
      </c>
      <c r="FTO1" s="1" t="s">
        <v>6675</v>
      </c>
      <c r="FTP1" s="1" t="s">
        <v>6676</v>
      </c>
      <c r="FTQ1" s="1" t="s">
        <v>6677</v>
      </c>
      <c r="FTR1" s="1" t="s">
        <v>6678</v>
      </c>
      <c r="FTS1" s="1" t="s">
        <v>6679</v>
      </c>
      <c r="FTT1" s="1" t="s">
        <v>6680</v>
      </c>
      <c r="FTU1" s="1" t="s">
        <v>6681</v>
      </c>
      <c r="FTV1" s="1" t="s">
        <v>6682</v>
      </c>
      <c r="FTW1" s="1" t="s">
        <v>6683</v>
      </c>
      <c r="FTX1" s="1" t="s">
        <v>6684</v>
      </c>
      <c r="FTY1" s="1" t="s">
        <v>6685</v>
      </c>
      <c r="FTZ1" s="1" t="s">
        <v>6686</v>
      </c>
      <c r="FUA1" s="1" t="s">
        <v>6687</v>
      </c>
      <c r="FUB1" s="1" t="s">
        <v>6688</v>
      </c>
      <c r="FUC1" s="1" t="s">
        <v>6689</v>
      </c>
      <c r="FUD1" s="1" t="s">
        <v>6690</v>
      </c>
      <c r="FUE1" s="1" t="s">
        <v>6691</v>
      </c>
      <c r="FUF1" s="1" t="s">
        <v>6692</v>
      </c>
      <c r="FUG1" s="1" t="s">
        <v>6693</v>
      </c>
      <c r="FUH1" s="1" t="s">
        <v>6694</v>
      </c>
      <c r="FUI1" s="1" t="s">
        <v>6695</v>
      </c>
      <c r="FUJ1" s="1" t="s">
        <v>6696</v>
      </c>
      <c r="FUK1" s="1" t="s">
        <v>6697</v>
      </c>
      <c r="FUL1" s="1" t="s">
        <v>6698</v>
      </c>
      <c r="FUM1" s="1" t="s">
        <v>6699</v>
      </c>
      <c r="FUN1" s="1" t="s">
        <v>6700</v>
      </c>
      <c r="FUO1" s="1" t="s">
        <v>6701</v>
      </c>
      <c r="FUP1" s="1" t="s">
        <v>6702</v>
      </c>
      <c r="FUQ1" s="1" t="s">
        <v>6703</v>
      </c>
      <c r="FUR1" s="1" t="s">
        <v>6704</v>
      </c>
      <c r="FUS1" s="1" t="s">
        <v>6705</v>
      </c>
      <c r="FUT1" s="1" t="s">
        <v>6706</v>
      </c>
      <c r="FUU1" s="1" t="s">
        <v>6707</v>
      </c>
      <c r="FUV1" s="1" t="s">
        <v>6708</v>
      </c>
      <c r="FUW1" s="1" t="s">
        <v>6709</v>
      </c>
      <c r="FUX1" s="1" t="s">
        <v>6710</v>
      </c>
      <c r="FUY1" s="1" t="s">
        <v>6711</v>
      </c>
      <c r="FUZ1" s="1" t="s">
        <v>6712</v>
      </c>
      <c r="FVA1" s="1" t="s">
        <v>6713</v>
      </c>
      <c r="FVB1" s="1" t="s">
        <v>6714</v>
      </c>
      <c r="FVC1" s="1" t="s">
        <v>6715</v>
      </c>
      <c r="FVD1" s="1" t="s">
        <v>6716</v>
      </c>
      <c r="FVE1" s="1" t="s">
        <v>6717</v>
      </c>
      <c r="FVF1" s="1" t="s">
        <v>6718</v>
      </c>
      <c r="FVG1" s="1" t="s">
        <v>6719</v>
      </c>
      <c r="FVH1" s="1" t="s">
        <v>6720</v>
      </c>
      <c r="FVI1" s="1" t="s">
        <v>6721</v>
      </c>
      <c r="FVJ1" s="1" t="s">
        <v>6722</v>
      </c>
      <c r="FVK1" s="1" t="s">
        <v>6723</v>
      </c>
      <c r="FVL1" s="1" t="s">
        <v>6724</v>
      </c>
      <c r="FVM1" s="1" t="s">
        <v>6725</v>
      </c>
      <c r="FVN1" s="1" t="s">
        <v>6726</v>
      </c>
      <c r="FVO1" s="1" t="s">
        <v>6727</v>
      </c>
      <c r="FVP1" s="1" t="s">
        <v>6728</v>
      </c>
      <c r="FVQ1" s="1" t="s">
        <v>6729</v>
      </c>
      <c r="FVR1" s="1" t="s">
        <v>6730</v>
      </c>
      <c r="FVS1" s="1" t="s">
        <v>6731</v>
      </c>
      <c r="FVT1" s="1" t="s">
        <v>6732</v>
      </c>
      <c r="FVU1" s="1" t="s">
        <v>6733</v>
      </c>
      <c r="FVV1" s="1" t="s">
        <v>6734</v>
      </c>
      <c r="FVW1" s="1" t="s">
        <v>6735</v>
      </c>
      <c r="FVX1" s="1" t="s">
        <v>6736</v>
      </c>
      <c r="FVY1" s="1" t="s">
        <v>6737</v>
      </c>
      <c r="FVZ1" s="1" t="s">
        <v>6738</v>
      </c>
      <c r="FWA1" s="1" t="s">
        <v>6739</v>
      </c>
      <c r="FWB1" s="1" t="s">
        <v>6740</v>
      </c>
      <c r="FWC1" s="1" t="s">
        <v>6741</v>
      </c>
      <c r="FWD1" s="1" t="s">
        <v>6742</v>
      </c>
      <c r="FWE1" s="1" t="s">
        <v>6743</v>
      </c>
      <c r="FWF1" s="1" t="s">
        <v>6744</v>
      </c>
      <c r="FWG1" s="1" t="s">
        <v>6745</v>
      </c>
      <c r="FWH1" s="1" t="s">
        <v>6746</v>
      </c>
      <c r="FWI1" s="1" t="s">
        <v>6747</v>
      </c>
      <c r="FWJ1" s="1" t="s">
        <v>6748</v>
      </c>
      <c r="FWK1" s="1" t="s">
        <v>6749</v>
      </c>
      <c r="FWL1" s="1" t="s">
        <v>6750</v>
      </c>
      <c r="FWM1" s="1" t="s">
        <v>6751</v>
      </c>
      <c r="FWN1" s="1" t="s">
        <v>6752</v>
      </c>
      <c r="FWO1" s="1" t="s">
        <v>6753</v>
      </c>
      <c r="FWP1" s="1" t="s">
        <v>6754</v>
      </c>
      <c r="FWQ1" s="1" t="s">
        <v>6755</v>
      </c>
      <c r="FWR1" s="1" t="s">
        <v>6756</v>
      </c>
      <c r="FWS1" s="1" t="s">
        <v>6757</v>
      </c>
      <c r="FWT1" s="1" t="s">
        <v>6758</v>
      </c>
      <c r="FWU1" s="1" t="s">
        <v>6759</v>
      </c>
      <c r="FWV1" s="1" t="s">
        <v>6760</v>
      </c>
      <c r="FWW1" s="1" t="s">
        <v>6761</v>
      </c>
      <c r="FWX1" s="1" t="s">
        <v>6762</v>
      </c>
      <c r="FWY1" s="1" t="s">
        <v>6763</v>
      </c>
      <c r="FWZ1" s="1" t="s">
        <v>6764</v>
      </c>
      <c r="FXA1" s="1" t="s">
        <v>6765</v>
      </c>
      <c r="FXB1" s="1" t="s">
        <v>6766</v>
      </c>
      <c r="FXC1" s="1" t="s">
        <v>6767</v>
      </c>
      <c r="FXD1" s="1" t="s">
        <v>6768</v>
      </c>
      <c r="FXE1" s="1" t="s">
        <v>6769</v>
      </c>
      <c r="FXF1" s="1" t="s">
        <v>6770</v>
      </c>
      <c r="FXG1" s="1" t="s">
        <v>6771</v>
      </c>
      <c r="FXH1" s="1" t="s">
        <v>6772</v>
      </c>
      <c r="FXI1" s="1" t="s">
        <v>6773</v>
      </c>
      <c r="FXJ1" s="1" t="s">
        <v>6774</v>
      </c>
      <c r="FXK1" s="1" t="s">
        <v>6775</v>
      </c>
      <c r="FXL1" s="1" t="s">
        <v>6776</v>
      </c>
      <c r="FXM1" s="1" t="s">
        <v>6777</v>
      </c>
      <c r="FXN1" s="1" t="s">
        <v>6778</v>
      </c>
      <c r="FXO1" s="1" t="s">
        <v>6779</v>
      </c>
      <c r="FXP1" s="1" t="s">
        <v>6780</v>
      </c>
      <c r="FXQ1" s="1" t="s">
        <v>6781</v>
      </c>
      <c r="FXR1" s="1" t="s">
        <v>6782</v>
      </c>
      <c r="FXS1" s="1" t="s">
        <v>6783</v>
      </c>
      <c r="FXT1" s="1" t="s">
        <v>6784</v>
      </c>
      <c r="FXU1" s="1" t="s">
        <v>6785</v>
      </c>
      <c r="FXV1" s="1" t="s">
        <v>6786</v>
      </c>
      <c r="FXW1" s="1" t="s">
        <v>6787</v>
      </c>
      <c r="FXX1" s="1" t="s">
        <v>6788</v>
      </c>
      <c r="FXY1" s="1" t="s">
        <v>6789</v>
      </c>
      <c r="FXZ1" s="1" t="s">
        <v>6790</v>
      </c>
      <c r="FYA1" s="1" t="s">
        <v>6791</v>
      </c>
      <c r="FYB1" s="1" t="s">
        <v>6792</v>
      </c>
      <c r="FYC1" s="1" t="s">
        <v>6793</v>
      </c>
      <c r="FYD1" s="1" t="s">
        <v>6794</v>
      </c>
      <c r="FYE1" s="1" t="s">
        <v>6795</v>
      </c>
      <c r="FYF1" s="1" t="s">
        <v>6796</v>
      </c>
      <c r="FYG1" s="1" t="s">
        <v>6797</v>
      </c>
      <c r="FYH1" s="1" t="s">
        <v>6798</v>
      </c>
      <c r="FYI1" s="1" t="s">
        <v>6799</v>
      </c>
      <c r="FYJ1" s="1" t="s">
        <v>6800</v>
      </c>
      <c r="FYK1" s="1" t="s">
        <v>6801</v>
      </c>
      <c r="FYL1" s="1" t="s">
        <v>6802</v>
      </c>
      <c r="FYM1" s="1" t="s">
        <v>6803</v>
      </c>
      <c r="FYN1" s="1" t="s">
        <v>6804</v>
      </c>
      <c r="FYO1" s="1" t="s">
        <v>6805</v>
      </c>
      <c r="FYP1" s="1" t="s">
        <v>6806</v>
      </c>
      <c r="FYQ1" s="1" t="s">
        <v>6807</v>
      </c>
      <c r="FYR1" s="1" t="s">
        <v>6808</v>
      </c>
      <c r="FYS1" s="1" t="s">
        <v>6809</v>
      </c>
      <c r="FYT1" s="1" t="s">
        <v>6810</v>
      </c>
      <c r="FYU1" s="1" t="s">
        <v>6811</v>
      </c>
      <c r="FYV1" s="1" t="s">
        <v>6812</v>
      </c>
      <c r="FYW1" s="1" t="s">
        <v>6813</v>
      </c>
      <c r="FYX1" s="1" t="s">
        <v>6814</v>
      </c>
      <c r="FYY1" s="1" t="s">
        <v>6815</v>
      </c>
      <c r="FYZ1" s="1" t="s">
        <v>6816</v>
      </c>
      <c r="FZA1" s="1" t="s">
        <v>6817</v>
      </c>
      <c r="FZB1" s="1" t="s">
        <v>6818</v>
      </c>
      <c r="FZC1" s="1" t="s">
        <v>6819</v>
      </c>
      <c r="FZD1" s="1" t="s">
        <v>6820</v>
      </c>
      <c r="FZE1" s="1" t="s">
        <v>6821</v>
      </c>
      <c r="FZF1" s="1" t="s">
        <v>6822</v>
      </c>
      <c r="FZG1" s="1" t="s">
        <v>6823</v>
      </c>
      <c r="FZH1" s="1" t="s">
        <v>6824</v>
      </c>
      <c r="FZI1" s="1" t="s">
        <v>6825</v>
      </c>
      <c r="FZJ1" s="1" t="s">
        <v>6826</v>
      </c>
      <c r="FZK1" s="1" t="s">
        <v>6827</v>
      </c>
      <c r="FZL1" s="1" t="s">
        <v>6828</v>
      </c>
      <c r="FZM1" s="1" t="s">
        <v>6829</v>
      </c>
      <c r="FZN1" s="1" t="s">
        <v>6830</v>
      </c>
      <c r="FZO1" s="1" t="s">
        <v>6831</v>
      </c>
      <c r="FZP1" s="1" t="s">
        <v>6832</v>
      </c>
      <c r="FZQ1" s="1" t="s">
        <v>6833</v>
      </c>
      <c r="FZR1" s="1" t="s">
        <v>6834</v>
      </c>
      <c r="FZS1" s="1" t="s">
        <v>6835</v>
      </c>
      <c r="FZT1" s="1" t="s">
        <v>6836</v>
      </c>
      <c r="FZU1" s="1" t="s">
        <v>6837</v>
      </c>
      <c r="FZV1" s="1" t="s">
        <v>6838</v>
      </c>
      <c r="FZW1" s="1" t="s">
        <v>6839</v>
      </c>
      <c r="FZX1" s="1" t="s">
        <v>6840</v>
      </c>
      <c r="FZY1" s="1" t="s">
        <v>6841</v>
      </c>
      <c r="FZZ1" s="1" t="s">
        <v>6842</v>
      </c>
      <c r="GAA1" s="1" t="s">
        <v>6843</v>
      </c>
      <c r="GAB1" s="1" t="s">
        <v>6844</v>
      </c>
      <c r="GAC1" s="1" t="s">
        <v>6845</v>
      </c>
      <c r="GAD1" s="1" t="s">
        <v>6846</v>
      </c>
      <c r="GAE1" s="1" t="s">
        <v>6847</v>
      </c>
      <c r="GAF1" s="1" t="s">
        <v>6848</v>
      </c>
      <c r="GAG1" s="1" t="s">
        <v>6849</v>
      </c>
      <c r="GAH1" s="1" t="s">
        <v>6850</v>
      </c>
      <c r="GAI1" s="1" t="s">
        <v>6851</v>
      </c>
      <c r="GAJ1" s="1" t="s">
        <v>6852</v>
      </c>
      <c r="GAK1" s="1" t="s">
        <v>6853</v>
      </c>
      <c r="GAL1" s="1" t="s">
        <v>6854</v>
      </c>
      <c r="GAM1" s="1" t="s">
        <v>6855</v>
      </c>
      <c r="GAN1" s="1" t="s">
        <v>6856</v>
      </c>
      <c r="GAO1" s="1" t="s">
        <v>6857</v>
      </c>
      <c r="GAP1" s="1" t="s">
        <v>6858</v>
      </c>
      <c r="GAQ1" s="1" t="s">
        <v>6859</v>
      </c>
      <c r="GAR1" s="1" t="s">
        <v>6860</v>
      </c>
      <c r="GAS1" s="1" t="s">
        <v>6861</v>
      </c>
      <c r="GAT1" s="1" t="s">
        <v>6862</v>
      </c>
      <c r="GAU1" s="1" t="s">
        <v>6863</v>
      </c>
      <c r="GAV1" s="1" t="s">
        <v>6864</v>
      </c>
      <c r="GAW1" s="1" t="s">
        <v>6865</v>
      </c>
      <c r="GAX1" s="1" t="s">
        <v>6866</v>
      </c>
      <c r="GAY1" s="1" t="s">
        <v>6867</v>
      </c>
      <c r="GAZ1" s="1" t="s">
        <v>6868</v>
      </c>
      <c r="GBA1" s="1" t="s">
        <v>6869</v>
      </c>
      <c r="GBB1" s="1" t="s">
        <v>6870</v>
      </c>
      <c r="GBC1" s="1" t="s">
        <v>6871</v>
      </c>
      <c r="GBD1" s="1" t="s">
        <v>6872</v>
      </c>
      <c r="GBE1" s="1" t="s">
        <v>6873</v>
      </c>
      <c r="GBF1" s="1" t="s">
        <v>6874</v>
      </c>
      <c r="GBG1" s="1" t="s">
        <v>6875</v>
      </c>
      <c r="GBH1" s="1" t="s">
        <v>6876</v>
      </c>
      <c r="GBI1" s="1" t="s">
        <v>6877</v>
      </c>
      <c r="GBJ1" s="1" t="s">
        <v>6878</v>
      </c>
      <c r="GBK1" s="1" t="s">
        <v>6879</v>
      </c>
      <c r="GBL1" s="1" t="s">
        <v>6880</v>
      </c>
      <c r="GBM1" s="1" t="s">
        <v>6881</v>
      </c>
      <c r="GBN1" s="1" t="s">
        <v>6882</v>
      </c>
      <c r="GBO1" s="1" t="s">
        <v>6883</v>
      </c>
      <c r="GBP1" s="1" t="s">
        <v>6884</v>
      </c>
      <c r="GBQ1" s="1" t="s">
        <v>6885</v>
      </c>
      <c r="GBR1" s="1" t="s">
        <v>6886</v>
      </c>
      <c r="GBS1" s="1" t="s">
        <v>6887</v>
      </c>
      <c r="GBT1" s="1" t="s">
        <v>6888</v>
      </c>
      <c r="GBU1" s="1" t="s">
        <v>6889</v>
      </c>
      <c r="GBV1" s="1" t="s">
        <v>6890</v>
      </c>
      <c r="GBW1" s="1" t="s">
        <v>6891</v>
      </c>
      <c r="GBX1" s="1" t="s">
        <v>6892</v>
      </c>
      <c r="GBY1" s="1" t="s">
        <v>6893</v>
      </c>
      <c r="GBZ1" s="1" t="s">
        <v>6894</v>
      </c>
      <c r="GCA1" s="1" t="s">
        <v>6895</v>
      </c>
      <c r="GCB1" s="1" t="s">
        <v>6896</v>
      </c>
      <c r="GCC1" s="1" t="s">
        <v>6897</v>
      </c>
      <c r="GCD1" s="1" t="s">
        <v>6898</v>
      </c>
      <c r="GCE1" s="1" t="s">
        <v>6899</v>
      </c>
      <c r="GCF1" s="1" t="s">
        <v>6900</v>
      </c>
      <c r="GCG1" s="1" t="s">
        <v>6901</v>
      </c>
      <c r="GCH1" s="1" t="s">
        <v>6902</v>
      </c>
      <c r="GCI1" s="1" t="s">
        <v>6903</v>
      </c>
      <c r="GCJ1" s="1" t="s">
        <v>6904</v>
      </c>
      <c r="GCK1" s="1" t="s">
        <v>6905</v>
      </c>
      <c r="GCL1" s="1" t="s">
        <v>6906</v>
      </c>
      <c r="GCM1" s="1" t="s">
        <v>6907</v>
      </c>
      <c r="GCN1" s="1" t="s">
        <v>6908</v>
      </c>
      <c r="GCO1" s="1" t="s">
        <v>6909</v>
      </c>
      <c r="GCP1" s="1" t="s">
        <v>6910</v>
      </c>
      <c r="GCQ1" s="1" t="s">
        <v>6911</v>
      </c>
      <c r="GCR1" s="1" t="s">
        <v>6912</v>
      </c>
      <c r="GCS1" s="1" t="s">
        <v>6913</v>
      </c>
      <c r="GCT1" s="1" t="s">
        <v>6914</v>
      </c>
      <c r="GCU1" s="1" t="s">
        <v>6915</v>
      </c>
      <c r="GCV1" s="1" t="s">
        <v>6916</v>
      </c>
      <c r="GCW1" s="1" t="s">
        <v>6917</v>
      </c>
      <c r="GCX1" s="1" t="s">
        <v>6918</v>
      </c>
      <c r="GCY1" s="1" t="s">
        <v>6919</v>
      </c>
      <c r="GCZ1" s="1" t="s">
        <v>6920</v>
      </c>
      <c r="GDA1" s="1" t="s">
        <v>6921</v>
      </c>
      <c r="GDB1" s="1" t="s">
        <v>6922</v>
      </c>
      <c r="GDC1" s="1" t="s">
        <v>6923</v>
      </c>
      <c r="GDD1" s="1" t="s">
        <v>6924</v>
      </c>
      <c r="GDE1" s="1" t="s">
        <v>6925</v>
      </c>
      <c r="GDF1" s="1" t="s">
        <v>6926</v>
      </c>
      <c r="GDG1" s="1" t="s">
        <v>6927</v>
      </c>
      <c r="GDH1" s="1" t="s">
        <v>6928</v>
      </c>
      <c r="GDI1" s="1" t="s">
        <v>6929</v>
      </c>
      <c r="GDJ1" s="1" t="s">
        <v>6930</v>
      </c>
      <c r="GDK1" s="1" t="s">
        <v>6931</v>
      </c>
      <c r="GDL1" s="1" t="s">
        <v>6932</v>
      </c>
      <c r="GDM1" s="1" t="s">
        <v>6933</v>
      </c>
      <c r="GDN1" s="1" t="s">
        <v>6934</v>
      </c>
      <c r="GDO1" s="1" t="s">
        <v>6935</v>
      </c>
      <c r="GDP1" s="1" t="s">
        <v>6936</v>
      </c>
      <c r="GDQ1" s="1" t="s">
        <v>6937</v>
      </c>
      <c r="GDR1" s="1" t="s">
        <v>6938</v>
      </c>
      <c r="GDS1" s="1" t="s">
        <v>6939</v>
      </c>
      <c r="GDT1" s="1" t="s">
        <v>6940</v>
      </c>
      <c r="GDU1" s="1" t="s">
        <v>6941</v>
      </c>
      <c r="GDV1" s="1" t="s">
        <v>6942</v>
      </c>
      <c r="GDW1" s="1" t="s">
        <v>6943</v>
      </c>
      <c r="GDX1" s="1" t="s">
        <v>6944</v>
      </c>
      <c r="GDY1" s="1" t="s">
        <v>6945</v>
      </c>
      <c r="GDZ1" s="1" t="s">
        <v>6946</v>
      </c>
      <c r="GEA1" s="1" t="s">
        <v>6947</v>
      </c>
      <c r="GEB1" s="1" t="s">
        <v>6948</v>
      </c>
      <c r="GEC1" s="1" t="s">
        <v>6949</v>
      </c>
      <c r="GED1" s="1" t="s">
        <v>6950</v>
      </c>
      <c r="GEE1" s="1" t="s">
        <v>6951</v>
      </c>
      <c r="GEF1" s="1" t="s">
        <v>6952</v>
      </c>
      <c r="GEG1" s="1" t="s">
        <v>6953</v>
      </c>
      <c r="GEH1" s="1" t="s">
        <v>6954</v>
      </c>
      <c r="GEI1" s="1" t="s">
        <v>6955</v>
      </c>
      <c r="GEJ1" s="1" t="s">
        <v>6956</v>
      </c>
      <c r="GEK1" s="1" t="s">
        <v>6957</v>
      </c>
      <c r="GEL1" s="1" t="s">
        <v>6958</v>
      </c>
      <c r="GEM1" s="1" t="s">
        <v>6959</v>
      </c>
      <c r="GEN1" s="1" t="s">
        <v>6960</v>
      </c>
      <c r="GEO1" s="1" t="s">
        <v>6961</v>
      </c>
      <c r="GEP1" s="1" t="s">
        <v>6962</v>
      </c>
      <c r="GEQ1" s="1" t="s">
        <v>6963</v>
      </c>
      <c r="GER1" s="1" t="s">
        <v>6964</v>
      </c>
      <c r="GES1" s="1" t="s">
        <v>6965</v>
      </c>
      <c r="GET1" s="1" t="s">
        <v>6966</v>
      </c>
      <c r="GEU1" s="1" t="s">
        <v>6967</v>
      </c>
      <c r="GEV1" s="1" t="s">
        <v>6968</v>
      </c>
      <c r="GEW1" s="1" t="s">
        <v>6969</v>
      </c>
      <c r="GEX1" s="1" t="s">
        <v>6970</v>
      </c>
      <c r="GEY1" s="1" t="s">
        <v>6971</v>
      </c>
      <c r="GEZ1" s="1" t="s">
        <v>6972</v>
      </c>
      <c r="GFA1" s="1" t="s">
        <v>6973</v>
      </c>
      <c r="GFB1" s="1" t="s">
        <v>6974</v>
      </c>
      <c r="GFC1" s="1" t="s">
        <v>6975</v>
      </c>
      <c r="GFD1" s="1" t="s">
        <v>6976</v>
      </c>
      <c r="GFE1" s="1" t="s">
        <v>6977</v>
      </c>
      <c r="GFF1" s="1" t="s">
        <v>6978</v>
      </c>
      <c r="GFG1" s="1" t="s">
        <v>6979</v>
      </c>
      <c r="GFH1" s="1" t="s">
        <v>6980</v>
      </c>
      <c r="GFI1" s="1" t="s">
        <v>6981</v>
      </c>
      <c r="GFJ1" s="1" t="s">
        <v>6982</v>
      </c>
      <c r="GFK1" s="1" t="s">
        <v>6983</v>
      </c>
      <c r="GFL1" s="1" t="s">
        <v>6984</v>
      </c>
      <c r="GFM1" s="1" t="s">
        <v>6985</v>
      </c>
      <c r="GFN1" s="1" t="s">
        <v>6986</v>
      </c>
      <c r="GFO1" s="1" t="s">
        <v>6987</v>
      </c>
      <c r="GFP1" s="1" t="s">
        <v>6988</v>
      </c>
      <c r="GFQ1" s="1" t="s">
        <v>6989</v>
      </c>
      <c r="GFR1" s="1" t="s">
        <v>6990</v>
      </c>
      <c r="GFS1" s="1" t="s">
        <v>6991</v>
      </c>
      <c r="GFT1" s="1" t="s">
        <v>6992</v>
      </c>
      <c r="GFU1" s="1" t="s">
        <v>6993</v>
      </c>
      <c r="GFV1" s="1" t="s">
        <v>6994</v>
      </c>
      <c r="GFW1" s="1" t="s">
        <v>6995</v>
      </c>
      <c r="GFX1" s="1" t="s">
        <v>6996</v>
      </c>
      <c r="GFY1" s="1" t="s">
        <v>6997</v>
      </c>
      <c r="GFZ1" s="1" t="s">
        <v>6998</v>
      </c>
      <c r="GGA1" s="1" t="s">
        <v>6999</v>
      </c>
      <c r="GGB1" s="1" t="s">
        <v>7000</v>
      </c>
      <c r="GGC1" s="1" t="s">
        <v>7001</v>
      </c>
      <c r="GGD1" s="1" t="s">
        <v>7002</v>
      </c>
      <c r="GGE1" s="1" t="s">
        <v>7003</v>
      </c>
      <c r="GGF1" s="1" t="s">
        <v>7004</v>
      </c>
      <c r="GGG1" s="1" t="s">
        <v>7005</v>
      </c>
      <c r="GGH1" s="1" t="s">
        <v>7006</v>
      </c>
      <c r="GGI1" s="1" t="s">
        <v>7007</v>
      </c>
      <c r="GGJ1" s="1" t="s">
        <v>7008</v>
      </c>
      <c r="GGK1" s="1" t="s">
        <v>7009</v>
      </c>
      <c r="GGL1" s="1" t="s">
        <v>7010</v>
      </c>
      <c r="GGM1" s="1" t="s">
        <v>7011</v>
      </c>
      <c r="GGN1" s="1" t="s">
        <v>7012</v>
      </c>
      <c r="GGO1" s="1" t="s">
        <v>7013</v>
      </c>
      <c r="GGP1" s="1" t="s">
        <v>7014</v>
      </c>
      <c r="GGQ1" s="1" t="s">
        <v>7015</v>
      </c>
      <c r="GGR1" s="1" t="s">
        <v>7016</v>
      </c>
      <c r="GGS1" s="1" t="s">
        <v>7017</v>
      </c>
      <c r="GGT1" s="1" t="s">
        <v>7018</v>
      </c>
      <c r="GGU1" s="1" t="s">
        <v>7019</v>
      </c>
      <c r="GGV1" s="1" t="s">
        <v>7020</v>
      </c>
      <c r="GGW1" s="1" t="s">
        <v>7021</v>
      </c>
      <c r="GGX1" s="1" t="s">
        <v>7022</v>
      </c>
      <c r="GGY1" s="1" t="s">
        <v>7023</v>
      </c>
      <c r="GGZ1" s="1" t="s">
        <v>7024</v>
      </c>
      <c r="GHA1" s="1" t="s">
        <v>7025</v>
      </c>
      <c r="GHB1" s="1" t="s">
        <v>7026</v>
      </c>
      <c r="GHC1" s="1" t="s">
        <v>7027</v>
      </c>
      <c r="GHD1" s="1" t="s">
        <v>7028</v>
      </c>
      <c r="GHE1" s="1" t="s">
        <v>7029</v>
      </c>
      <c r="GHF1" s="1" t="s">
        <v>7030</v>
      </c>
      <c r="GHG1" s="1" t="s">
        <v>7031</v>
      </c>
      <c r="GHH1" s="1" t="s">
        <v>7032</v>
      </c>
      <c r="GHI1" s="1" t="s">
        <v>7033</v>
      </c>
      <c r="GHJ1" s="1" t="s">
        <v>7034</v>
      </c>
      <c r="GHK1" s="1" t="s">
        <v>7035</v>
      </c>
      <c r="GHL1" s="1" t="s">
        <v>7036</v>
      </c>
      <c r="GHM1" s="1" t="s">
        <v>7037</v>
      </c>
      <c r="GHN1" s="1" t="s">
        <v>7038</v>
      </c>
      <c r="GHO1" s="1" t="s">
        <v>7039</v>
      </c>
      <c r="GHP1" s="1" t="s">
        <v>7040</v>
      </c>
      <c r="GHQ1" s="1" t="s">
        <v>7041</v>
      </c>
      <c r="GHR1" s="1" t="s">
        <v>7042</v>
      </c>
      <c r="GHS1" s="1" t="s">
        <v>7043</v>
      </c>
      <c r="GHT1" s="1" t="s">
        <v>7044</v>
      </c>
      <c r="GHU1" s="1" t="s">
        <v>7045</v>
      </c>
      <c r="GHV1" s="1" t="s">
        <v>7046</v>
      </c>
      <c r="GHW1" s="1" t="s">
        <v>7047</v>
      </c>
      <c r="GHX1" s="1" t="s">
        <v>7048</v>
      </c>
      <c r="GHY1" s="1" t="s">
        <v>7049</v>
      </c>
      <c r="GHZ1" s="1" t="s">
        <v>7050</v>
      </c>
      <c r="GIA1" s="1" t="s">
        <v>7051</v>
      </c>
      <c r="GIB1" s="1" t="s">
        <v>7052</v>
      </c>
      <c r="GIC1" s="1" t="s">
        <v>7053</v>
      </c>
      <c r="GID1" s="1" t="s">
        <v>7054</v>
      </c>
      <c r="GIE1" s="1" t="s">
        <v>7055</v>
      </c>
      <c r="GIF1" s="1" t="s">
        <v>7056</v>
      </c>
      <c r="GIG1" s="1" t="s">
        <v>7057</v>
      </c>
      <c r="GIH1" s="1" t="s">
        <v>7058</v>
      </c>
      <c r="GII1" s="1" t="s">
        <v>7059</v>
      </c>
      <c r="GIJ1" s="1" t="s">
        <v>7060</v>
      </c>
      <c r="GIK1" s="1" t="s">
        <v>7061</v>
      </c>
      <c r="GIL1" s="1" t="s">
        <v>7062</v>
      </c>
      <c r="GIM1" s="1" t="s">
        <v>7063</v>
      </c>
      <c r="GIN1" s="1" t="s">
        <v>7064</v>
      </c>
      <c r="GIO1" s="1" t="s">
        <v>7065</v>
      </c>
      <c r="GIP1" s="1" t="s">
        <v>7066</v>
      </c>
      <c r="GIQ1" s="1" t="s">
        <v>7067</v>
      </c>
      <c r="GIR1" s="1" t="s">
        <v>7068</v>
      </c>
      <c r="GIS1" s="1" t="s">
        <v>7069</v>
      </c>
      <c r="GIT1" s="1" t="s">
        <v>7070</v>
      </c>
      <c r="GIU1" s="1" t="s">
        <v>7071</v>
      </c>
      <c r="GIV1" s="1" t="s">
        <v>7072</v>
      </c>
      <c r="GIW1" s="1" t="s">
        <v>7073</v>
      </c>
      <c r="GIX1" s="1" t="s">
        <v>7074</v>
      </c>
      <c r="GIY1" s="1" t="s">
        <v>7075</v>
      </c>
      <c r="GIZ1" s="1" t="s">
        <v>7076</v>
      </c>
      <c r="GJA1" s="1" t="s">
        <v>7077</v>
      </c>
      <c r="GJB1" s="1" t="s">
        <v>7078</v>
      </c>
      <c r="GJC1" s="1" t="s">
        <v>7079</v>
      </c>
      <c r="GJD1" s="1" t="s">
        <v>7080</v>
      </c>
      <c r="GJE1" s="1" t="s">
        <v>7081</v>
      </c>
      <c r="GJF1" s="1" t="s">
        <v>7082</v>
      </c>
      <c r="GJG1" s="1" t="s">
        <v>7083</v>
      </c>
      <c r="GJH1" s="1" t="s">
        <v>7084</v>
      </c>
      <c r="GJI1" s="1" t="s">
        <v>7085</v>
      </c>
      <c r="GJJ1" s="1" t="s">
        <v>7086</v>
      </c>
      <c r="GJK1" s="1" t="s">
        <v>7087</v>
      </c>
      <c r="GJL1" s="1" t="s">
        <v>7088</v>
      </c>
      <c r="GJM1" s="1" t="s">
        <v>7089</v>
      </c>
      <c r="GJN1" s="1" t="s">
        <v>7090</v>
      </c>
      <c r="GJO1" s="1" t="s">
        <v>7091</v>
      </c>
      <c r="GJP1" s="1" t="s">
        <v>7092</v>
      </c>
      <c r="GJQ1" s="1" t="s">
        <v>7093</v>
      </c>
      <c r="GJR1" s="1" t="s">
        <v>7094</v>
      </c>
      <c r="GJS1" s="1" t="s">
        <v>7095</v>
      </c>
      <c r="GJT1" s="1" t="s">
        <v>7096</v>
      </c>
      <c r="GJU1" s="1" t="s">
        <v>7097</v>
      </c>
      <c r="GJV1" s="1" t="s">
        <v>7098</v>
      </c>
      <c r="GJW1" s="1" t="s">
        <v>7099</v>
      </c>
      <c r="GJX1" s="1" t="s">
        <v>7100</v>
      </c>
      <c r="GJY1" s="1" t="s">
        <v>7101</v>
      </c>
      <c r="GJZ1" s="1" t="s">
        <v>7102</v>
      </c>
      <c r="GKA1" s="1" t="s">
        <v>7103</v>
      </c>
      <c r="GKB1" s="1" t="s">
        <v>7104</v>
      </c>
      <c r="GKC1" s="1" t="s">
        <v>7105</v>
      </c>
      <c r="GKD1" s="1" t="s">
        <v>7106</v>
      </c>
      <c r="GKE1" s="1" t="s">
        <v>7107</v>
      </c>
      <c r="GKF1" s="1" t="s">
        <v>7108</v>
      </c>
      <c r="GKG1" s="1" t="s">
        <v>7109</v>
      </c>
      <c r="GKH1" s="1" t="s">
        <v>7110</v>
      </c>
      <c r="GKI1" s="1" t="s">
        <v>7111</v>
      </c>
      <c r="GKJ1" s="1" t="s">
        <v>7112</v>
      </c>
      <c r="GKK1" s="1" t="s">
        <v>7113</v>
      </c>
      <c r="GKL1" s="1" t="s">
        <v>7114</v>
      </c>
      <c r="GKM1" s="1" t="s">
        <v>7115</v>
      </c>
      <c r="GKN1" s="1" t="s">
        <v>7116</v>
      </c>
      <c r="GKO1" s="1" t="s">
        <v>7117</v>
      </c>
      <c r="GKP1" s="1" t="s">
        <v>7118</v>
      </c>
      <c r="GKQ1" s="1" t="s">
        <v>7119</v>
      </c>
      <c r="GKR1" s="1" t="s">
        <v>7120</v>
      </c>
      <c r="GKS1" s="1" t="s">
        <v>7121</v>
      </c>
      <c r="GKT1" s="1" t="s">
        <v>7122</v>
      </c>
      <c r="GKU1" s="1" t="s">
        <v>7123</v>
      </c>
      <c r="GKV1" s="1" t="s">
        <v>7124</v>
      </c>
      <c r="GKW1" s="1" t="s">
        <v>7125</v>
      </c>
      <c r="GKX1" s="1" t="s">
        <v>7126</v>
      </c>
      <c r="GKY1" s="1" t="s">
        <v>7127</v>
      </c>
      <c r="GKZ1" s="1" t="s">
        <v>7128</v>
      </c>
      <c r="GLA1" s="1" t="s">
        <v>7129</v>
      </c>
      <c r="GLB1" s="1" t="s">
        <v>7130</v>
      </c>
      <c r="GLC1" s="1" t="s">
        <v>7131</v>
      </c>
      <c r="GLD1" s="1" t="s">
        <v>7132</v>
      </c>
      <c r="GLE1" s="1" t="s">
        <v>7133</v>
      </c>
      <c r="GLF1" s="1" t="s">
        <v>7134</v>
      </c>
      <c r="GLG1" s="1" t="s">
        <v>7135</v>
      </c>
      <c r="GLH1" s="1" t="s">
        <v>7136</v>
      </c>
      <c r="GLI1" s="1" t="s">
        <v>7137</v>
      </c>
      <c r="GLJ1" s="1" t="s">
        <v>7138</v>
      </c>
      <c r="GLK1" s="1" t="s">
        <v>7139</v>
      </c>
      <c r="GLL1" s="1" t="s">
        <v>7140</v>
      </c>
      <c r="GLM1" s="1" t="s">
        <v>7141</v>
      </c>
      <c r="GLN1" s="1" t="s">
        <v>7142</v>
      </c>
      <c r="GLO1" s="1" t="s">
        <v>7143</v>
      </c>
      <c r="GLP1" s="1" t="s">
        <v>7144</v>
      </c>
      <c r="GLQ1" s="1" t="s">
        <v>7145</v>
      </c>
      <c r="GLR1" s="1" t="s">
        <v>7146</v>
      </c>
      <c r="GLS1" s="1" t="s">
        <v>7147</v>
      </c>
      <c r="GLT1" s="1" t="s">
        <v>7148</v>
      </c>
      <c r="GLU1" s="1" t="s">
        <v>7149</v>
      </c>
      <c r="GLV1" s="1" t="s">
        <v>7150</v>
      </c>
      <c r="GLW1" s="1" t="s">
        <v>7151</v>
      </c>
      <c r="GLX1" s="1" t="s">
        <v>7152</v>
      </c>
      <c r="GLY1" s="1" t="s">
        <v>7153</v>
      </c>
      <c r="GLZ1" s="1" t="s">
        <v>7154</v>
      </c>
      <c r="GMA1" s="1" t="s">
        <v>7155</v>
      </c>
      <c r="GMB1" s="1" t="s">
        <v>7156</v>
      </c>
      <c r="GMC1" s="1" t="s">
        <v>7157</v>
      </c>
      <c r="GMD1" s="1" t="s">
        <v>7158</v>
      </c>
      <c r="GME1" s="1" t="s">
        <v>7159</v>
      </c>
      <c r="GMF1" s="1" t="s">
        <v>7160</v>
      </c>
      <c r="GMG1" s="1" t="s">
        <v>7161</v>
      </c>
      <c r="GMH1" s="1" t="s">
        <v>7162</v>
      </c>
      <c r="GMI1" s="1" t="s">
        <v>7163</v>
      </c>
      <c r="GMJ1" s="1" t="s">
        <v>7164</v>
      </c>
      <c r="GMK1" s="1" t="s">
        <v>7165</v>
      </c>
      <c r="GML1" s="1" t="s">
        <v>7166</v>
      </c>
      <c r="GMM1" s="1" t="s">
        <v>7167</v>
      </c>
      <c r="GMN1" s="1" t="s">
        <v>7168</v>
      </c>
      <c r="GMO1" s="1" t="s">
        <v>7169</v>
      </c>
      <c r="GMP1" s="1" t="s">
        <v>7170</v>
      </c>
      <c r="GMQ1" s="1" t="s">
        <v>7171</v>
      </c>
      <c r="GMR1" s="1" t="s">
        <v>7172</v>
      </c>
      <c r="GMS1" s="1" t="s">
        <v>7173</v>
      </c>
      <c r="GMT1" s="1" t="s">
        <v>7174</v>
      </c>
      <c r="GMU1" s="1" t="s">
        <v>7175</v>
      </c>
      <c r="GMV1" s="1" t="s">
        <v>7176</v>
      </c>
      <c r="GMW1" s="1" t="s">
        <v>7177</v>
      </c>
      <c r="GMX1" s="1" t="s">
        <v>7178</v>
      </c>
      <c r="GMY1" s="1" t="s">
        <v>7179</v>
      </c>
      <c r="GMZ1" s="1" t="s">
        <v>7180</v>
      </c>
      <c r="GNA1" s="1" t="s">
        <v>7181</v>
      </c>
      <c r="GNB1" s="1" t="s">
        <v>7182</v>
      </c>
      <c r="GNC1" s="1" t="s">
        <v>7183</v>
      </c>
      <c r="GND1" s="1" t="s">
        <v>7184</v>
      </c>
      <c r="GNE1" s="1" t="s">
        <v>7185</v>
      </c>
      <c r="GNF1" s="1" t="s">
        <v>7186</v>
      </c>
      <c r="GNG1" s="1" t="s">
        <v>7187</v>
      </c>
      <c r="GNH1" s="1" t="s">
        <v>7188</v>
      </c>
      <c r="GNI1" s="1" t="s">
        <v>7189</v>
      </c>
      <c r="GNJ1" s="1" t="s">
        <v>7190</v>
      </c>
      <c r="GNK1" s="1" t="s">
        <v>7191</v>
      </c>
      <c r="GNL1" s="1" t="s">
        <v>7192</v>
      </c>
      <c r="GNM1" s="1" t="s">
        <v>7193</v>
      </c>
      <c r="GNN1" s="1" t="s">
        <v>7194</v>
      </c>
      <c r="GNO1" s="1" t="s">
        <v>7195</v>
      </c>
      <c r="GNP1" s="1" t="s">
        <v>7196</v>
      </c>
      <c r="GNQ1" s="1" t="s">
        <v>7197</v>
      </c>
      <c r="GNR1" s="1" t="s">
        <v>7198</v>
      </c>
      <c r="GNS1" s="1" t="s">
        <v>7199</v>
      </c>
      <c r="GNT1" s="1" t="s">
        <v>7200</v>
      </c>
      <c r="GNU1" s="1" t="s">
        <v>7201</v>
      </c>
      <c r="GNV1" s="1" t="s">
        <v>7202</v>
      </c>
      <c r="GNW1" s="1" t="s">
        <v>7203</v>
      </c>
      <c r="GNX1" s="1" t="s">
        <v>7204</v>
      </c>
      <c r="GNY1" s="1" t="s">
        <v>7205</v>
      </c>
      <c r="GNZ1" s="1" t="s">
        <v>7206</v>
      </c>
      <c r="GOA1" s="1" t="s">
        <v>7207</v>
      </c>
      <c r="GOB1" s="1" t="s">
        <v>7208</v>
      </c>
      <c r="GOC1" s="1" t="s">
        <v>7209</v>
      </c>
      <c r="GOD1" s="1" t="s">
        <v>7210</v>
      </c>
      <c r="GOE1" s="1" t="s">
        <v>7211</v>
      </c>
      <c r="GOF1" s="1" t="s">
        <v>7212</v>
      </c>
      <c r="GOG1" s="1" t="s">
        <v>7213</v>
      </c>
      <c r="GOH1" s="1" t="s">
        <v>7214</v>
      </c>
      <c r="GOI1" s="1" t="s">
        <v>7215</v>
      </c>
      <c r="GOJ1" s="1" t="s">
        <v>7216</v>
      </c>
      <c r="GOK1" s="1" t="s">
        <v>7217</v>
      </c>
      <c r="GOL1" s="1" t="s">
        <v>7218</v>
      </c>
      <c r="GOM1" s="1" t="s">
        <v>7219</v>
      </c>
      <c r="GON1" s="1" t="s">
        <v>7220</v>
      </c>
      <c r="GOO1" s="1" t="s">
        <v>7221</v>
      </c>
      <c r="GOP1" s="1" t="s">
        <v>7222</v>
      </c>
      <c r="GOQ1" s="1" t="s">
        <v>7223</v>
      </c>
      <c r="GOR1" s="1" t="s">
        <v>7224</v>
      </c>
      <c r="GOS1" s="1" t="s">
        <v>7225</v>
      </c>
      <c r="GOT1" s="1" t="s">
        <v>7226</v>
      </c>
      <c r="GOU1" s="1" t="s">
        <v>7227</v>
      </c>
      <c r="GOV1" s="1" t="s">
        <v>7228</v>
      </c>
      <c r="GOW1" s="1" t="s">
        <v>7229</v>
      </c>
      <c r="GOX1" s="1" t="s">
        <v>7230</v>
      </c>
      <c r="GOY1" s="1" t="s">
        <v>7231</v>
      </c>
      <c r="GOZ1" s="1" t="s">
        <v>7232</v>
      </c>
      <c r="GPA1" s="1" t="s">
        <v>7233</v>
      </c>
      <c r="GPB1" s="1" t="s">
        <v>7234</v>
      </c>
      <c r="GPC1" s="1" t="s">
        <v>7235</v>
      </c>
      <c r="GPD1" s="1" t="s">
        <v>7236</v>
      </c>
      <c r="GPE1" s="1" t="s">
        <v>7237</v>
      </c>
      <c r="GPF1" s="1" t="s">
        <v>7238</v>
      </c>
      <c r="GPG1" s="1" t="s">
        <v>7239</v>
      </c>
      <c r="GPH1" s="1" t="s">
        <v>7240</v>
      </c>
      <c r="GPI1" s="1" t="s">
        <v>7241</v>
      </c>
      <c r="GPJ1" s="1" t="s">
        <v>7242</v>
      </c>
      <c r="GPK1" s="1" t="s">
        <v>7243</v>
      </c>
      <c r="GPL1" s="1" t="s">
        <v>7244</v>
      </c>
      <c r="GPM1" s="1" t="s">
        <v>7245</v>
      </c>
      <c r="GPN1" s="1" t="s">
        <v>7246</v>
      </c>
      <c r="GPO1" s="1" t="s">
        <v>7247</v>
      </c>
      <c r="GPP1" s="1" t="s">
        <v>7248</v>
      </c>
      <c r="GPQ1" s="1" t="s">
        <v>7249</v>
      </c>
      <c r="GPR1" s="1" t="s">
        <v>7250</v>
      </c>
      <c r="GPS1" s="1" t="s">
        <v>7251</v>
      </c>
      <c r="GPT1" s="1" t="s">
        <v>7252</v>
      </c>
      <c r="GPU1" s="1" t="s">
        <v>7253</v>
      </c>
      <c r="GPV1" s="1" t="s">
        <v>7254</v>
      </c>
      <c r="GPW1" s="1" t="s">
        <v>7255</v>
      </c>
      <c r="GPX1" s="1" t="s">
        <v>7256</v>
      </c>
      <c r="GPY1" s="1" t="s">
        <v>7257</v>
      </c>
      <c r="GPZ1" s="1" t="s">
        <v>7258</v>
      </c>
      <c r="GQA1" s="1" t="s">
        <v>7259</v>
      </c>
      <c r="GQB1" s="1" t="s">
        <v>7260</v>
      </c>
      <c r="GQC1" s="1" t="s">
        <v>7261</v>
      </c>
      <c r="GQD1" s="1" t="s">
        <v>7262</v>
      </c>
      <c r="GQE1" s="1" t="s">
        <v>7263</v>
      </c>
      <c r="GQF1" s="1" t="s">
        <v>7264</v>
      </c>
      <c r="GQG1" s="1" t="s">
        <v>7265</v>
      </c>
      <c r="GQH1" s="1" t="s">
        <v>7266</v>
      </c>
      <c r="GQI1" s="1" t="s">
        <v>7267</v>
      </c>
      <c r="GQJ1" s="1" t="s">
        <v>7268</v>
      </c>
      <c r="GQK1" s="1" t="s">
        <v>7269</v>
      </c>
      <c r="GQL1" s="1" t="s">
        <v>7270</v>
      </c>
      <c r="GQM1" s="1" t="s">
        <v>7271</v>
      </c>
      <c r="GQN1" s="1" t="s">
        <v>7272</v>
      </c>
      <c r="GQO1" s="1" t="s">
        <v>7273</v>
      </c>
      <c r="GQP1" s="1" t="s">
        <v>7274</v>
      </c>
      <c r="GQQ1" s="1" t="s">
        <v>7275</v>
      </c>
      <c r="GQR1" s="1" t="s">
        <v>7276</v>
      </c>
      <c r="GQS1" s="1" t="s">
        <v>7277</v>
      </c>
      <c r="GQT1" s="1" t="s">
        <v>7278</v>
      </c>
      <c r="GQU1" s="1" t="s">
        <v>7279</v>
      </c>
      <c r="GQV1" s="1" t="s">
        <v>7280</v>
      </c>
      <c r="GQW1" s="1" t="s">
        <v>7281</v>
      </c>
      <c r="GQX1" s="1" t="s">
        <v>7282</v>
      </c>
      <c r="GQY1" s="1" t="s">
        <v>7283</v>
      </c>
      <c r="GQZ1" s="1" t="s">
        <v>7284</v>
      </c>
      <c r="GRA1" s="1" t="s">
        <v>7285</v>
      </c>
      <c r="GRB1" s="1" t="s">
        <v>7286</v>
      </c>
      <c r="GRC1" s="1" t="s">
        <v>7287</v>
      </c>
      <c r="GRD1" s="1" t="s">
        <v>7288</v>
      </c>
      <c r="GRE1" s="1" t="s">
        <v>7289</v>
      </c>
      <c r="GRF1" s="1" t="s">
        <v>7290</v>
      </c>
      <c r="GRG1" s="1" t="s">
        <v>7291</v>
      </c>
      <c r="GRH1" s="1" t="s">
        <v>7292</v>
      </c>
      <c r="GRI1" s="1" t="s">
        <v>7293</v>
      </c>
      <c r="GRJ1" s="1" t="s">
        <v>7294</v>
      </c>
      <c r="GRK1" s="1" t="s">
        <v>7295</v>
      </c>
      <c r="GRL1" s="1" t="s">
        <v>7296</v>
      </c>
      <c r="GRM1" s="1" t="s">
        <v>7297</v>
      </c>
      <c r="GRN1" s="1" t="s">
        <v>7298</v>
      </c>
      <c r="GRO1" s="1" t="s">
        <v>7299</v>
      </c>
      <c r="GRP1" s="1" t="s">
        <v>7300</v>
      </c>
      <c r="GRQ1" s="1" t="s">
        <v>7301</v>
      </c>
      <c r="GRR1" s="1" t="s">
        <v>7302</v>
      </c>
      <c r="GRS1" s="1" t="s">
        <v>7303</v>
      </c>
      <c r="GRT1" s="1" t="s">
        <v>7304</v>
      </c>
      <c r="GRU1" s="1" t="s">
        <v>7305</v>
      </c>
      <c r="GRV1" s="1" t="s">
        <v>7306</v>
      </c>
      <c r="GRW1" s="1" t="s">
        <v>7307</v>
      </c>
      <c r="GRX1" s="1" t="s">
        <v>7308</v>
      </c>
      <c r="GRY1" s="1" t="s">
        <v>7309</v>
      </c>
      <c r="GRZ1" s="1" t="s">
        <v>7310</v>
      </c>
      <c r="GSA1" s="1" t="s">
        <v>7311</v>
      </c>
      <c r="GSB1" s="1" t="s">
        <v>7312</v>
      </c>
      <c r="GSC1" s="1" t="s">
        <v>7313</v>
      </c>
      <c r="GSD1" s="1" t="s">
        <v>7314</v>
      </c>
      <c r="GSE1" s="1" t="s">
        <v>7315</v>
      </c>
      <c r="GSF1" s="1" t="s">
        <v>7316</v>
      </c>
      <c r="GSG1" s="1" t="s">
        <v>7317</v>
      </c>
      <c r="GSH1" s="1" t="s">
        <v>7318</v>
      </c>
      <c r="GSI1" s="1" t="s">
        <v>7319</v>
      </c>
      <c r="GSJ1" s="1" t="s">
        <v>7320</v>
      </c>
      <c r="GSK1" s="1" t="s">
        <v>7321</v>
      </c>
      <c r="GSL1" s="1" t="s">
        <v>7322</v>
      </c>
      <c r="GSM1" s="1" t="s">
        <v>7323</v>
      </c>
      <c r="GSN1" s="1" t="s">
        <v>7324</v>
      </c>
      <c r="GSO1" s="1" t="s">
        <v>7325</v>
      </c>
      <c r="GSP1" s="1" t="s">
        <v>7326</v>
      </c>
      <c r="GSQ1" s="1" t="s">
        <v>7327</v>
      </c>
      <c r="GSR1" s="1" t="s">
        <v>7328</v>
      </c>
      <c r="GSS1" s="1" t="s">
        <v>7329</v>
      </c>
      <c r="GST1" s="1" t="s">
        <v>7330</v>
      </c>
      <c r="GSU1" s="1" t="s">
        <v>7331</v>
      </c>
      <c r="GSV1" s="1" t="s">
        <v>7332</v>
      </c>
      <c r="GSW1" s="1" t="s">
        <v>7333</v>
      </c>
      <c r="GSX1" s="1" t="s">
        <v>7334</v>
      </c>
      <c r="GSY1" s="1" t="s">
        <v>7335</v>
      </c>
      <c r="GSZ1" s="1" t="s">
        <v>7336</v>
      </c>
      <c r="GTA1" s="1" t="s">
        <v>7337</v>
      </c>
      <c r="GTB1" s="1" t="s">
        <v>7338</v>
      </c>
      <c r="GTC1" s="1" t="s">
        <v>7339</v>
      </c>
      <c r="GTD1" s="1" t="s">
        <v>7340</v>
      </c>
      <c r="GTE1" s="1" t="s">
        <v>7341</v>
      </c>
      <c r="GTF1" s="1" t="s">
        <v>7342</v>
      </c>
      <c r="GTG1" s="1" t="s">
        <v>7343</v>
      </c>
      <c r="GTH1" s="1" t="s">
        <v>7344</v>
      </c>
      <c r="GTI1" s="1" t="s">
        <v>7345</v>
      </c>
      <c r="GTJ1" s="1" t="s">
        <v>7346</v>
      </c>
      <c r="GTK1" s="1" t="s">
        <v>7347</v>
      </c>
      <c r="GTL1" s="1" t="s">
        <v>7348</v>
      </c>
      <c r="GTM1" s="1" t="s">
        <v>7349</v>
      </c>
      <c r="GTN1" s="1" t="s">
        <v>7350</v>
      </c>
      <c r="GTO1" s="1" t="s">
        <v>7351</v>
      </c>
      <c r="GTP1" s="1" t="s">
        <v>7352</v>
      </c>
      <c r="GTQ1" s="1" t="s">
        <v>7353</v>
      </c>
      <c r="GTR1" s="1" t="s">
        <v>7354</v>
      </c>
      <c r="GTS1" s="1" t="s">
        <v>7355</v>
      </c>
      <c r="GTT1" s="1" t="s">
        <v>7356</v>
      </c>
      <c r="GTU1" s="1" t="s">
        <v>7357</v>
      </c>
      <c r="GTV1" s="1" t="s">
        <v>7358</v>
      </c>
      <c r="GTW1" s="1" t="s">
        <v>7359</v>
      </c>
      <c r="GTX1" s="1" t="s">
        <v>7360</v>
      </c>
      <c r="GTY1" s="1" t="s">
        <v>7361</v>
      </c>
      <c r="GTZ1" s="1" t="s">
        <v>7362</v>
      </c>
      <c r="GUA1" s="1" t="s">
        <v>7363</v>
      </c>
      <c r="GUB1" s="1" t="s">
        <v>7364</v>
      </c>
      <c r="GUC1" s="1" t="s">
        <v>7365</v>
      </c>
      <c r="GUD1" s="1" t="s">
        <v>7366</v>
      </c>
      <c r="GUE1" s="1" t="s">
        <v>7367</v>
      </c>
      <c r="GUF1" s="1" t="s">
        <v>7368</v>
      </c>
      <c r="GUG1" s="1" t="s">
        <v>7369</v>
      </c>
      <c r="GUH1" s="1" t="s">
        <v>7370</v>
      </c>
      <c r="GUI1" s="1" t="s">
        <v>7371</v>
      </c>
      <c r="GUJ1" s="1" t="s">
        <v>7372</v>
      </c>
      <c r="GUK1" s="1" t="s">
        <v>7373</v>
      </c>
      <c r="GUL1" s="1" t="s">
        <v>7374</v>
      </c>
      <c r="GUM1" s="1" t="s">
        <v>7375</v>
      </c>
      <c r="GUN1" s="1" t="s">
        <v>7376</v>
      </c>
      <c r="GUO1" s="1" t="s">
        <v>7377</v>
      </c>
      <c r="GUP1" s="1" t="s">
        <v>7378</v>
      </c>
      <c r="GUQ1" s="1" t="s">
        <v>7379</v>
      </c>
      <c r="GUR1" s="1" t="s">
        <v>7380</v>
      </c>
      <c r="GUS1" s="1" t="s">
        <v>7381</v>
      </c>
      <c r="GUT1" s="1" t="s">
        <v>7382</v>
      </c>
      <c r="GUU1" s="1" t="s">
        <v>7383</v>
      </c>
      <c r="GUV1" s="1" t="s">
        <v>7384</v>
      </c>
      <c r="GUW1" s="1" t="s">
        <v>7385</v>
      </c>
      <c r="GUX1" s="1" t="s">
        <v>7386</v>
      </c>
      <c r="GUY1" s="1" t="s">
        <v>7387</v>
      </c>
      <c r="GUZ1" s="1" t="s">
        <v>7388</v>
      </c>
      <c r="GVA1" s="1" t="s">
        <v>7389</v>
      </c>
      <c r="GVB1" s="1" t="s">
        <v>7390</v>
      </c>
      <c r="GVC1" s="1" t="s">
        <v>7391</v>
      </c>
      <c r="GVD1" s="1" t="s">
        <v>7392</v>
      </c>
      <c r="GVE1" s="1" t="s">
        <v>7393</v>
      </c>
      <c r="GVF1" s="1" t="s">
        <v>7394</v>
      </c>
      <c r="GVG1" s="1" t="s">
        <v>7395</v>
      </c>
      <c r="GVH1" s="1" t="s">
        <v>7396</v>
      </c>
      <c r="GVI1" s="1" t="s">
        <v>7397</v>
      </c>
      <c r="GVJ1" s="1" t="s">
        <v>7398</v>
      </c>
      <c r="GVK1" s="1" t="s">
        <v>7399</v>
      </c>
      <c r="GVL1" s="1" t="s">
        <v>7400</v>
      </c>
      <c r="GVM1" s="1" t="s">
        <v>7401</v>
      </c>
      <c r="GVN1" s="1" t="s">
        <v>7402</v>
      </c>
      <c r="GVO1" s="1" t="s">
        <v>7403</v>
      </c>
      <c r="GVP1" s="1" t="s">
        <v>7404</v>
      </c>
      <c r="GVQ1" s="1" t="s">
        <v>7405</v>
      </c>
      <c r="GVR1" s="1" t="s">
        <v>7406</v>
      </c>
      <c r="GVS1" s="1" t="s">
        <v>7407</v>
      </c>
      <c r="GVT1" s="1" t="s">
        <v>7408</v>
      </c>
      <c r="GVU1" s="1" t="s">
        <v>7409</v>
      </c>
      <c r="GVV1" s="1" t="s">
        <v>7410</v>
      </c>
      <c r="GVW1" s="1" t="s">
        <v>7411</v>
      </c>
      <c r="GVX1" s="1" t="s">
        <v>7412</v>
      </c>
      <c r="GVY1" s="1" t="s">
        <v>7413</v>
      </c>
      <c r="GVZ1" s="1" t="s">
        <v>7414</v>
      </c>
      <c r="GWA1" s="1" t="s">
        <v>7415</v>
      </c>
      <c r="GWB1" s="1" t="s">
        <v>7416</v>
      </c>
      <c r="GWC1" s="1" t="s">
        <v>7417</v>
      </c>
      <c r="GWD1" s="1" t="s">
        <v>7418</v>
      </c>
      <c r="GWE1" s="1" t="s">
        <v>7419</v>
      </c>
      <c r="GWF1" s="1" t="s">
        <v>7420</v>
      </c>
      <c r="GWG1" s="1" t="s">
        <v>7421</v>
      </c>
      <c r="GWH1" s="1" t="s">
        <v>7422</v>
      </c>
      <c r="GWI1" s="1" t="s">
        <v>7423</v>
      </c>
      <c r="GWJ1" s="1" t="s">
        <v>7424</v>
      </c>
      <c r="GWK1" s="1" t="s">
        <v>7425</v>
      </c>
      <c r="GWL1" s="1" t="s">
        <v>7426</v>
      </c>
      <c r="GWM1" s="1" t="s">
        <v>7427</v>
      </c>
      <c r="GWN1" s="1" t="s">
        <v>7428</v>
      </c>
      <c r="GWO1" s="1" t="s">
        <v>7429</v>
      </c>
      <c r="GWP1" s="1" t="s">
        <v>7430</v>
      </c>
      <c r="GWQ1" s="1" t="s">
        <v>7431</v>
      </c>
      <c r="GWR1" s="1" t="s">
        <v>7432</v>
      </c>
      <c r="GWS1" s="1" t="s">
        <v>7433</v>
      </c>
      <c r="GWT1" s="1" t="s">
        <v>7434</v>
      </c>
      <c r="GWU1" s="1" t="s">
        <v>7435</v>
      </c>
      <c r="GWV1" s="1" t="s">
        <v>7436</v>
      </c>
      <c r="GWW1" s="1" t="s">
        <v>7437</v>
      </c>
      <c r="GWX1" s="1" t="s">
        <v>7438</v>
      </c>
      <c r="GWY1" s="1" t="s">
        <v>7439</v>
      </c>
      <c r="GWZ1" s="1" t="s">
        <v>7440</v>
      </c>
      <c r="GXA1" s="1" t="s">
        <v>7441</v>
      </c>
      <c r="GXB1" s="1" t="s">
        <v>7442</v>
      </c>
      <c r="GXC1" s="1" t="s">
        <v>7443</v>
      </c>
      <c r="GXD1" s="1" t="s">
        <v>7444</v>
      </c>
      <c r="GXE1" s="1" t="s">
        <v>7445</v>
      </c>
      <c r="GXF1" s="1" t="s">
        <v>7446</v>
      </c>
      <c r="GXG1" s="1" t="s">
        <v>7447</v>
      </c>
      <c r="GXH1" s="1" t="s">
        <v>7448</v>
      </c>
      <c r="GXI1" s="1" t="s">
        <v>7449</v>
      </c>
      <c r="GXJ1" s="1" t="s">
        <v>7450</v>
      </c>
      <c r="GXK1" s="1" t="s">
        <v>7451</v>
      </c>
      <c r="GXL1" s="1" t="s">
        <v>7452</v>
      </c>
      <c r="GXM1" s="1" t="s">
        <v>7453</v>
      </c>
      <c r="GXN1" s="1" t="s">
        <v>7454</v>
      </c>
      <c r="GXO1" s="1" t="s">
        <v>7455</v>
      </c>
      <c r="GXP1" s="1" t="s">
        <v>7456</v>
      </c>
      <c r="GXQ1" s="1" t="s">
        <v>7457</v>
      </c>
      <c r="GXR1" s="1" t="s">
        <v>7458</v>
      </c>
      <c r="GXS1" s="1" t="s">
        <v>7459</v>
      </c>
      <c r="GXT1" s="1" t="s">
        <v>7460</v>
      </c>
      <c r="GXU1" s="1" t="s">
        <v>7461</v>
      </c>
      <c r="GXV1" s="1" t="s">
        <v>7462</v>
      </c>
      <c r="GXW1" s="1" t="s">
        <v>7463</v>
      </c>
      <c r="GXX1" s="1" t="s">
        <v>7464</v>
      </c>
      <c r="GXY1" s="1" t="s">
        <v>7465</v>
      </c>
      <c r="GXZ1" s="1" t="s">
        <v>7466</v>
      </c>
      <c r="GYA1" s="1" t="s">
        <v>7467</v>
      </c>
      <c r="GYB1" s="1" t="s">
        <v>7468</v>
      </c>
      <c r="GYC1" s="1" t="s">
        <v>7469</v>
      </c>
      <c r="GYD1" s="1" t="s">
        <v>7470</v>
      </c>
      <c r="GYE1" s="1" t="s">
        <v>7471</v>
      </c>
      <c r="GYF1" s="1" t="s">
        <v>7472</v>
      </c>
      <c r="GYG1" s="1" t="s">
        <v>7473</v>
      </c>
      <c r="GYH1" s="1" t="s">
        <v>7474</v>
      </c>
      <c r="GYI1" s="1" t="s">
        <v>7475</v>
      </c>
      <c r="GYJ1" s="1" t="s">
        <v>7476</v>
      </c>
      <c r="GYK1" s="1" t="s">
        <v>7477</v>
      </c>
      <c r="GYL1" s="1" t="s">
        <v>7478</v>
      </c>
      <c r="GYM1" s="1" t="s">
        <v>7479</v>
      </c>
      <c r="GYN1" s="1" t="s">
        <v>7480</v>
      </c>
      <c r="GYO1" s="1" t="s">
        <v>7481</v>
      </c>
      <c r="GYP1" s="1" t="s">
        <v>7482</v>
      </c>
      <c r="GYQ1" s="1" t="s">
        <v>7483</v>
      </c>
      <c r="GYR1" s="1" t="s">
        <v>7484</v>
      </c>
      <c r="GYS1" s="1" t="s">
        <v>7485</v>
      </c>
      <c r="GYT1" s="1" t="s">
        <v>7486</v>
      </c>
      <c r="GYU1" s="1" t="s">
        <v>7487</v>
      </c>
      <c r="GYV1" s="1" t="s">
        <v>7488</v>
      </c>
      <c r="GYW1" s="1" t="s">
        <v>7489</v>
      </c>
      <c r="GYX1" s="1" t="s">
        <v>7490</v>
      </c>
      <c r="GYY1" s="1" t="s">
        <v>7491</v>
      </c>
      <c r="GYZ1" s="1" t="s">
        <v>7492</v>
      </c>
      <c r="GZA1" s="1" t="s">
        <v>7493</v>
      </c>
      <c r="GZB1" s="1" t="s">
        <v>7494</v>
      </c>
      <c r="GZC1" s="1" t="s">
        <v>7495</v>
      </c>
      <c r="GZD1" s="1" t="s">
        <v>7496</v>
      </c>
      <c r="GZE1" s="1" t="s">
        <v>7497</v>
      </c>
      <c r="GZF1" s="1" t="s">
        <v>7498</v>
      </c>
      <c r="GZG1" s="1" t="s">
        <v>7499</v>
      </c>
      <c r="GZH1" s="1" t="s">
        <v>7500</v>
      </c>
      <c r="GZI1" s="1" t="s">
        <v>7501</v>
      </c>
      <c r="GZJ1" s="1" t="s">
        <v>7502</v>
      </c>
      <c r="GZK1" s="1" t="s">
        <v>7503</v>
      </c>
      <c r="GZL1" s="1" t="s">
        <v>7504</v>
      </c>
      <c r="GZM1" s="1" t="s">
        <v>7505</v>
      </c>
      <c r="GZN1" s="1" t="s">
        <v>7506</v>
      </c>
      <c r="GZO1" s="1" t="s">
        <v>7507</v>
      </c>
      <c r="GZP1" s="1" t="s">
        <v>7508</v>
      </c>
      <c r="GZQ1" s="1" t="s">
        <v>7509</v>
      </c>
      <c r="GZR1" s="1" t="s">
        <v>7510</v>
      </c>
      <c r="GZS1" s="1" t="s">
        <v>7511</v>
      </c>
      <c r="GZT1" s="1" t="s">
        <v>7512</v>
      </c>
      <c r="GZU1" s="1" t="s">
        <v>7513</v>
      </c>
      <c r="GZV1" s="1" t="s">
        <v>7514</v>
      </c>
      <c r="GZW1" s="1" t="s">
        <v>7515</v>
      </c>
      <c r="GZX1" s="1" t="s">
        <v>7516</v>
      </c>
      <c r="GZY1" s="1" t="s">
        <v>7517</v>
      </c>
      <c r="GZZ1" s="1" t="s">
        <v>7518</v>
      </c>
      <c r="HAA1" s="1" t="s">
        <v>7519</v>
      </c>
      <c r="HAB1" s="1" t="s">
        <v>7520</v>
      </c>
      <c r="HAC1" s="1" t="s">
        <v>7521</v>
      </c>
      <c r="HAD1" s="1" t="s">
        <v>7522</v>
      </c>
      <c r="HAE1" s="1" t="s">
        <v>7523</v>
      </c>
      <c r="HAF1" s="1" t="s">
        <v>7524</v>
      </c>
      <c r="HAG1" s="1" t="s">
        <v>7525</v>
      </c>
      <c r="HAH1" s="1" t="s">
        <v>7526</v>
      </c>
      <c r="HAI1" s="1" t="s">
        <v>7527</v>
      </c>
      <c r="HAJ1" s="1" t="s">
        <v>7528</v>
      </c>
      <c r="HAK1" s="1" t="s">
        <v>7529</v>
      </c>
      <c r="HAL1" s="1" t="s">
        <v>7530</v>
      </c>
      <c r="HAM1" s="1" t="s">
        <v>7531</v>
      </c>
      <c r="HAN1" s="1" t="s">
        <v>7532</v>
      </c>
      <c r="HAO1" s="1" t="s">
        <v>7533</v>
      </c>
      <c r="HAP1" s="1" t="s">
        <v>7534</v>
      </c>
      <c r="HAQ1" s="1" t="s">
        <v>7535</v>
      </c>
      <c r="HAR1" s="1" t="s">
        <v>7536</v>
      </c>
      <c r="HAS1" s="1" t="s">
        <v>7537</v>
      </c>
      <c r="HAT1" s="1" t="s">
        <v>7538</v>
      </c>
      <c r="HAU1" s="1" t="s">
        <v>7539</v>
      </c>
      <c r="HAV1" s="1" t="s">
        <v>7540</v>
      </c>
      <c r="HAW1" s="1" t="s">
        <v>7541</v>
      </c>
      <c r="HAX1" s="1" t="s">
        <v>7542</v>
      </c>
      <c r="HAY1" s="1" t="s">
        <v>7543</v>
      </c>
      <c r="HAZ1" s="1" t="s">
        <v>7544</v>
      </c>
      <c r="HBA1" s="1" t="s">
        <v>7545</v>
      </c>
      <c r="HBB1" s="1" t="s">
        <v>7546</v>
      </c>
      <c r="HBC1" s="1" t="s">
        <v>7547</v>
      </c>
      <c r="HBD1" s="1" t="s">
        <v>7548</v>
      </c>
      <c r="HBE1" s="1" t="s">
        <v>7549</v>
      </c>
      <c r="HBF1" s="1" t="s">
        <v>7550</v>
      </c>
      <c r="HBG1" s="1" t="s">
        <v>7551</v>
      </c>
      <c r="HBH1" s="1" t="s">
        <v>7552</v>
      </c>
      <c r="HBI1" s="1" t="s">
        <v>7553</v>
      </c>
      <c r="HBJ1" s="1" t="s">
        <v>7554</v>
      </c>
      <c r="HBK1" s="1" t="s">
        <v>7555</v>
      </c>
      <c r="HBL1" s="1" t="s">
        <v>7556</v>
      </c>
      <c r="HBM1" s="1" t="s">
        <v>7557</v>
      </c>
      <c r="HBN1" s="1" t="s">
        <v>7558</v>
      </c>
      <c r="HBO1" s="1" t="s">
        <v>7559</v>
      </c>
      <c r="HBP1" s="1" t="s">
        <v>7560</v>
      </c>
      <c r="HBQ1" s="1" t="s">
        <v>7561</v>
      </c>
      <c r="HBR1" s="1" t="s">
        <v>7562</v>
      </c>
      <c r="HBS1" s="1" t="s">
        <v>7563</v>
      </c>
      <c r="HBT1" s="1" t="s">
        <v>7564</v>
      </c>
      <c r="HBU1" s="1" t="s">
        <v>7565</v>
      </c>
      <c r="HBV1" s="1" t="s">
        <v>7566</v>
      </c>
      <c r="HBW1" s="1" t="s">
        <v>7567</v>
      </c>
      <c r="HBX1" s="1" t="s">
        <v>7568</v>
      </c>
      <c r="HBY1" s="1" t="s">
        <v>7569</v>
      </c>
      <c r="HBZ1" s="1" t="s">
        <v>7570</v>
      </c>
      <c r="HCA1" s="1" t="s">
        <v>7571</v>
      </c>
      <c r="HCB1" s="1" t="s">
        <v>7572</v>
      </c>
      <c r="HCC1" s="1" t="s">
        <v>7573</v>
      </c>
      <c r="HCD1" s="1" t="s">
        <v>7574</v>
      </c>
      <c r="HCE1" s="1" t="s">
        <v>7575</v>
      </c>
      <c r="HCF1" s="1" t="s">
        <v>7576</v>
      </c>
      <c r="HCG1" s="1" t="s">
        <v>7577</v>
      </c>
      <c r="HCH1" s="1" t="s">
        <v>7578</v>
      </c>
      <c r="HCI1" s="1" t="s">
        <v>7579</v>
      </c>
      <c r="HCJ1" s="1" t="s">
        <v>7580</v>
      </c>
      <c r="HCK1" s="1" t="s">
        <v>7581</v>
      </c>
      <c r="HCL1" s="1" t="s">
        <v>7582</v>
      </c>
      <c r="HCM1" s="1" t="s">
        <v>7583</v>
      </c>
      <c r="HCN1" s="1" t="s">
        <v>7584</v>
      </c>
      <c r="HCO1" s="1" t="s">
        <v>7585</v>
      </c>
      <c r="HCP1" s="1" t="s">
        <v>7586</v>
      </c>
      <c r="HCQ1" s="1" t="s">
        <v>7587</v>
      </c>
      <c r="HCR1" s="1" t="s">
        <v>7588</v>
      </c>
      <c r="HCS1" s="1" t="s">
        <v>7589</v>
      </c>
      <c r="HCT1" s="1" t="s">
        <v>7590</v>
      </c>
      <c r="HCU1" s="1" t="s">
        <v>7591</v>
      </c>
      <c r="HCV1" s="1" t="s">
        <v>7592</v>
      </c>
      <c r="HCW1" s="1" t="s">
        <v>7593</v>
      </c>
      <c r="HCX1" s="1" t="s">
        <v>7594</v>
      </c>
      <c r="HCY1" s="1" t="s">
        <v>7595</v>
      </c>
      <c r="HCZ1" s="1" t="s">
        <v>7596</v>
      </c>
      <c r="HDA1" s="1" t="s">
        <v>7597</v>
      </c>
      <c r="HDB1" s="1" t="s">
        <v>7598</v>
      </c>
      <c r="HDC1" s="1" t="s">
        <v>7599</v>
      </c>
      <c r="HDD1" s="1" t="s">
        <v>7600</v>
      </c>
      <c r="HDE1" s="1" t="s">
        <v>7601</v>
      </c>
      <c r="HDF1" s="1" t="s">
        <v>7602</v>
      </c>
      <c r="HDG1" s="1" t="s">
        <v>7603</v>
      </c>
      <c r="HDH1" s="1" t="s">
        <v>7604</v>
      </c>
      <c r="HDI1" s="1" t="s">
        <v>7605</v>
      </c>
      <c r="HDJ1" s="1" t="s">
        <v>7606</v>
      </c>
      <c r="HDK1" s="1" t="s">
        <v>7607</v>
      </c>
      <c r="HDL1" s="1" t="s">
        <v>7608</v>
      </c>
      <c r="HDM1" s="1" t="s">
        <v>7609</v>
      </c>
      <c r="HDN1" s="1" t="s">
        <v>7610</v>
      </c>
      <c r="HDO1" s="1" t="s">
        <v>7611</v>
      </c>
      <c r="HDP1" s="1" t="s">
        <v>7612</v>
      </c>
      <c r="HDQ1" s="1" t="s">
        <v>7613</v>
      </c>
      <c r="HDR1" s="1" t="s">
        <v>7614</v>
      </c>
      <c r="HDS1" s="1" t="s">
        <v>7615</v>
      </c>
      <c r="HDT1" s="1" t="s">
        <v>7616</v>
      </c>
      <c r="HDU1" s="1" t="s">
        <v>7617</v>
      </c>
      <c r="HDV1" s="1" t="s">
        <v>7618</v>
      </c>
      <c r="HDW1" s="1" t="s">
        <v>7619</v>
      </c>
      <c r="HDX1" s="1" t="s">
        <v>7620</v>
      </c>
      <c r="HDY1" s="1" t="s">
        <v>7621</v>
      </c>
      <c r="HDZ1" s="1" t="s">
        <v>7622</v>
      </c>
      <c r="HEA1" s="1" t="s">
        <v>7623</v>
      </c>
      <c r="HEB1" s="1" t="s">
        <v>7624</v>
      </c>
      <c r="HEC1" s="1" t="s">
        <v>7625</v>
      </c>
      <c r="HED1" s="1" t="s">
        <v>7626</v>
      </c>
      <c r="HEE1" s="1" t="s">
        <v>7627</v>
      </c>
      <c r="HEF1" s="1" t="s">
        <v>7628</v>
      </c>
      <c r="HEG1" s="1" t="s">
        <v>7629</v>
      </c>
      <c r="HEH1" s="1" t="s">
        <v>7630</v>
      </c>
      <c r="HEI1" s="1" t="s">
        <v>7631</v>
      </c>
      <c r="HEJ1" s="1" t="s">
        <v>7632</v>
      </c>
      <c r="HEK1" s="1" t="s">
        <v>7633</v>
      </c>
      <c r="HEL1" s="1" t="s">
        <v>7634</v>
      </c>
      <c r="HEM1" s="1" t="s">
        <v>7635</v>
      </c>
      <c r="HEN1" s="1" t="s">
        <v>7636</v>
      </c>
      <c r="HEO1" s="1" t="s">
        <v>7637</v>
      </c>
      <c r="HEP1" s="1" t="s">
        <v>7638</v>
      </c>
      <c r="HEQ1" s="1" t="s">
        <v>7639</v>
      </c>
      <c r="HER1" s="1" t="s">
        <v>7640</v>
      </c>
      <c r="HES1" s="1" t="s">
        <v>7641</v>
      </c>
      <c r="HET1" s="1" t="s">
        <v>7642</v>
      </c>
      <c r="HEU1" s="1" t="s">
        <v>7643</v>
      </c>
      <c r="HEV1" s="1" t="s">
        <v>7644</v>
      </c>
      <c r="HEW1" s="1" t="s">
        <v>7645</v>
      </c>
      <c r="HEX1" s="1" t="s">
        <v>7646</v>
      </c>
      <c r="HEY1" s="1" t="s">
        <v>7647</v>
      </c>
      <c r="HEZ1" s="1" t="s">
        <v>7648</v>
      </c>
      <c r="HFA1" s="1" t="s">
        <v>7649</v>
      </c>
      <c r="HFB1" s="1" t="s">
        <v>7650</v>
      </c>
      <c r="HFC1" s="1" t="s">
        <v>7651</v>
      </c>
      <c r="HFD1" s="1" t="s">
        <v>7652</v>
      </c>
      <c r="HFE1" s="1" t="s">
        <v>7653</v>
      </c>
      <c r="HFF1" s="1" t="s">
        <v>7654</v>
      </c>
      <c r="HFG1" s="1" t="s">
        <v>7655</v>
      </c>
      <c r="HFH1" s="1" t="s">
        <v>7656</v>
      </c>
      <c r="HFI1" s="1" t="s">
        <v>7657</v>
      </c>
      <c r="HFJ1" s="1" t="s">
        <v>7658</v>
      </c>
      <c r="HFK1" s="1" t="s">
        <v>7659</v>
      </c>
      <c r="HFL1" s="1" t="s">
        <v>7660</v>
      </c>
      <c r="HFM1" s="1" t="s">
        <v>7661</v>
      </c>
      <c r="HFN1" s="1" t="s">
        <v>7662</v>
      </c>
      <c r="HFO1" s="1" t="s">
        <v>7663</v>
      </c>
      <c r="HFP1" s="1" t="s">
        <v>7664</v>
      </c>
      <c r="HFQ1" s="1" t="s">
        <v>7665</v>
      </c>
      <c r="HFR1" s="1" t="s">
        <v>7666</v>
      </c>
      <c r="HFS1" s="1" t="s">
        <v>7667</v>
      </c>
      <c r="HFT1" s="1" t="s">
        <v>7668</v>
      </c>
      <c r="HFU1" s="1" t="s">
        <v>7669</v>
      </c>
      <c r="HFV1" s="1" t="s">
        <v>7670</v>
      </c>
      <c r="HFW1" s="1" t="s">
        <v>7671</v>
      </c>
      <c r="HFX1" s="1" t="s">
        <v>7672</v>
      </c>
      <c r="HFY1" s="1" t="s">
        <v>7673</v>
      </c>
      <c r="HFZ1" s="1" t="s">
        <v>7674</v>
      </c>
      <c r="HGA1" s="1" t="s">
        <v>7675</v>
      </c>
      <c r="HGB1" s="1" t="s">
        <v>7676</v>
      </c>
      <c r="HGC1" s="1" t="s">
        <v>7677</v>
      </c>
      <c r="HGD1" s="1" t="s">
        <v>7678</v>
      </c>
      <c r="HGE1" s="1" t="s">
        <v>7679</v>
      </c>
      <c r="HGF1" s="1" t="s">
        <v>7680</v>
      </c>
      <c r="HGG1" s="1" t="s">
        <v>7681</v>
      </c>
      <c r="HGH1" s="1" t="s">
        <v>7682</v>
      </c>
      <c r="HGI1" s="1" t="s">
        <v>7683</v>
      </c>
      <c r="HGJ1" s="1" t="s">
        <v>7684</v>
      </c>
      <c r="HGK1" s="1" t="s">
        <v>7685</v>
      </c>
      <c r="HGL1" s="1" t="s">
        <v>7686</v>
      </c>
      <c r="HGM1" s="1" t="s">
        <v>7687</v>
      </c>
      <c r="HGN1" s="1" t="s">
        <v>7688</v>
      </c>
      <c r="HGO1" s="1" t="s">
        <v>7689</v>
      </c>
      <c r="HGP1" s="1" t="s">
        <v>7690</v>
      </c>
      <c r="HGQ1" s="1" t="s">
        <v>7691</v>
      </c>
      <c r="HGR1" s="1" t="s">
        <v>7692</v>
      </c>
      <c r="HGS1" s="1" t="s">
        <v>7693</v>
      </c>
      <c r="HGT1" s="1" t="s">
        <v>7694</v>
      </c>
      <c r="HGU1" s="1" t="s">
        <v>7695</v>
      </c>
      <c r="HGV1" s="1" t="s">
        <v>7696</v>
      </c>
      <c r="HGW1" s="1" t="s">
        <v>7697</v>
      </c>
      <c r="HGX1" s="1" t="s">
        <v>7698</v>
      </c>
      <c r="HGY1" s="1" t="s">
        <v>7699</v>
      </c>
      <c r="HGZ1" s="1" t="s">
        <v>7700</v>
      </c>
      <c r="HHA1" s="1" t="s">
        <v>7701</v>
      </c>
      <c r="HHB1" s="1" t="s">
        <v>7702</v>
      </c>
      <c r="HHC1" s="1" t="s">
        <v>7703</v>
      </c>
      <c r="HHD1" s="1" t="s">
        <v>7704</v>
      </c>
      <c r="HHE1" s="1" t="s">
        <v>7705</v>
      </c>
      <c r="HHF1" s="1" t="s">
        <v>7706</v>
      </c>
      <c r="HHG1" s="1" t="s">
        <v>7707</v>
      </c>
      <c r="HHH1" s="1" t="s">
        <v>7708</v>
      </c>
      <c r="HHI1" s="1" t="s">
        <v>7709</v>
      </c>
      <c r="HHJ1" s="1" t="s">
        <v>7710</v>
      </c>
      <c r="HHK1" s="1" t="s">
        <v>7711</v>
      </c>
      <c r="HHL1" s="1" t="s">
        <v>7712</v>
      </c>
      <c r="HHM1" s="1" t="s">
        <v>7713</v>
      </c>
      <c r="HHN1" s="1" t="s">
        <v>7714</v>
      </c>
      <c r="HHO1" s="1" t="s">
        <v>7715</v>
      </c>
      <c r="HHP1" s="1" t="s">
        <v>7716</v>
      </c>
      <c r="HHQ1" s="1" t="s">
        <v>7717</v>
      </c>
      <c r="HHR1" s="1" t="s">
        <v>7718</v>
      </c>
      <c r="HHS1" s="1" t="s">
        <v>7719</v>
      </c>
      <c r="HHT1" s="1" t="s">
        <v>7720</v>
      </c>
      <c r="HHU1" s="1" t="s">
        <v>7721</v>
      </c>
      <c r="HHV1" s="1" t="s">
        <v>7722</v>
      </c>
      <c r="HHW1" s="1" t="s">
        <v>7723</v>
      </c>
      <c r="HHX1" s="1" t="s">
        <v>7724</v>
      </c>
      <c r="HHY1" s="1" t="s">
        <v>7725</v>
      </c>
      <c r="HHZ1" s="1" t="s">
        <v>7726</v>
      </c>
      <c r="HIA1" s="1" t="s">
        <v>7727</v>
      </c>
      <c r="HIB1" s="1" t="s">
        <v>7728</v>
      </c>
      <c r="HIC1" s="1" t="s">
        <v>7729</v>
      </c>
      <c r="HID1" s="1" t="s">
        <v>7730</v>
      </c>
      <c r="HIE1" s="1" t="s">
        <v>7731</v>
      </c>
      <c r="HIF1" s="1" t="s">
        <v>7732</v>
      </c>
      <c r="HIG1" s="1" t="s">
        <v>7733</v>
      </c>
      <c r="HIH1" s="1" t="s">
        <v>7734</v>
      </c>
      <c r="HII1" s="1" t="s">
        <v>7735</v>
      </c>
      <c r="HIJ1" s="1" t="s">
        <v>7736</v>
      </c>
      <c r="HIK1" s="1" t="s">
        <v>7737</v>
      </c>
      <c r="HIL1" s="1" t="s">
        <v>7738</v>
      </c>
      <c r="HIM1" s="1" t="s">
        <v>7739</v>
      </c>
      <c r="HIN1" s="1" t="s">
        <v>7740</v>
      </c>
      <c r="HIO1" s="1" t="s">
        <v>7741</v>
      </c>
      <c r="HIP1" s="1" t="s">
        <v>7742</v>
      </c>
      <c r="HIQ1" s="1" t="s">
        <v>7743</v>
      </c>
      <c r="HIR1" s="1" t="s">
        <v>7744</v>
      </c>
      <c r="HIS1" s="1" t="s">
        <v>7745</v>
      </c>
      <c r="HIT1" s="1" t="s">
        <v>7746</v>
      </c>
      <c r="HIU1" s="1" t="s">
        <v>7747</v>
      </c>
      <c r="HIV1" s="1" t="s">
        <v>7748</v>
      </c>
      <c r="HIW1" s="1" t="s">
        <v>7749</v>
      </c>
      <c r="HIX1" s="1" t="s">
        <v>7750</v>
      </c>
      <c r="HIY1" s="1" t="s">
        <v>7751</v>
      </c>
      <c r="HIZ1" s="1" t="s">
        <v>7752</v>
      </c>
      <c r="HJA1" s="1" t="s">
        <v>7753</v>
      </c>
      <c r="HJB1" s="1" t="s">
        <v>7754</v>
      </c>
      <c r="HJC1" s="1" t="s">
        <v>7755</v>
      </c>
      <c r="HJD1" s="1" t="s">
        <v>7756</v>
      </c>
      <c r="HJE1" s="1" t="s">
        <v>7757</v>
      </c>
      <c r="HJF1" s="1" t="s">
        <v>7758</v>
      </c>
      <c r="HJG1" s="1" t="s">
        <v>7759</v>
      </c>
      <c r="HJH1" s="1" t="s">
        <v>7760</v>
      </c>
      <c r="HJI1" s="1" t="s">
        <v>7761</v>
      </c>
      <c r="HJJ1" s="1" t="s">
        <v>7762</v>
      </c>
      <c r="HJK1" s="1" t="s">
        <v>7763</v>
      </c>
      <c r="HJL1" s="1" t="s">
        <v>7764</v>
      </c>
      <c r="HJM1" s="1" t="s">
        <v>7765</v>
      </c>
      <c r="HJN1" s="1" t="s">
        <v>7766</v>
      </c>
      <c r="HJO1" s="1" t="s">
        <v>7767</v>
      </c>
      <c r="HJP1" s="1" t="s">
        <v>7768</v>
      </c>
      <c r="HJQ1" s="1" t="s">
        <v>7769</v>
      </c>
      <c r="HJR1" s="1" t="s">
        <v>7770</v>
      </c>
      <c r="HJS1" s="1" t="s">
        <v>7771</v>
      </c>
      <c r="HJT1" s="1" t="s">
        <v>7772</v>
      </c>
      <c r="HJU1" s="1" t="s">
        <v>7773</v>
      </c>
      <c r="HJV1" s="1" t="s">
        <v>7774</v>
      </c>
      <c r="HJW1" s="1" t="s">
        <v>7775</v>
      </c>
      <c r="HJX1" s="1" t="s">
        <v>7776</v>
      </c>
      <c r="HJY1" s="1" t="s">
        <v>7777</v>
      </c>
      <c r="HJZ1" s="1" t="s">
        <v>7778</v>
      </c>
      <c r="HKA1" s="1" t="s">
        <v>7779</v>
      </c>
      <c r="HKB1" s="1" t="s">
        <v>7780</v>
      </c>
      <c r="HKC1" s="1" t="s">
        <v>7781</v>
      </c>
      <c r="HKD1" s="1" t="s">
        <v>7782</v>
      </c>
      <c r="HKE1" s="1" t="s">
        <v>7783</v>
      </c>
      <c r="HKF1" s="1" t="s">
        <v>7784</v>
      </c>
      <c r="HKG1" s="1" t="s">
        <v>7785</v>
      </c>
      <c r="HKH1" s="1" t="s">
        <v>7786</v>
      </c>
      <c r="HKI1" s="1" t="s">
        <v>7787</v>
      </c>
      <c r="HKJ1" s="1" t="s">
        <v>7788</v>
      </c>
      <c r="HKK1" s="1" t="s">
        <v>7789</v>
      </c>
      <c r="HKL1" s="1" t="s">
        <v>7790</v>
      </c>
      <c r="HKM1" s="1" t="s">
        <v>7791</v>
      </c>
      <c r="HKN1" s="1" t="s">
        <v>7792</v>
      </c>
      <c r="HKO1" s="1" t="s">
        <v>7793</v>
      </c>
      <c r="HKP1" s="1" t="s">
        <v>7794</v>
      </c>
      <c r="HKQ1" s="1" t="s">
        <v>7795</v>
      </c>
      <c r="HKR1" s="1" t="s">
        <v>7796</v>
      </c>
      <c r="HKS1" s="1" t="s">
        <v>7797</v>
      </c>
      <c r="HKT1" s="1" t="s">
        <v>7798</v>
      </c>
      <c r="HKU1" s="1" t="s">
        <v>7799</v>
      </c>
      <c r="HKV1" s="1" t="s">
        <v>7800</v>
      </c>
      <c r="HKW1" s="1" t="s">
        <v>7801</v>
      </c>
      <c r="HKX1" s="1" t="s">
        <v>7802</v>
      </c>
      <c r="HKY1" s="1" t="s">
        <v>7803</v>
      </c>
      <c r="HKZ1" s="1" t="s">
        <v>7804</v>
      </c>
      <c r="HLA1" s="1" t="s">
        <v>7805</v>
      </c>
      <c r="HLB1" s="1" t="s">
        <v>7806</v>
      </c>
      <c r="HLC1" s="1" t="s">
        <v>7807</v>
      </c>
      <c r="HLD1" s="1" t="s">
        <v>7808</v>
      </c>
      <c r="HLE1" s="1" t="s">
        <v>7809</v>
      </c>
      <c r="HLF1" s="1" t="s">
        <v>7810</v>
      </c>
      <c r="HLG1" s="1" t="s">
        <v>7811</v>
      </c>
      <c r="HLH1" s="1" t="s">
        <v>7812</v>
      </c>
      <c r="HLI1" s="1" t="s">
        <v>7813</v>
      </c>
      <c r="HLJ1" s="1" t="s">
        <v>7814</v>
      </c>
      <c r="HLK1" s="1" t="s">
        <v>7815</v>
      </c>
      <c r="HLL1" s="1" t="s">
        <v>7816</v>
      </c>
      <c r="HLM1" s="1" t="s">
        <v>7817</v>
      </c>
      <c r="HLN1" s="1" t="s">
        <v>7818</v>
      </c>
      <c r="HLO1" s="1" t="s">
        <v>7819</v>
      </c>
      <c r="HLP1" s="1" t="s">
        <v>7820</v>
      </c>
      <c r="HLQ1" s="1" t="s">
        <v>7821</v>
      </c>
      <c r="HLR1" s="1" t="s">
        <v>7822</v>
      </c>
      <c r="HLS1" s="1" t="s">
        <v>7823</v>
      </c>
      <c r="HLT1" s="1" t="s">
        <v>7824</v>
      </c>
      <c r="HLU1" s="1" t="s">
        <v>7825</v>
      </c>
      <c r="HLV1" s="1" t="s">
        <v>7826</v>
      </c>
      <c r="HLW1" s="1" t="s">
        <v>7827</v>
      </c>
      <c r="HLX1" s="1" t="s">
        <v>7828</v>
      </c>
      <c r="HLY1" s="1" t="s">
        <v>7829</v>
      </c>
      <c r="HLZ1" s="1" t="s">
        <v>7830</v>
      </c>
      <c r="HMA1" s="1" t="s">
        <v>7831</v>
      </c>
      <c r="HMB1" s="1" t="s">
        <v>7832</v>
      </c>
      <c r="HMC1" s="1" t="s">
        <v>7833</v>
      </c>
      <c r="HMD1" s="1" t="s">
        <v>7834</v>
      </c>
      <c r="HME1" s="1" t="s">
        <v>7835</v>
      </c>
      <c r="HMF1" s="1" t="s">
        <v>7836</v>
      </c>
      <c r="HMG1" s="1" t="s">
        <v>7837</v>
      </c>
      <c r="HMH1" s="1" t="s">
        <v>7838</v>
      </c>
      <c r="HMI1" s="1" t="s">
        <v>7839</v>
      </c>
      <c r="HMJ1" s="1" t="s">
        <v>7840</v>
      </c>
      <c r="HMK1" s="1" t="s">
        <v>7841</v>
      </c>
      <c r="HML1" s="1" t="s">
        <v>7842</v>
      </c>
      <c r="HMM1" s="1" t="s">
        <v>7843</v>
      </c>
      <c r="HMN1" s="1" t="s">
        <v>7844</v>
      </c>
      <c r="HMO1" s="1" t="s">
        <v>7845</v>
      </c>
      <c r="HMP1" s="1" t="s">
        <v>7846</v>
      </c>
      <c r="HMQ1" s="1" t="s">
        <v>7847</v>
      </c>
      <c r="HMR1" s="1" t="s">
        <v>7848</v>
      </c>
      <c r="HMS1" s="1" t="s">
        <v>7849</v>
      </c>
      <c r="HMT1" s="1" t="s">
        <v>7850</v>
      </c>
      <c r="HMU1" s="1" t="s">
        <v>7851</v>
      </c>
      <c r="HMV1" s="1" t="s">
        <v>7852</v>
      </c>
      <c r="HMW1" s="1" t="s">
        <v>7853</v>
      </c>
      <c r="HMX1" s="1" t="s">
        <v>7854</v>
      </c>
      <c r="HMY1" s="1" t="s">
        <v>7855</v>
      </c>
      <c r="HMZ1" s="1" t="s">
        <v>7856</v>
      </c>
      <c r="HNA1" s="1" t="s">
        <v>7857</v>
      </c>
      <c r="HNB1" s="1" t="s">
        <v>7858</v>
      </c>
      <c r="HNC1" s="1" t="s">
        <v>7859</v>
      </c>
      <c r="HND1" s="1" t="s">
        <v>7860</v>
      </c>
      <c r="HNE1" s="1" t="s">
        <v>7861</v>
      </c>
      <c r="HNF1" s="1" t="s">
        <v>7862</v>
      </c>
      <c r="HNG1" s="1" t="s">
        <v>7863</v>
      </c>
      <c r="HNH1" s="1" t="s">
        <v>7864</v>
      </c>
      <c r="HNI1" s="1" t="s">
        <v>7865</v>
      </c>
      <c r="HNJ1" s="1" t="s">
        <v>7866</v>
      </c>
      <c r="HNK1" s="1" t="s">
        <v>7867</v>
      </c>
      <c r="HNL1" s="1" t="s">
        <v>7868</v>
      </c>
      <c r="HNM1" s="1" t="s">
        <v>7869</v>
      </c>
      <c r="HNN1" s="1" t="s">
        <v>7870</v>
      </c>
      <c r="HNO1" s="1" t="s">
        <v>7871</v>
      </c>
      <c r="HNP1" s="1" t="s">
        <v>7872</v>
      </c>
      <c r="HNQ1" s="1" t="s">
        <v>7873</v>
      </c>
      <c r="HNR1" s="1" t="s">
        <v>7874</v>
      </c>
      <c r="HNS1" s="1" t="s">
        <v>7875</v>
      </c>
      <c r="HNT1" s="1" t="s">
        <v>7876</v>
      </c>
      <c r="HNU1" s="1" t="s">
        <v>7877</v>
      </c>
      <c r="HNV1" s="1" t="s">
        <v>7878</v>
      </c>
      <c r="HNW1" s="1" t="s">
        <v>7879</v>
      </c>
      <c r="HNX1" s="1" t="s">
        <v>7880</v>
      </c>
      <c r="HNY1" s="1" t="s">
        <v>7881</v>
      </c>
      <c r="HNZ1" s="1" t="s">
        <v>7882</v>
      </c>
      <c r="HOA1" s="1" t="s">
        <v>7883</v>
      </c>
      <c r="HOB1" s="1" t="s">
        <v>7884</v>
      </c>
      <c r="HOC1" s="1" t="s">
        <v>7885</v>
      </c>
      <c r="HOD1" s="1" t="s">
        <v>7886</v>
      </c>
      <c r="HOE1" s="1" t="s">
        <v>7887</v>
      </c>
      <c r="HOF1" s="1" t="s">
        <v>7888</v>
      </c>
      <c r="HOG1" s="1" t="s">
        <v>7889</v>
      </c>
      <c r="HOH1" s="1" t="s">
        <v>7890</v>
      </c>
      <c r="HOI1" s="1" t="s">
        <v>7891</v>
      </c>
      <c r="HOJ1" s="1" t="s">
        <v>7892</v>
      </c>
      <c r="HOK1" s="1" t="s">
        <v>7893</v>
      </c>
      <c r="HOL1" s="1" t="s">
        <v>7894</v>
      </c>
      <c r="HOM1" s="1" t="s">
        <v>7895</v>
      </c>
      <c r="HON1" s="1" t="s">
        <v>7896</v>
      </c>
      <c r="HOO1" s="1" t="s">
        <v>7897</v>
      </c>
      <c r="HOP1" s="1" t="s">
        <v>7898</v>
      </c>
      <c r="HOQ1" s="1" t="s">
        <v>7899</v>
      </c>
      <c r="HOR1" s="1" t="s">
        <v>7900</v>
      </c>
      <c r="HOS1" s="1" t="s">
        <v>7901</v>
      </c>
      <c r="HOT1" s="1" t="s">
        <v>7902</v>
      </c>
      <c r="HOU1" s="1" t="s">
        <v>7903</v>
      </c>
      <c r="HOV1" s="1" t="s">
        <v>7904</v>
      </c>
      <c r="HOW1" s="1" t="s">
        <v>7905</v>
      </c>
      <c r="HOX1" s="1" t="s">
        <v>7906</v>
      </c>
      <c r="HOY1" s="1" t="s">
        <v>7907</v>
      </c>
      <c r="HOZ1" s="1" t="s">
        <v>7908</v>
      </c>
      <c r="HPA1" s="1" t="s">
        <v>7909</v>
      </c>
      <c r="HPB1" s="1" t="s">
        <v>7910</v>
      </c>
      <c r="HPC1" s="1" t="s">
        <v>7911</v>
      </c>
      <c r="HPD1" s="1" t="s">
        <v>7912</v>
      </c>
      <c r="HPE1" s="1" t="s">
        <v>7913</v>
      </c>
      <c r="HPF1" s="1" t="s">
        <v>7914</v>
      </c>
      <c r="HPG1" s="1" t="s">
        <v>7915</v>
      </c>
      <c r="HPH1" s="1" t="s">
        <v>7916</v>
      </c>
      <c r="HPI1" s="1" t="s">
        <v>7917</v>
      </c>
      <c r="HPJ1" s="1" t="s">
        <v>7918</v>
      </c>
      <c r="HPK1" s="1" t="s">
        <v>7919</v>
      </c>
      <c r="HPL1" s="1" t="s">
        <v>7920</v>
      </c>
      <c r="HPM1" s="1" t="s">
        <v>7921</v>
      </c>
      <c r="HPN1" s="1" t="s">
        <v>7922</v>
      </c>
      <c r="HPO1" s="1" t="s">
        <v>7923</v>
      </c>
      <c r="HPP1" s="1" t="s">
        <v>7924</v>
      </c>
      <c r="HPQ1" s="1" t="s">
        <v>7925</v>
      </c>
      <c r="HPR1" s="1" t="s">
        <v>7926</v>
      </c>
      <c r="HPS1" s="1" t="s">
        <v>7927</v>
      </c>
      <c r="HPT1" s="1" t="s">
        <v>7928</v>
      </c>
      <c r="HPU1" s="1" t="s">
        <v>7929</v>
      </c>
      <c r="HPV1" s="1" t="s">
        <v>7930</v>
      </c>
      <c r="HPW1" s="1" t="s">
        <v>7931</v>
      </c>
      <c r="HPX1" s="1" t="s">
        <v>7932</v>
      </c>
      <c r="HPY1" s="1" t="s">
        <v>7933</v>
      </c>
      <c r="HPZ1" s="1" t="s">
        <v>7934</v>
      </c>
      <c r="HQA1" s="1" t="s">
        <v>7935</v>
      </c>
      <c r="HQB1" s="1" t="s">
        <v>7936</v>
      </c>
      <c r="HQC1" s="1" t="s">
        <v>7937</v>
      </c>
      <c r="HQD1" s="1" t="s">
        <v>7938</v>
      </c>
      <c r="HQE1" s="1" t="s">
        <v>7939</v>
      </c>
      <c r="HQF1" s="1" t="s">
        <v>7940</v>
      </c>
      <c r="HQG1" s="1" t="s">
        <v>7941</v>
      </c>
      <c r="HQH1" s="1" t="s">
        <v>7942</v>
      </c>
      <c r="HQI1" s="1" t="s">
        <v>7943</v>
      </c>
      <c r="HQJ1" s="1" t="s">
        <v>7944</v>
      </c>
      <c r="HQK1" s="1" t="s">
        <v>7945</v>
      </c>
      <c r="HQL1" s="1" t="s">
        <v>7946</v>
      </c>
      <c r="HQM1" s="1" t="s">
        <v>7947</v>
      </c>
      <c r="HQN1" s="1" t="s">
        <v>7948</v>
      </c>
      <c r="HQO1" s="1" t="s">
        <v>7949</v>
      </c>
      <c r="HQP1" s="1" t="s">
        <v>7950</v>
      </c>
      <c r="HQQ1" s="1" t="s">
        <v>7951</v>
      </c>
      <c r="HQR1" s="1" t="s">
        <v>7952</v>
      </c>
      <c r="HQS1" s="1" t="s">
        <v>7953</v>
      </c>
      <c r="HQT1" s="1" t="s">
        <v>7954</v>
      </c>
      <c r="HQU1" s="1" t="s">
        <v>7955</v>
      </c>
      <c r="HQV1" s="1" t="s">
        <v>7956</v>
      </c>
      <c r="HQW1" s="1" t="s">
        <v>7957</v>
      </c>
      <c r="HQX1" s="1" t="s">
        <v>7958</v>
      </c>
      <c r="HQY1" s="1" t="s">
        <v>7959</v>
      </c>
      <c r="HQZ1" s="1" t="s">
        <v>7960</v>
      </c>
      <c r="HRA1" s="1" t="s">
        <v>7961</v>
      </c>
      <c r="HRB1" s="1" t="s">
        <v>7962</v>
      </c>
      <c r="HRC1" s="1" t="s">
        <v>7963</v>
      </c>
      <c r="HRD1" s="1" t="s">
        <v>7964</v>
      </c>
      <c r="HRE1" s="1" t="s">
        <v>7965</v>
      </c>
      <c r="HRF1" s="1" t="s">
        <v>7966</v>
      </c>
      <c r="HRG1" s="1" t="s">
        <v>7967</v>
      </c>
      <c r="HRH1" s="1" t="s">
        <v>7968</v>
      </c>
      <c r="HRI1" s="1" t="s">
        <v>7969</v>
      </c>
      <c r="HRJ1" s="1" t="s">
        <v>7970</v>
      </c>
      <c r="HRK1" s="1" t="s">
        <v>7971</v>
      </c>
      <c r="HRL1" s="1" t="s">
        <v>7972</v>
      </c>
      <c r="HRM1" s="1" t="s">
        <v>7973</v>
      </c>
      <c r="HRN1" s="1" t="s">
        <v>7974</v>
      </c>
      <c r="HRO1" s="1" t="s">
        <v>7975</v>
      </c>
      <c r="HRP1" s="1" t="s">
        <v>7976</v>
      </c>
      <c r="HRQ1" s="1" t="s">
        <v>7977</v>
      </c>
      <c r="HRR1" s="1" t="s">
        <v>7978</v>
      </c>
      <c r="HRS1" s="1" t="s">
        <v>7979</v>
      </c>
      <c r="HRT1" s="1" t="s">
        <v>7980</v>
      </c>
      <c r="HRU1" s="1" t="s">
        <v>7981</v>
      </c>
      <c r="HRV1" s="1" t="s">
        <v>7982</v>
      </c>
      <c r="HRW1" s="1" t="s">
        <v>7983</v>
      </c>
      <c r="HRX1" s="1" t="s">
        <v>7984</v>
      </c>
      <c r="HRY1" s="1" t="s">
        <v>7985</v>
      </c>
      <c r="HRZ1" s="1" t="s">
        <v>7986</v>
      </c>
      <c r="HSA1" s="1" t="s">
        <v>7987</v>
      </c>
      <c r="HSB1" s="1" t="s">
        <v>7988</v>
      </c>
      <c r="HSC1" s="1" t="s">
        <v>7989</v>
      </c>
      <c r="HSD1" s="1" t="s">
        <v>7990</v>
      </c>
      <c r="HSE1" s="1" t="s">
        <v>7991</v>
      </c>
      <c r="HSF1" s="1" t="s">
        <v>7992</v>
      </c>
      <c r="HSG1" s="1" t="s">
        <v>7993</v>
      </c>
      <c r="HSH1" s="1" t="s">
        <v>7994</v>
      </c>
      <c r="HSI1" s="1" t="s">
        <v>7995</v>
      </c>
      <c r="HSJ1" s="1" t="s">
        <v>7996</v>
      </c>
      <c r="HSK1" s="1" t="s">
        <v>7997</v>
      </c>
      <c r="HSL1" s="1" t="s">
        <v>7998</v>
      </c>
      <c r="HSM1" s="1" t="s">
        <v>7999</v>
      </c>
      <c r="HSN1" s="1" t="s">
        <v>8000</v>
      </c>
      <c r="HSO1" s="1" t="s">
        <v>8001</v>
      </c>
      <c r="HSP1" s="1" t="s">
        <v>8002</v>
      </c>
      <c r="HSQ1" s="1" t="s">
        <v>8003</v>
      </c>
      <c r="HSR1" s="1" t="s">
        <v>8004</v>
      </c>
      <c r="HSS1" s="1" t="s">
        <v>8005</v>
      </c>
      <c r="HST1" s="1" t="s">
        <v>8006</v>
      </c>
      <c r="HSU1" s="1" t="s">
        <v>8007</v>
      </c>
      <c r="HSV1" s="1" t="s">
        <v>8008</v>
      </c>
      <c r="HSW1" s="1" t="s">
        <v>8009</v>
      </c>
      <c r="HSX1" s="1" t="s">
        <v>8010</v>
      </c>
      <c r="HSY1" s="1" t="s">
        <v>8011</v>
      </c>
      <c r="HSZ1" s="1" t="s">
        <v>8012</v>
      </c>
      <c r="HTA1" s="1" t="s">
        <v>8013</v>
      </c>
      <c r="HTB1" s="1" t="s">
        <v>8014</v>
      </c>
      <c r="HTC1" s="1" t="s">
        <v>8015</v>
      </c>
      <c r="HTD1" s="1" t="s">
        <v>8016</v>
      </c>
      <c r="HTE1" s="1" t="s">
        <v>8017</v>
      </c>
      <c r="HTF1" s="1" t="s">
        <v>8018</v>
      </c>
      <c r="HTG1" s="1" t="s">
        <v>8019</v>
      </c>
      <c r="HTH1" s="1" t="s">
        <v>8020</v>
      </c>
      <c r="HTI1" s="1" t="s">
        <v>8021</v>
      </c>
      <c r="HTJ1" s="1" t="s">
        <v>8022</v>
      </c>
      <c r="HTK1" s="1" t="s">
        <v>8023</v>
      </c>
      <c r="HTL1" s="1" t="s">
        <v>8024</v>
      </c>
      <c r="HTM1" s="1" t="s">
        <v>8025</v>
      </c>
      <c r="HTN1" s="1" t="s">
        <v>8026</v>
      </c>
      <c r="HTO1" s="1" t="s">
        <v>8027</v>
      </c>
      <c r="HTP1" s="1" t="s">
        <v>8028</v>
      </c>
      <c r="HTQ1" s="1" t="s">
        <v>8029</v>
      </c>
      <c r="HTR1" s="1" t="s">
        <v>8030</v>
      </c>
      <c r="HTS1" s="1" t="s">
        <v>8031</v>
      </c>
      <c r="HTT1" s="1" t="s">
        <v>8032</v>
      </c>
      <c r="HTU1" s="1" t="s">
        <v>8033</v>
      </c>
      <c r="HTV1" s="1" t="s">
        <v>8034</v>
      </c>
      <c r="HTW1" s="1" t="s">
        <v>8035</v>
      </c>
      <c r="HTX1" s="1" t="s">
        <v>8036</v>
      </c>
      <c r="HTY1" s="1" t="s">
        <v>8037</v>
      </c>
      <c r="HTZ1" s="1" t="s">
        <v>8038</v>
      </c>
      <c r="HUA1" s="1" t="s">
        <v>8039</v>
      </c>
      <c r="HUB1" s="1" t="s">
        <v>8040</v>
      </c>
      <c r="HUC1" s="1" t="s">
        <v>8041</v>
      </c>
      <c r="HUD1" s="1" t="s">
        <v>8042</v>
      </c>
      <c r="HUE1" s="1" t="s">
        <v>8043</v>
      </c>
      <c r="HUF1" s="1" t="s">
        <v>8044</v>
      </c>
      <c r="HUG1" s="1" t="s">
        <v>8045</v>
      </c>
      <c r="HUH1" s="1" t="s">
        <v>8046</v>
      </c>
      <c r="HUI1" s="1" t="s">
        <v>8047</v>
      </c>
      <c r="HUJ1" s="1" t="s">
        <v>8048</v>
      </c>
      <c r="HUK1" s="1" t="s">
        <v>8049</v>
      </c>
      <c r="HUL1" s="1" t="s">
        <v>8050</v>
      </c>
      <c r="HUM1" s="1" t="s">
        <v>8051</v>
      </c>
      <c r="HUN1" s="1" t="s">
        <v>8052</v>
      </c>
      <c r="HUO1" s="1" t="s">
        <v>8053</v>
      </c>
      <c r="HUP1" s="1" t="s">
        <v>8054</v>
      </c>
      <c r="HUQ1" s="1" t="s">
        <v>8055</v>
      </c>
      <c r="HUR1" s="1" t="s">
        <v>8056</v>
      </c>
      <c r="HUS1" s="1" t="s">
        <v>8057</v>
      </c>
      <c r="HUT1" s="1" t="s">
        <v>8058</v>
      </c>
      <c r="HUU1" s="1" t="s">
        <v>8059</v>
      </c>
      <c r="HUV1" s="1" t="s">
        <v>8060</v>
      </c>
      <c r="HUW1" s="1" t="s">
        <v>8061</v>
      </c>
      <c r="HUX1" s="1" t="s">
        <v>8062</v>
      </c>
      <c r="HUY1" s="1" t="s">
        <v>8063</v>
      </c>
      <c r="HUZ1" s="1" t="s">
        <v>8064</v>
      </c>
      <c r="HVA1" s="1" t="s">
        <v>8065</v>
      </c>
      <c r="HVB1" s="1" t="s">
        <v>8066</v>
      </c>
      <c r="HVC1" s="1" t="s">
        <v>8067</v>
      </c>
      <c r="HVD1" s="1" t="s">
        <v>8068</v>
      </c>
      <c r="HVE1" s="1" t="s">
        <v>8069</v>
      </c>
      <c r="HVF1" s="1" t="s">
        <v>8070</v>
      </c>
      <c r="HVG1" s="1" t="s">
        <v>8071</v>
      </c>
      <c r="HVH1" s="1" t="s">
        <v>8072</v>
      </c>
      <c r="HVI1" s="1" t="s">
        <v>8073</v>
      </c>
      <c r="HVJ1" s="1" t="s">
        <v>8074</v>
      </c>
      <c r="HVK1" s="1" t="s">
        <v>8075</v>
      </c>
      <c r="HVL1" s="1" t="s">
        <v>8076</v>
      </c>
      <c r="HVM1" s="1" t="s">
        <v>8077</v>
      </c>
      <c r="HVN1" s="1" t="s">
        <v>8078</v>
      </c>
      <c r="HVO1" s="1" t="s">
        <v>8079</v>
      </c>
      <c r="HVP1" s="1" t="s">
        <v>8080</v>
      </c>
      <c r="HVQ1" s="1" t="s">
        <v>8081</v>
      </c>
      <c r="HVR1" s="1" t="s">
        <v>8082</v>
      </c>
      <c r="HVS1" s="1" t="s">
        <v>8083</v>
      </c>
      <c r="HVT1" s="1" t="s">
        <v>8084</v>
      </c>
      <c r="HVU1" s="1" t="s">
        <v>8085</v>
      </c>
      <c r="HVV1" s="1" t="s">
        <v>8086</v>
      </c>
      <c r="HVW1" s="1" t="s">
        <v>8087</v>
      </c>
      <c r="HVX1" s="1" t="s">
        <v>8088</v>
      </c>
      <c r="HVY1" s="1" t="s">
        <v>8089</v>
      </c>
      <c r="HVZ1" s="1" t="s">
        <v>8090</v>
      </c>
      <c r="HWA1" s="1" t="s">
        <v>8091</v>
      </c>
      <c r="HWB1" s="1" t="s">
        <v>8092</v>
      </c>
      <c r="HWC1" s="1" t="s">
        <v>8093</v>
      </c>
      <c r="HWD1" s="1" t="s">
        <v>8094</v>
      </c>
      <c r="HWE1" s="1" t="s">
        <v>8095</v>
      </c>
      <c r="HWF1" s="1" t="s">
        <v>8096</v>
      </c>
      <c r="HWG1" s="1" t="s">
        <v>8097</v>
      </c>
      <c r="HWH1" s="1" t="s">
        <v>8098</v>
      </c>
      <c r="HWI1" s="1" t="s">
        <v>8099</v>
      </c>
      <c r="HWJ1" s="1" t="s">
        <v>8100</v>
      </c>
      <c r="HWK1" s="1" t="s">
        <v>8101</v>
      </c>
      <c r="HWL1" s="1" t="s">
        <v>8102</v>
      </c>
      <c r="HWM1" s="1" t="s">
        <v>8103</v>
      </c>
      <c r="HWN1" s="1" t="s">
        <v>8104</v>
      </c>
      <c r="HWO1" s="1" t="s">
        <v>8105</v>
      </c>
      <c r="HWP1" s="1" t="s">
        <v>8106</v>
      </c>
      <c r="HWQ1" s="1" t="s">
        <v>8107</v>
      </c>
      <c r="HWR1" s="1" t="s">
        <v>8108</v>
      </c>
      <c r="HWS1" s="1" t="s">
        <v>8109</v>
      </c>
      <c r="HWT1" s="1" t="s">
        <v>8110</v>
      </c>
      <c r="HWU1" s="1" t="s">
        <v>8111</v>
      </c>
      <c r="HWV1" s="1" t="s">
        <v>8112</v>
      </c>
      <c r="HWW1" s="1" t="s">
        <v>8113</v>
      </c>
      <c r="HWX1" s="1" t="s">
        <v>8114</v>
      </c>
      <c r="HWY1" s="1" t="s">
        <v>8115</v>
      </c>
      <c r="HWZ1" s="1" t="s">
        <v>8116</v>
      </c>
      <c r="HXA1" s="1" t="s">
        <v>8117</v>
      </c>
      <c r="HXB1" s="1" t="s">
        <v>8118</v>
      </c>
      <c r="HXC1" s="1" t="s">
        <v>8119</v>
      </c>
      <c r="HXD1" s="1" t="s">
        <v>8120</v>
      </c>
      <c r="HXE1" s="1" t="s">
        <v>8121</v>
      </c>
      <c r="HXF1" s="1" t="s">
        <v>8122</v>
      </c>
      <c r="HXG1" s="1" t="s">
        <v>8123</v>
      </c>
      <c r="HXH1" s="1" t="s">
        <v>8124</v>
      </c>
      <c r="HXI1" s="1" t="s">
        <v>8125</v>
      </c>
      <c r="HXJ1" s="1" t="s">
        <v>8126</v>
      </c>
      <c r="HXK1" s="1" t="s">
        <v>8127</v>
      </c>
      <c r="HXL1" s="1" t="s">
        <v>8128</v>
      </c>
      <c r="HXM1" s="1" t="s">
        <v>8129</v>
      </c>
      <c r="HXN1" s="1" t="s">
        <v>8130</v>
      </c>
      <c r="HXO1" s="1" t="s">
        <v>8131</v>
      </c>
      <c r="HXP1" s="1" t="s">
        <v>8132</v>
      </c>
      <c r="HXQ1" s="1" t="s">
        <v>8133</v>
      </c>
      <c r="HXR1" s="1" t="s">
        <v>8134</v>
      </c>
      <c r="HXS1" s="1" t="s">
        <v>8135</v>
      </c>
      <c r="HXT1" s="1" t="s">
        <v>8136</v>
      </c>
      <c r="HXU1" s="1" t="s">
        <v>8137</v>
      </c>
      <c r="HXV1" s="1" t="s">
        <v>8138</v>
      </c>
      <c r="HXW1" s="1" t="s">
        <v>8139</v>
      </c>
      <c r="HXX1" s="1" t="s">
        <v>8140</v>
      </c>
      <c r="HXY1" s="1" t="s">
        <v>8141</v>
      </c>
      <c r="HXZ1" s="1" t="s">
        <v>8142</v>
      </c>
      <c r="HYA1" s="1" t="s">
        <v>8143</v>
      </c>
      <c r="HYB1" s="1" t="s">
        <v>8144</v>
      </c>
      <c r="HYC1" s="1" t="s">
        <v>8145</v>
      </c>
      <c r="HYD1" s="1" t="s">
        <v>8146</v>
      </c>
      <c r="HYE1" s="1" t="s">
        <v>8147</v>
      </c>
      <c r="HYF1" s="1" t="s">
        <v>8148</v>
      </c>
      <c r="HYG1" s="1" t="s">
        <v>8149</v>
      </c>
      <c r="HYH1" s="1" t="s">
        <v>8150</v>
      </c>
      <c r="HYI1" s="1" t="s">
        <v>8151</v>
      </c>
      <c r="HYJ1" s="1" t="s">
        <v>8152</v>
      </c>
      <c r="HYK1" s="1" t="s">
        <v>8153</v>
      </c>
      <c r="HYL1" s="1" t="s">
        <v>8154</v>
      </c>
      <c r="HYM1" s="1" t="s">
        <v>8155</v>
      </c>
      <c r="HYN1" s="1" t="s">
        <v>8156</v>
      </c>
      <c r="HYO1" s="1" t="s">
        <v>8157</v>
      </c>
      <c r="HYP1" s="1" t="s">
        <v>8158</v>
      </c>
      <c r="HYQ1" s="1" t="s">
        <v>8159</v>
      </c>
      <c r="HYR1" s="1" t="s">
        <v>8160</v>
      </c>
      <c r="HYS1" s="1" t="s">
        <v>8161</v>
      </c>
      <c r="HYT1" s="1" t="s">
        <v>8162</v>
      </c>
      <c r="HYU1" s="1" t="s">
        <v>8163</v>
      </c>
      <c r="HYV1" s="1" t="s">
        <v>8164</v>
      </c>
      <c r="HYW1" s="1" t="s">
        <v>8165</v>
      </c>
      <c r="HYX1" s="1" t="s">
        <v>8166</v>
      </c>
      <c r="HYY1" s="1" t="s">
        <v>8167</v>
      </c>
      <c r="HYZ1" s="1" t="s">
        <v>8168</v>
      </c>
      <c r="HZA1" s="1" t="s">
        <v>8169</v>
      </c>
      <c r="HZB1" s="1" t="s">
        <v>8170</v>
      </c>
      <c r="HZC1" s="1" t="s">
        <v>8171</v>
      </c>
      <c r="HZD1" s="1" t="s">
        <v>8172</v>
      </c>
      <c r="HZE1" s="1" t="s">
        <v>8173</v>
      </c>
      <c r="HZF1" s="1" t="s">
        <v>8174</v>
      </c>
      <c r="HZG1" s="1" t="s">
        <v>8175</v>
      </c>
      <c r="HZH1" s="1" t="s">
        <v>8176</v>
      </c>
      <c r="HZI1" s="1" t="s">
        <v>8177</v>
      </c>
      <c r="HZJ1" s="1" t="s">
        <v>8178</v>
      </c>
      <c r="HZK1" s="1" t="s">
        <v>8179</v>
      </c>
      <c r="HZL1" s="1" t="s">
        <v>8180</v>
      </c>
      <c r="HZM1" s="1" t="s">
        <v>8181</v>
      </c>
      <c r="HZN1" s="1" t="s">
        <v>8182</v>
      </c>
      <c r="HZO1" s="1" t="s">
        <v>8183</v>
      </c>
      <c r="HZP1" s="1" t="s">
        <v>8184</v>
      </c>
      <c r="HZQ1" s="1" t="s">
        <v>8185</v>
      </c>
      <c r="HZR1" s="1" t="s">
        <v>8186</v>
      </c>
      <c r="HZS1" s="1" t="s">
        <v>8187</v>
      </c>
      <c r="HZT1" s="1" t="s">
        <v>8188</v>
      </c>
      <c r="HZU1" s="1" t="s">
        <v>8189</v>
      </c>
      <c r="HZV1" s="1" t="s">
        <v>8190</v>
      </c>
      <c r="HZW1" s="1" t="s">
        <v>8191</v>
      </c>
      <c r="HZX1" s="1" t="s">
        <v>8192</v>
      </c>
      <c r="HZY1" s="1" t="s">
        <v>8193</v>
      </c>
      <c r="HZZ1" s="1" t="s">
        <v>8194</v>
      </c>
      <c r="IAA1" s="1" t="s">
        <v>8195</v>
      </c>
      <c r="IAB1" s="1" t="s">
        <v>8196</v>
      </c>
      <c r="IAC1" s="1" t="s">
        <v>8197</v>
      </c>
      <c r="IAD1" s="1" t="s">
        <v>8198</v>
      </c>
      <c r="IAE1" s="1" t="s">
        <v>8199</v>
      </c>
      <c r="IAF1" s="1" t="s">
        <v>8200</v>
      </c>
      <c r="IAG1" s="1" t="s">
        <v>8201</v>
      </c>
      <c r="IAH1" s="1" t="s">
        <v>8202</v>
      </c>
      <c r="IAI1" s="1" t="s">
        <v>8203</v>
      </c>
      <c r="IAJ1" s="1" t="s">
        <v>8204</v>
      </c>
      <c r="IAK1" s="1" t="s">
        <v>8205</v>
      </c>
      <c r="IAL1" s="1" t="s">
        <v>8206</v>
      </c>
      <c r="IAM1" s="1" t="s">
        <v>8207</v>
      </c>
      <c r="IAN1" s="1" t="s">
        <v>8208</v>
      </c>
      <c r="IAO1" s="1" t="s">
        <v>8209</v>
      </c>
      <c r="IAP1" s="1" t="s">
        <v>8210</v>
      </c>
      <c r="IAQ1" s="1" t="s">
        <v>8211</v>
      </c>
      <c r="IAR1" s="1" t="s">
        <v>8212</v>
      </c>
      <c r="IAS1" s="1" t="s">
        <v>8213</v>
      </c>
      <c r="IAT1" s="1" t="s">
        <v>8214</v>
      </c>
      <c r="IAU1" s="1" t="s">
        <v>8215</v>
      </c>
      <c r="IAV1" s="1" t="s">
        <v>8216</v>
      </c>
      <c r="IAW1" s="1" t="s">
        <v>8217</v>
      </c>
      <c r="IAX1" s="1" t="s">
        <v>8218</v>
      </c>
      <c r="IAY1" s="1" t="s">
        <v>8219</v>
      </c>
      <c r="IAZ1" s="1" t="s">
        <v>8220</v>
      </c>
      <c r="IBA1" s="1" t="s">
        <v>8221</v>
      </c>
      <c r="IBB1" s="1" t="s">
        <v>8222</v>
      </c>
      <c r="IBC1" s="1" t="s">
        <v>8223</v>
      </c>
      <c r="IBD1" s="1" t="s">
        <v>8224</v>
      </c>
      <c r="IBE1" s="1" t="s">
        <v>8225</v>
      </c>
      <c r="IBF1" s="1" t="s">
        <v>8226</v>
      </c>
      <c r="IBG1" s="1" t="s">
        <v>8227</v>
      </c>
      <c r="IBH1" s="1" t="s">
        <v>8228</v>
      </c>
      <c r="IBI1" s="1" t="s">
        <v>8229</v>
      </c>
      <c r="IBJ1" s="1" t="s">
        <v>8230</v>
      </c>
      <c r="IBK1" s="1" t="s">
        <v>8231</v>
      </c>
      <c r="IBL1" s="1" t="s">
        <v>8232</v>
      </c>
      <c r="IBM1" s="1" t="s">
        <v>8233</v>
      </c>
      <c r="IBN1" s="1" t="s">
        <v>8234</v>
      </c>
      <c r="IBO1" s="1" t="s">
        <v>8235</v>
      </c>
      <c r="IBP1" s="1" t="s">
        <v>8236</v>
      </c>
      <c r="IBQ1" s="1" t="s">
        <v>8237</v>
      </c>
      <c r="IBR1" s="1" t="s">
        <v>8238</v>
      </c>
      <c r="IBS1" s="1" t="s">
        <v>8239</v>
      </c>
      <c r="IBT1" s="1" t="s">
        <v>8240</v>
      </c>
      <c r="IBU1" s="1" t="s">
        <v>8241</v>
      </c>
      <c r="IBV1" s="1" t="s">
        <v>8242</v>
      </c>
      <c r="IBW1" s="1" t="s">
        <v>8243</v>
      </c>
      <c r="IBX1" s="1" t="s">
        <v>8244</v>
      </c>
      <c r="IBY1" s="1" t="s">
        <v>8245</v>
      </c>
      <c r="IBZ1" s="1" t="s">
        <v>8246</v>
      </c>
      <c r="ICA1" s="1" t="s">
        <v>8247</v>
      </c>
      <c r="ICB1" s="1" t="s">
        <v>8248</v>
      </c>
      <c r="ICC1" s="1" t="s">
        <v>8249</v>
      </c>
      <c r="ICD1" s="1" t="s">
        <v>8250</v>
      </c>
      <c r="ICE1" s="1" t="s">
        <v>8251</v>
      </c>
      <c r="ICF1" s="1" t="s">
        <v>8252</v>
      </c>
      <c r="ICG1" s="1" t="s">
        <v>8253</v>
      </c>
      <c r="ICH1" s="1" t="s">
        <v>8254</v>
      </c>
      <c r="ICI1" s="1" t="s">
        <v>8255</v>
      </c>
      <c r="ICJ1" s="1" t="s">
        <v>8256</v>
      </c>
      <c r="ICK1" s="1" t="s">
        <v>8257</v>
      </c>
      <c r="ICL1" s="1" t="s">
        <v>8258</v>
      </c>
      <c r="ICM1" s="1" t="s">
        <v>8259</v>
      </c>
      <c r="ICN1" s="1" t="s">
        <v>8260</v>
      </c>
      <c r="ICO1" s="1" t="s">
        <v>8261</v>
      </c>
      <c r="ICP1" s="1" t="s">
        <v>8262</v>
      </c>
      <c r="ICQ1" s="1" t="s">
        <v>8263</v>
      </c>
      <c r="ICR1" s="1" t="s">
        <v>8264</v>
      </c>
      <c r="ICS1" s="1" t="s">
        <v>8265</v>
      </c>
      <c r="ICT1" s="1" t="s">
        <v>8266</v>
      </c>
      <c r="ICU1" s="1" t="s">
        <v>8267</v>
      </c>
      <c r="ICV1" s="1" t="s">
        <v>8268</v>
      </c>
      <c r="ICW1" s="1" t="s">
        <v>8269</v>
      </c>
      <c r="ICX1" s="1" t="s">
        <v>8270</v>
      </c>
      <c r="ICY1" s="1" t="s">
        <v>8271</v>
      </c>
      <c r="ICZ1" s="1" t="s">
        <v>8272</v>
      </c>
      <c r="IDA1" s="1" t="s">
        <v>8273</v>
      </c>
      <c r="IDB1" s="1" t="s">
        <v>8274</v>
      </c>
      <c r="IDC1" s="1" t="s">
        <v>8275</v>
      </c>
      <c r="IDD1" s="1" t="s">
        <v>8276</v>
      </c>
      <c r="IDE1" s="1" t="s">
        <v>8277</v>
      </c>
      <c r="IDF1" s="1" t="s">
        <v>8278</v>
      </c>
      <c r="IDG1" s="1" t="s">
        <v>8279</v>
      </c>
      <c r="IDH1" s="1" t="s">
        <v>8280</v>
      </c>
      <c r="IDI1" s="1" t="s">
        <v>8281</v>
      </c>
      <c r="IDJ1" s="1" t="s">
        <v>8282</v>
      </c>
      <c r="IDK1" s="1" t="s">
        <v>8283</v>
      </c>
      <c r="IDL1" s="1" t="s">
        <v>8284</v>
      </c>
      <c r="IDM1" s="1" t="s">
        <v>8285</v>
      </c>
      <c r="IDN1" s="1" t="s">
        <v>8286</v>
      </c>
      <c r="IDO1" s="1" t="s">
        <v>8287</v>
      </c>
      <c r="IDP1" s="1" t="s">
        <v>8288</v>
      </c>
      <c r="IDQ1" s="1" t="s">
        <v>8289</v>
      </c>
      <c r="IDR1" s="1" t="s">
        <v>8290</v>
      </c>
      <c r="IDS1" s="1" t="s">
        <v>8291</v>
      </c>
      <c r="IDT1" s="1" t="s">
        <v>8292</v>
      </c>
      <c r="IDU1" s="1" t="s">
        <v>8293</v>
      </c>
      <c r="IDV1" s="1" t="s">
        <v>8294</v>
      </c>
      <c r="IDW1" s="1" t="s">
        <v>8295</v>
      </c>
      <c r="IDX1" s="1" t="s">
        <v>8296</v>
      </c>
      <c r="IDY1" s="1" t="s">
        <v>8297</v>
      </c>
      <c r="IDZ1" s="1" t="s">
        <v>8298</v>
      </c>
      <c r="IEA1" s="1" t="s">
        <v>8299</v>
      </c>
      <c r="IEB1" s="1" t="s">
        <v>8300</v>
      </c>
      <c r="IEC1" s="1" t="s">
        <v>8301</v>
      </c>
      <c r="IED1" s="1" t="s">
        <v>8302</v>
      </c>
      <c r="IEE1" s="1" t="s">
        <v>8303</v>
      </c>
      <c r="IEF1" s="1" t="s">
        <v>8304</v>
      </c>
      <c r="IEG1" s="1" t="s">
        <v>8305</v>
      </c>
      <c r="IEH1" s="1" t="s">
        <v>8306</v>
      </c>
      <c r="IEI1" s="1" t="s">
        <v>8307</v>
      </c>
      <c r="IEJ1" s="1" t="s">
        <v>8308</v>
      </c>
      <c r="IEK1" s="1" t="s">
        <v>8309</v>
      </c>
      <c r="IEL1" s="1" t="s">
        <v>8310</v>
      </c>
      <c r="IEM1" s="1" t="s">
        <v>8311</v>
      </c>
      <c r="IEN1" s="1" t="s">
        <v>8312</v>
      </c>
      <c r="IEO1" s="1" t="s">
        <v>8313</v>
      </c>
      <c r="IEP1" s="1" t="s">
        <v>8314</v>
      </c>
      <c r="IEQ1" s="1" t="s">
        <v>8315</v>
      </c>
      <c r="IER1" s="1" t="s">
        <v>8316</v>
      </c>
      <c r="IES1" s="1" t="s">
        <v>8317</v>
      </c>
      <c r="IET1" s="1" t="s">
        <v>8318</v>
      </c>
      <c r="IEU1" s="1" t="s">
        <v>8319</v>
      </c>
      <c r="IEV1" s="1" t="s">
        <v>8320</v>
      </c>
      <c r="IEW1" s="1" t="s">
        <v>8321</v>
      </c>
      <c r="IEX1" s="1" t="s">
        <v>8322</v>
      </c>
      <c r="IEY1" s="1" t="s">
        <v>8323</v>
      </c>
      <c r="IEZ1" s="1" t="s">
        <v>8324</v>
      </c>
      <c r="IFA1" s="1" t="s">
        <v>8325</v>
      </c>
      <c r="IFB1" s="1" t="s">
        <v>8326</v>
      </c>
      <c r="IFC1" s="1" t="s">
        <v>8327</v>
      </c>
      <c r="IFD1" s="1" t="s">
        <v>8328</v>
      </c>
      <c r="IFE1" s="1" t="s">
        <v>8329</v>
      </c>
      <c r="IFF1" s="1" t="s">
        <v>8330</v>
      </c>
      <c r="IFG1" s="1" t="s">
        <v>8331</v>
      </c>
      <c r="IFH1" s="1" t="s">
        <v>8332</v>
      </c>
      <c r="IFI1" s="1" t="s">
        <v>8333</v>
      </c>
      <c r="IFJ1" s="1" t="s">
        <v>8334</v>
      </c>
      <c r="IFK1" s="1" t="s">
        <v>8335</v>
      </c>
      <c r="IFL1" s="1" t="s">
        <v>8336</v>
      </c>
      <c r="IFM1" s="1" t="s">
        <v>8337</v>
      </c>
      <c r="IFN1" s="1" t="s">
        <v>8338</v>
      </c>
      <c r="IFO1" s="1" t="s">
        <v>8339</v>
      </c>
      <c r="IFP1" s="1" t="s">
        <v>8340</v>
      </c>
      <c r="IFQ1" s="1" t="s">
        <v>8341</v>
      </c>
      <c r="IFR1" s="1" t="s">
        <v>8342</v>
      </c>
      <c r="IFS1" s="1" t="s">
        <v>8343</v>
      </c>
      <c r="IFT1" s="1" t="s">
        <v>8344</v>
      </c>
      <c r="IFU1" s="1" t="s">
        <v>8345</v>
      </c>
      <c r="IFV1" s="1" t="s">
        <v>8346</v>
      </c>
      <c r="IFW1" s="1" t="s">
        <v>8347</v>
      </c>
      <c r="IFX1" s="1" t="s">
        <v>8348</v>
      </c>
      <c r="IFY1" s="1" t="s">
        <v>8349</v>
      </c>
      <c r="IFZ1" s="1" t="s">
        <v>8350</v>
      </c>
      <c r="IGA1" s="1" t="s">
        <v>8351</v>
      </c>
      <c r="IGB1" s="1" t="s">
        <v>8352</v>
      </c>
      <c r="IGC1" s="1" t="s">
        <v>8353</v>
      </c>
      <c r="IGD1" s="1" t="s">
        <v>8354</v>
      </c>
      <c r="IGE1" s="1" t="s">
        <v>8355</v>
      </c>
      <c r="IGF1" s="1" t="s">
        <v>8356</v>
      </c>
      <c r="IGG1" s="1" t="s">
        <v>8357</v>
      </c>
      <c r="IGH1" s="1" t="s">
        <v>8358</v>
      </c>
      <c r="IGI1" s="1" t="s">
        <v>8359</v>
      </c>
      <c r="IGJ1" s="1" t="s">
        <v>8360</v>
      </c>
      <c r="IGK1" s="1" t="s">
        <v>8361</v>
      </c>
      <c r="IGL1" s="1" t="s">
        <v>8362</v>
      </c>
      <c r="IGM1" s="1" t="s">
        <v>8363</v>
      </c>
      <c r="IGN1" s="1" t="s">
        <v>8364</v>
      </c>
      <c r="IGO1" s="1" t="s">
        <v>8365</v>
      </c>
      <c r="IGP1" s="1" t="s">
        <v>8366</v>
      </c>
      <c r="IGQ1" s="1" t="s">
        <v>8367</v>
      </c>
      <c r="IGR1" s="1" t="s">
        <v>8368</v>
      </c>
      <c r="IGS1" s="1" t="s">
        <v>8369</v>
      </c>
      <c r="IGT1" s="1" t="s">
        <v>8370</v>
      </c>
      <c r="IGU1" s="1" t="s">
        <v>8371</v>
      </c>
      <c r="IGV1" s="1" t="s">
        <v>8372</v>
      </c>
      <c r="IGW1" s="1" t="s">
        <v>8373</v>
      </c>
      <c r="IGX1" s="1" t="s">
        <v>8374</v>
      </c>
      <c r="IGY1" s="1" t="s">
        <v>8375</v>
      </c>
      <c r="IGZ1" s="1" t="s">
        <v>8376</v>
      </c>
      <c r="IHA1" s="1" t="s">
        <v>8377</v>
      </c>
      <c r="IHB1" s="1" t="s">
        <v>8378</v>
      </c>
      <c r="IHC1" s="1" t="s">
        <v>8379</v>
      </c>
      <c r="IHD1" s="1" t="s">
        <v>8380</v>
      </c>
      <c r="IHE1" s="1" t="s">
        <v>8381</v>
      </c>
      <c r="IHF1" s="1" t="s">
        <v>8382</v>
      </c>
      <c r="IHG1" s="1" t="s">
        <v>8383</v>
      </c>
      <c r="IHH1" s="1" t="s">
        <v>8384</v>
      </c>
      <c r="IHI1" s="1" t="s">
        <v>8385</v>
      </c>
      <c r="IHJ1" s="1" t="s">
        <v>8386</v>
      </c>
      <c r="IHK1" s="1" t="s">
        <v>8387</v>
      </c>
      <c r="IHL1" s="1" t="s">
        <v>8388</v>
      </c>
      <c r="IHM1" s="1" t="s">
        <v>8389</v>
      </c>
      <c r="IHN1" s="1" t="s">
        <v>8390</v>
      </c>
      <c r="IHO1" s="1" t="s">
        <v>8391</v>
      </c>
      <c r="IHP1" s="1" t="s">
        <v>8392</v>
      </c>
      <c r="IHQ1" s="1" t="s">
        <v>8393</v>
      </c>
      <c r="IHR1" s="1" t="s">
        <v>8394</v>
      </c>
      <c r="IHS1" s="1" t="s">
        <v>8395</v>
      </c>
      <c r="IHT1" s="1" t="s">
        <v>8396</v>
      </c>
      <c r="IHU1" s="1" t="s">
        <v>8397</v>
      </c>
      <c r="IHV1" s="1" t="s">
        <v>8398</v>
      </c>
      <c r="IHW1" s="1" t="s">
        <v>8399</v>
      </c>
      <c r="IHX1" s="1" t="s">
        <v>8400</v>
      </c>
      <c r="IHY1" s="1" t="s">
        <v>8401</v>
      </c>
      <c r="IHZ1" s="1" t="s">
        <v>8402</v>
      </c>
      <c r="IIA1" s="1" t="s">
        <v>8403</v>
      </c>
      <c r="IIB1" s="1" t="s">
        <v>8404</v>
      </c>
      <c r="IIC1" s="1" t="s">
        <v>8405</v>
      </c>
      <c r="IID1" s="1" t="s">
        <v>8406</v>
      </c>
      <c r="IIE1" s="1" t="s">
        <v>8407</v>
      </c>
      <c r="IIF1" s="1" t="s">
        <v>8408</v>
      </c>
      <c r="IIG1" s="1" t="s">
        <v>8409</v>
      </c>
      <c r="IIH1" s="1" t="s">
        <v>8410</v>
      </c>
      <c r="III1" s="1" t="s">
        <v>8411</v>
      </c>
      <c r="IIJ1" s="1" t="s">
        <v>8412</v>
      </c>
      <c r="IIK1" s="1" t="s">
        <v>8413</v>
      </c>
      <c r="IIL1" s="1" t="s">
        <v>8414</v>
      </c>
      <c r="IIM1" s="1" t="s">
        <v>8415</v>
      </c>
      <c r="IIN1" s="1" t="s">
        <v>8416</v>
      </c>
      <c r="IIO1" s="1" t="s">
        <v>8417</v>
      </c>
      <c r="IIP1" s="1" t="s">
        <v>8418</v>
      </c>
      <c r="IIQ1" s="1" t="s">
        <v>8419</v>
      </c>
      <c r="IIR1" s="1" t="s">
        <v>8420</v>
      </c>
      <c r="IIS1" s="1" t="s">
        <v>8421</v>
      </c>
      <c r="IIT1" s="1" t="s">
        <v>8422</v>
      </c>
      <c r="IIU1" s="1" t="s">
        <v>8423</v>
      </c>
      <c r="IIV1" s="1" t="s">
        <v>8424</v>
      </c>
      <c r="IIW1" s="1" t="s">
        <v>8425</v>
      </c>
      <c r="IIX1" s="1" t="s">
        <v>8426</v>
      </c>
      <c r="IIY1" s="1" t="s">
        <v>8427</v>
      </c>
      <c r="IIZ1" s="1" t="s">
        <v>8428</v>
      </c>
      <c r="IJA1" s="1" t="s">
        <v>8429</v>
      </c>
      <c r="IJB1" s="1" t="s">
        <v>8430</v>
      </c>
      <c r="IJC1" s="1" t="s">
        <v>8431</v>
      </c>
      <c r="IJD1" s="1" t="s">
        <v>8432</v>
      </c>
      <c r="IJE1" s="1" t="s">
        <v>8433</v>
      </c>
      <c r="IJF1" s="1" t="s">
        <v>8434</v>
      </c>
      <c r="IJG1" s="1" t="s">
        <v>8435</v>
      </c>
      <c r="IJH1" s="1" t="s">
        <v>8436</v>
      </c>
      <c r="IJI1" s="1" t="s">
        <v>8437</v>
      </c>
      <c r="IJJ1" s="1" t="s">
        <v>8438</v>
      </c>
      <c r="IJK1" s="1" t="s">
        <v>8439</v>
      </c>
      <c r="IJL1" s="1" t="s">
        <v>8440</v>
      </c>
      <c r="IJM1" s="1" t="s">
        <v>8441</v>
      </c>
      <c r="IJN1" s="1" t="s">
        <v>8442</v>
      </c>
      <c r="IJO1" s="1" t="s">
        <v>8443</v>
      </c>
      <c r="IJP1" s="1" t="s">
        <v>8444</v>
      </c>
      <c r="IJQ1" s="1" t="s">
        <v>8445</v>
      </c>
      <c r="IJR1" s="1" t="s">
        <v>8446</v>
      </c>
      <c r="IJS1" s="1" t="s">
        <v>8447</v>
      </c>
      <c r="IJT1" s="1" t="s">
        <v>8448</v>
      </c>
      <c r="IJU1" s="1" t="s">
        <v>8449</v>
      </c>
      <c r="IJV1" s="1" t="s">
        <v>8450</v>
      </c>
      <c r="IJW1" s="1" t="s">
        <v>8451</v>
      </c>
      <c r="IJX1" s="1" t="s">
        <v>8452</v>
      </c>
      <c r="IJY1" s="1" t="s">
        <v>8453</v>
      </c>
      <c r="IJZ1" s="1" t="s">
        <v>8454</v>
      </c>
      <c r="IKA1" s="1" t="s">
        <v>8455</v>
      </c>
      <c r="IKB1" s="1" t="s">
        <v>8456</v>
      </c>
      <c r="IKC1" s="1" t="s">
        <v>8457</v>
      </c>
      <c r="IKD1" s="1" t="s">
        <v>8458</v>
      </c>
      <c r="IKE1" s="1" t="s">
        <v>8459</v>
      </c>
      <c r="IKF1" s="1" t="s">
        <v>8460</v>
      </c>
      <c r="IKG1" s="1" t="s">
        <v>8461</v>
      </c>
      <c r="IKH1" s="1" t="s">
        <v>8462</v>
      </c>
      <c r="IKI1" s="1" t="s">
        <v>8463</v>
      </c>
      <c r="IKJ1" s="1" t="s">
        <v>8464</v>
      </c>
      <c r="IKK1" s="1" t="s">
        <v>8465</v>
      </c>
      <c r="IKL1" s="1" t="s">
        <v>8466</v>
      </c>
      <c r="IKM1" s="1" t="s">
        <v>8467</v>
      </c>
      <c r="IKN1" s="1" t="s">
        <v>8468</v>
      </c>
      <c r="IKO1" s="1" t="s">
        <v>8469</v>
      </c>
      <c r="IKP1" s="1" t="s">
        <v>8470</v>
      </c>
      <c r="IKQ1" s="1" t="s">
        <v>8471</v>
      </c>
      <c r="IKR1" s="1" t="s">
        <v>8472</v>
      </c>
      <c r="IKS1" s="1" t="s">
        <v>8473</v>
      </c>
      <c r="IKT1" s="1" t="s">
        <v>8474</v>
      </c>
      <c r="IKU1" s="1" t="s">
        <v>8475</v>
      </c>
      <c r="IKV1" s="1" t="s">
        <v>8476</v>
      </c>
      <c r="IKW1" s="1" t="s">
        <v>8477</v>
      </c>
      <c r="IKX1" s="1" t="s">
        <v>8478</v>
      </c>
      <c r="IKY1" s="1" t="s">
        <v>8479</v>
      </c>
      <c r="IKZ1" s="1" t="s">
        <v>8480</v>
      </c>
      <c r="ILA1" s="1" t="s">
        <v>8481</v>
      </c>
      <c r="ILB1" s="1" t="s">
        <v>8482</v>
      </c>
      <c r="ILC1" s="1" t="s">
        <v>8483</v>
      </c>
      <c r="ILD1" s="1" t="s">
        <v>8484</v>
      </c>
      <c r="ILE1" s="1" t="s">
        <v>8485</v>
      </c>
      <c r="ILF1" s="1" t="s">
        <v>8486</v>
      </c>
      <c r="ILG1" s="1" t="s">
        <v>8487</v>
      </c>
      <c r="ILH1" s="1" t="s">
        <v>8488</v>
      </c>
      <c r="ILI1" s="1" t="s">
        <v>8489</v>
      </c>
      <c r="ILJ1" s="1" t="s">
        <v>8490</v>
      </c>
      <c r="ILK1" s="1" t="s">
        <v>8491</v>
      </c>
      <c r="ILL1" s="1" t="s">
        <v>8492</v>
      </c>
      <c r="ILM1" s="1" t="s">
        <v>8493</v>
      </c>
      <c r="ILN1" s="1" t="s">
        <v>8494</v>
      </c>
      <c r="ILO1" s="1" t="s">
        <v>8495</v>
      </c>
      <c r="ILP1" s="1" t="s">
        <v>8496</v>
      </c>
      <c r="ILQ1" s="1" t="s">
        <v>8497</v>
      </c>
      <c r="ILR1" s="1" t="s">
        <v>8498</v>
      </c>
      <c r="ILS1" s="1" t="s">
        <v>8499</v>
      </c>
      <c r="ILT1" s="1" t="s">
        <v>8500</v>
      </c>
      <c r="ILU1" s="1" t="s">
        <v>8501</v>
      </c>
      <c r="ILV1" s="1" t="s">
        <v>8502</v>
      </c>
      <c r="ILW1" s="1" t="s">
        <v>8503</v>
      </c>
      <c r="ILX1" s="1" t="s">
        <v>8504</v>
      </c>
      <c r="ILY1" s="1" t="s">
        <v>8505</v>
      </c>
      <c r="ILZ1" s="1" t="s">
        <v>8506</v>
      </c>
      <c r="IMA1" s="1" t="s">
        <v>8507</v>
      </c>
      <c r="IMB1" s="1" t="s">
        <v>8508</v>
      </c>
      <c r="IMC1" s="1" t="s">
        <v>8509</v>
      </c>
      <c r="IMD1" s="1" t="s">
        <v>8510</v>
      </c>
      <c r="IME1" s="1" t="s">
        <v>8511</v>
      </c>
      <c r="IMF1" s="1" t="s">
        <v>8512</v>
      </c>
      <c r="IMG1" s="1" t="s">
        <v>8513</v>
      </c>
      <c r="IMH1" s="1" t="s">
        <v>8514</v>
      </c>
      <c r="IMI1" s="1" t="s">
        <v>8515</v>
      </c>
      <c r="IMJ1" s="1" t="s">
        <v>8516</v>
      </c>
      <c r="IMK1" s="1" t="s">
        <v>8517</v>
      </c>
      <c r="IML1" s="1" t="s">
        <v>8518</v>
      </c>
      <c r="IMM1" s="1" t="s">
        <v>8519</v>
      </c>
      <c r="IMN1" s="1" t="s">
        <v>8520</v>
      </c>
      <c r="IMO1" s="1" t="s">
        <v>8521</v>
      </c>
      <c r="IMP1" s="1" t="s">
        <v>8522</v>
      </c>
      <c r="IMQ1" s="1" t="s">
        <v>8523</v>
      </c>
      <c r="IMR1" s="1" t="s">
        <v>8524</v>
      </c>
      <c r="IMS1" s="1" t="s">
        <v>8525</v>
      </c>
      <c r="IMT1" s="1" t="s">
        <v>8526</v>
      </c>
      <c r="IMU1" s="1" t="s">
        <v>8527</v>
      </c>
      <c r="IMV1" s="1" t="s">
        <v>8528</v>
      </c>
      <c r="IMW1" s="1" t="s">
        <v>8529</v>
      </c>
      <c r="IMX1" s="1" t="s">
        <v>8530</v>
      </c>
      <c r="IMY1" s="1" t="s">
        <v>8531</v>
      </c>
      <c r="IMZ1" s="1" t="s">
        <v>8532</v>
      </c>
      <c r="INA1" s="1" t="s">
        <v>8533</v>
      </c>
      <c r="INB1" s="1" t="s">
        <v>8534</v>
      </c>
      <c r="INC1" s="1" t="s">
        <v>8535</v>
      </c>
      <c r="IND1" s="1" t="s">
        <v>8536</v>
      </c>
      <c r="INE1" s="1" t="s">
        <v>8537</v>
      </c>
      <c r="INF1" s="1" t="s">
        <v>8538</v>
      </c>
      <c r="ING1" s="1" t="s">
        <v>8539</v>
      </c>
      <c r="INH1" s="1" t="s">
        <v>8540</v>
      </c>
      <c r="INI1" s="1" t="s">
        <v>8541</v>
      </c>
      <c r="INJ1" s="1" t="s">
        <v>8542</v>
      </c>
      <c r="INK1" s="1" t="s">
        <v>8543</v>
      </c>
      <c r="INL1" s="1" t="s">
        <v>8544</v>
      </c>
      <c r="INM1" s="1" t="s">
        <v>8545</v>
      </c>
      <c r="INN1" s="1" t="s">
        <v>8546</v>
      </c>
      <c r="INO1" s="1" t="s">
        <v>8547</v>
      </c>
      <c r="INP1" s="1" t="s">
        <v>8548</v>
      </c>
      <c r="INQ1" s="1" t="s">
        <v>8549</v>
      </c>
      <c r="INR1" s="1" t="s">
        <v>8550</v>
      </c>
      <c r="INS1" s="1" t="s">
        <v>8551</v>
      </c>
      <c r="INT1" s="1" t="s">
        <v>8552</v>
      </c>
      <c r="INU1" s="1" t="s">
        <v>8553</v>
      </c>
      <c r="INV1" s="1" t="s">
        <v>8554</v>
      </c>
      <c r="INW1" s="1" t="s">
        <v>8555</v>
      </c>
      <c r="INX1" s="1" t="s">
        <v>8556</v>
      </c>
      <c r="INY1" s="1" t="s">
        <v>8557</v>
      </c>
      <c r="INZ1" s="1" t="s">
        <v>8558</v>
      </c>
      <c r="IOA1" s="1" t="s">
        <v>8559</v>
      </c>
      <c r="IOB1" s="1" t="s">
        <v>8560</v>
      </c>
      <c r="IOC1" s="1" t="s">
        <v>8561</v>
      </c>
      <c r="IOD1" s="1" t="s">
        <v>8562</v>
      </c>
      <c r="IOE1" s="1" t="s">
        <v>8563</v>
      </c>
      <c r="IOF1" s="1" t="s">
        <v>8564</v>
      </c>
      <c r="IOG1" s="1" t="s">
        <v>8565</v>
      </c>
      <c r="IOH1" s="1" t="s">
        <v>8566</v>
      </c>
      <c r="IOI1" s="1" t="s">
        <v>8567</v>
      </c>
      <c r="IOJ1" s="1" t="s">
        <v>8568</v>
      </c>
      <c r="IOK1" s="1" t="s">
        <v>8569</v>
      </c>
      <c r="IOL1" s="1" t="s">
        <v>8570</v>
      </c>
      <c r="IOM1" s="1" t="s">
        <v>8571</v>
      </c>
      <c r="ION1" s="1" t="s">
        <v>8572</v>
      </c>
      <c r="IOO1" s="1" t="s">
        <v>8573</v>
      </c>
      <c r="IOP1" s="1" t="s">
        <v>8574</v>
      </c>
      <c r="IOQ1" s="1" t="s">
        <v>8575</v>
      </c>
      <c r="IOR1" s="1" t="s">
        <v>8576</v>
      </c>
      <c r="IOS1" s="1" t="s">
        <v>8577</v>
      </c>
      <c r="IOT1" s="1" t="s">
        <v>8578</v>
      </c>
      <c r="IOU1" s="1" t="s">
        <v>8579</v>
      </c>
      <c r="IOV1" s="1" t="s">
        <v>8580</v>
      </c>
      <c r="IOW1" s="1" t="s">
        <v>8581</v>
      </c>
      <c r="IOX1" s="1" t="s">
        <v>8582</v>
      </c>
      <c r="IOY1" s="1" t="s">
        <v>8583</v>
      </c>
      <c r="IOZ1" s="1" t="s">
        <v>8584</v>
      </c>
      <c r="IPA1" s="1" t="s">
        <v>8585</v>
      </c>
      <c r="IPB1" s="1" t="s">
        <v>8586</v>
      </c>
      <c r="IPC1" s="1" t="s">
        <v>8587</v>
      </c>
      <c r="IPD1" s="1" t="s">
        <v>8588</v>
      </c>
      <c r="IPE1" s="1" t="s">
        <v>8589</v>
      </c>
      <c r="IPF1" s="1" t="s">
        <v>8590</v>
      </c>
      <c r="IPG1" s="1" t="s">
        <v>8591</v>
      </c>
      <c r="IPH1" s="1" t="s">
        <v>8592</v>
      </c>
      <c r="IPI1" s="1" t="s">
        <v>8593</v>
      </c>
      <c r="IPJ1" s="1" t="s">
        <v>8594</v>
      </c>
      <c r="IPK1" s="1" t="s">
        <v>8595</v>
      </c>
      <c r="IPL1" s="1" t="s">
        <v>8596</v>
      </c>
      <c r="IPM1" s="1" t="s">
        <v>8597</v>
      </c>
      <c r="IPN1" s="1" t="s">
        <v>8598</v>
      </c>
      <c r="IPO1" s="1" t="s">
        <v>8599</v>
      </c>
      <c r="IPP1" s="1" t="s">
        <v>8600</v>
      </c>
      <c r="IPQ1" s="1" t="s">
        <v>8601</v>
      </c>
      <c r="IPR1" s="1" t="s">
        <v>8602</v>
      </c>
      <c r="IPS1" s="1" t="s">
        <v>8603</v>
      </c>
      <c r="IPT1" s="1" t="s">
        <v>8604</v>
      </c>
      <c r="IPU1" s="1" t="s">
        <v>8605</v>
      </c>
      <c r="IPV1" s="1" t="s">
        <v>8606</v>
      </c>
      <c r="IPW1" s="1" t="s">
        <v>8607</v>
      </c>
      <c r="IPX1" s="1" t="s">
        <v>8608</v>
      </c>
      <c r="IPY1" s="1" t="s">
        <v>8609</v>
      </c>
      <c r="IPZ1" s="1" t="s">
        <v>8610</v>
      </c>
      <c r="IQA1" s="1" t="s">
        <v>8611</v>
      </c>
      <c r="IQB1" s="1" t="s">
        <v>8612</v>
      </c>
      <c r="IQC1" s="1" t="s">
        <v>8613</v>
      </c>
      <c r="IQD1" s="1" t="s">
        <v>8614</v>
      </c>
      <c r="IQE1" s="1" t="s">
        <v>8615</v>
      </c>
      <c r="IQF1" s="1" t="s">
        <v>8616</v>
      </c>
      <c r="IQG1" s="1" t="s">
        <v>8617</v>
      </c>
      <c r="IQH1" s="1" t="s">
        <v>8618</v>
      </c>
      <c r="IQI1" s="1" t="s">
        <v>8619</v>
      </c>
      <c r="IQJ1" s="1" t="s">
        <v>8620</v>
      </c>
      <c r="IQK1" s="1" t="s">
        <v>8621</v>
      </c>
      <c r="IQL1" s="1" t="s">
        <v>8622</v>
      </c>
      <c r="IQM1" s="1" t="s">
        <v>8623</v>
      </c>
      <c r="IQN1" s="1" t="s">
        <v>8624</v>
      </c>
      <c r="IQO1" s="1" t="s">
        <v>8625</v>
      </c>
      <c r="IQP1" s="1" t="s">
        <v>8626</v>
      </c>
      <c r="IQQ1" s="1" t="s">
        <v>8627</v>
      </c>
      <c r="IQR1" s="1" t="s">
        <v>8628</v>
      </c>
      <c r="IQS1" s="1" t="s">
        <v>8629</v>
      </c>
      <c r="IQT1" s="1" t="s">
        <v>8630</v>
      </c>
      <c r="IQU1" s="1" t="s">
        <v>8631</v>
      </c>
      <c r="IQV1" s="1" t="s">
        <v>8632</v>
      </c>
      <c r="IQW1" s="1" t="s">
        <v>8633</v>
      </c>
      <c r="IQX1" s="1" t="s">
        <v>8634</v>
      </c>
      <c r="IQY1" s="1" t="s">
        <v>8635</v>
      </c>
      <c r="IQZ1" s="1" t="s">
        <v>8636</v>
      </c>
      <c r="IRA1" s="1" t="s">
        <v>8637</v>
      </c>
      <c r="IRB1" s="1" t="s">
        <v>8638</v>
      </c>
      <c r="IRC1" s="1" t="s">
        <v>8639</v>
      </c>
      <c r="IRD1" s="1" t="s">
        <v>8640</v>
      </c>
      <c r="IRE1" s="1" t="s">
        <v>8641</v>
      </c>
      <c r="IRF1" s="1" t="s">
        <v>8642</v>
      </c>
      <c r="IRG1" s="1" t="s">
        <v>8643</v>
      </c>
      <c r="IRH1" s="1" t="s">
        <v>8644</v>
      </c>
      <c r="IRI1" s="1" t="s">
        <v>8645</v>
      </c>
      <c r="IRJ1" s="1" t="s">
        <v>8646</v>
      </c>
      <c r="IRK1" s="1" t="s">
        <v>8647</v>
      </c>
      <c r="IRL1" s="1" t="s">
        <v>8648</v>
      </c>
      <c r="IRM1" s="1" t="s">
        <v>8649</v>
      </c>
      <c r="IRN1" s="1" t="s">
        <v>8650</v>
      </c>
      <c r="IRO1" s="1" t="s">
        <v>8651</v>
      </c>
      <c r="IRP1" s="1" t="s">
        <v>8652</v>
      </c>
      <c r="IRQ1" s="1" t="s">
        <v>8653</v>
      </c>
      <c r="IRR1" s="1" t="s">
        <v>8654</v>
      </c>
      <c r="IRS1" s="1" t="s">
        <v>8655</v>
      </c>
      <c r="IRT1" s="1" t="s">
        <v>8656</v>
      </c>
      <c r="IRU1" s="1" t="s">
        <v>8657</v>
      </c>
      <c r="IRV1" s="1" t="s">
        <v>8658</v>
      </c>
      <c r="IRW1" s="1" t="s">
        <v>8659</v>
      </c>
      <c r="IRX1" s="1" t="s">
        <v>8660</v>
      </c>
      <c r="IRY1" s="1" t="s">
        <v>8661</v>
      </c>
      <c r="IRZ1" s="1" t="s">
        <v>8662</v>
      </c>
      <c r="ISA1" s="1" t="s">
        <v>8663</v>
      </c>
      <c r="ISB1" s="1" t="s">
        <v>8664</v>
      </c>
      <c r="ISC1" s="1" t="s">
        <v>8665</v>
      </c>
      <c r="ISD1" s="1" t="s">
        <v>8666</v>
      </c>
      <c r="ISE1" s="1" t="s">
        <v>8667</v>
      </c>
      <c r="ISF1" s="1" t="s">
        <v>8668</v>
      </c>
      <c r="ISG1" s="1" t="s">
        <v>8669</v>
      </c>
      <c r="ISH1" s="1" t="s">
        <v>8670</v>
      </c>
      <c r="ISI1" s="1" t="s">
        <v>8671</v>
      </c>
      <c r="ISJ1" s="1" t="s">
        <v>8672</v>
      </c>
      <c r="ISK1" s="1" t="s">
        <v>8673</v>
      </c>
      <c r="ISL1" s="1" t="s">
        <v>8674</v>
      </c>
      <c r="ISM1" s="1" t="s">
        <v>8675</v>
      </c>
      <c r="ISN1" s="1" t="s">
        <v>8676</v>
      </c>
      <c r="ISO1" s="1" t="s">
        <v>8677</v>
      </c>
      <c r="ISP1" s="1" t="s">
        <v>8678</v>
      </c>
      <c r="ISQ1" s="1" t="s">
        <v>8679</v>
      </c>
      <c r="ISR1" s="1" t="s">
        <v>8680</v>
      </c>
      <c r="ISS1" s="1" t="s">
        <v>8681</v>
      </c>
      <c r="IST1" s="1" t="s">
        <v>8682</v>
      </c>
      <c r="ISU1" s="1" t="s">
        <v>8683</v>
      </c>
      <c r="ISV1" s="1" t="s">
        <v>8684</v>
      </c>
      <c r="ISW1" s="1" t="s">
        <v>8685</v>
      </c>
      <c r="ISX1" s="1" t="s">
        <v>8686</v>
      </c>
      <c r="ISY1" s="1" t="s">
        <v>8687</v>
      </c>
      <c r="ISZ1" s="1" t="s">
        <v>8688</v>
      </c>
      <c r="ITA1" s="1" t="s">
        <v>8689</v>
      </c>
      <c r="ITB1" s="1" t="s">
        <v>8690</v>
      </c>
      <c r="ITC1" s="1" t="s">
        <v>8691</v>
      </c>
      <c r="ITD1" s="1" t="s">
        <v>8692</v>
      </c>
      <c r="ITE1" s="1" t="s">
        <v>8693</v>
      </c>
      <c r="ITF1" s="1" t="s">
        <v>8694</v>
      </c>
      <c r="ITG1" s="1" t="s">
        <v>8695</v>
      </c>
      <c r="ITH1" s="1" t="s">
        <v>8696</v>
      </c>
      <c r="ITI1" s="1" t="s">
        <v>8697</v>
      </c>
      <c r="ITJ1" s="1" t="s">
        <v>8698</v>
      </c>
      <c r="ITK1" s="1" t="s">
        <v>8699</v>
      </c>
      <c r="ITL1" s="1" t="s">
        <v>8700</v>
      </c>
      <c r="ITM1" s="1" t="s">
        <v>8701</v>
      </c>
      <c r="ITN1" s="1" t="s">
        <v>8702</v>
      </c>
      <c r="ITO1" s="1" t="s">
        <v>8703</v>
      </c>
      <c r="ITP1" s="1" t="s">
        <v>8704</v>
      </c>
      <c r="ITQ1" s="1" t="s">
        <v>8705</v>
      </c>
      <c r="ITR1" s="1" t="s">
        <v>8706</v>
      </c>
      <c r="ITS1" s="1" t="s">
        <v>8707</v>
      </c>
      <c r="ITT1" s="1" t="s">
        <v>8708</v>
      </c>
      <c r="ITU1" s="1" t="s">
        <v>8709</v>
      </c>
      <c r="ITV1" s="1" t="s">
        <v>8710</v>
      </c>
      <c r="ITW1" s="1" t="s">
        <v>8711</v>
      </c>
      <c r="ITX1" s="1" t="s">
        <v>8712</v>
      </c>
      <c r="ITY1" s="1" t="s">
        <v>8713</v>
      </c>
      <c r="ITZ1" s="1" t="s">
        <v>8714</v>
      </c>
      <c r="IUA1" s="1" t="s">
        <v>8715</v>
      </c>
      <c r="IUB1" s="1" t="s">
        <v>8716</v>
      </c>
      <c r="IUC1" s="1" t="s">
        <v>8717</v>
      </c>
      <c r="IUD1" s="1" t="s">
        <v>8718</v>
      </c>
      <c r="IUE1" s="1" t="s">
        <v>8719</v>
      </c>
      <c r="IUF1" s="1" t="s">
        <v>8720</v>
      </c>
      <c r="IUG1" s="1" t="s">
        <v>8721</v>
      </c>
      <c r="IUH1" s="1" t="s">
        <v>8722</v>
      </c>
      <c r="IUI1" s="1" t="s">
        <v>8723</v>
      </c>
      <c r="IUJ1" s="1" t="s">
        <v>8724</v>
      </c>
      <c r="IUK1" s="1" t="s">
        <v>8725</v>
      </c>
      <c r="IUL1" s="1" t="s">
        <v>8726</v>
      </c>
      <c r="IUM1" s="1" t="s">
        <v>8727</v>
      </c>
      <c r="IUN1" s="1" t="s">
        <v>8728</v>
      </c>
      <c r="IUO1" s="1" t="s">
        <v>8729</v>
      </c>
      <c r="IUP1" s="1" t="s">
        <v>8730</v>
      </c>
      <c r="IUQ1" s="1" t="s">
        <v>8731</v>
      </c>
      <c r="IUR1" s="1" t="s">
        <v>8732</v>
      </c>
      <c r="IUS1" s="1" t="s">
        <v>8733</v>
      </c>
      <c r="IUT1" s="1" t="s">
        <v>8734</v>
      </c>
      <c r="IUU1" s="1" t="s">
        <v>8735</v>
      </c>
      <c r="IUV1" s="1" t="s">
        <v>8736</v>
      </c>
      <c r="IUW1" s="1" t="s">
        <v>8737</v>
      </c>
      <c r="IUX1" s="1" t="s">
        <v>8738</v>
      </c>
      <c r="IUY1" s="1" t="s">
        <v>8739</v>
      </c>
      <c r="IUZ1" s="1" t="s">
        <v>8740</v>
      </c>
      <c r="IVA1" s="1" t="s">
        <v>8741</v>
      </c>
      <c r="IVB1" s="1" t="s">
        <v>8742</v>
      </c>
      <c r="IVC1" s="1" t="s">
        <v>8743</v>
      </c>
      <c r="IVD1" s="1" t="s">
        <v>8744</v>
      </c>
      <c r="IVE1" s="1" t="s">
        <v>8745</v>
      </c>
      <c r="IVF1" s="1" t="s">
        <v>8746</v>
      </c>
      <c r="IVG1" s="1" t="s">
        <v>8747</v>
      </c>
      <c r="IVH1" s="1" t="s">
        <v>8748</v>
      </c>
      <c r="IVI1" s="1" t="s">
        <v>8749</v>
      </c>
      <c r="IVJ1" s="1" t="s">
        <v>8750</v>
      </c>
      <c r="IVK1" s="1" t="s">
        <v>8751</v>
      </c>
      <c r="IVL1" s="1" t="s">
        <v>8752</v>
      </c>
      <c r="IVM1" s="1" t="s">
        <v>8753</v>
      </c>
      <c r="IVN1" s="1" t="s">
        <v>8754</v>
      </c>
      <c r="IVO1" s="1" t="s">
        <v>8755</v>
      </c>
      <c r="IVP1" s="1" t="s">
        <v>8756</v>
      </c>
      <c r="IVQ1" s="1" t="s">
        <v>8757</v>
      </c>
      <c r="IVR1" s="1" t="s">
        <v>8758</v>
      </c>
      <c r="IVS1" s="1" t="s">
        <v>8759</v>
      </c>
      <c r="IVT1" s="1" t="s">
        <v>8760</v>
      </c>
      <c r="IVU1" s="1" t="s">
        <v>8761</v>
      </c>
      <c r="IVV1" s="1" t="s">
        <v>8762</v>
      </c>
      <c r="IVW1" s="1" t="s">
        <v>8763</v>
      </c>
      <c r="IVX1" s="1" t="s">
        <v>8764</v>
      </c>
      <c r="IVY1" s="1" t="s">
        <v>8765</v>
      </c>
      <c r="IVZ1" s="1" t="s">
        <v>8766</v>
      </c>
      <c r="IWA1" s="1" t="s">
        <v>8767</v>
      </c>
      <c r="IWB1" s="1" t="s">
        <v>8768</v>
      </c>
      <c r="IWC1" s="1" t="s">
        <v>8769</v>
      </c>
      <c r="IWD1" s="1" t="s">
        <v>8770</v>
      </c>
      <c r="IWE1" s="1" t="s">
        <v>8771</v>
      </c>
      <c r="IWF1" s="1" t="s">
        <v>8772</v>
      </c>
      <c r="IWG1" s="1" t="s">
        <v>8773</v>
      </c>
      <c r="IWH1" s="1" t="s">
        <v>8774</v>
      </c>
      <c r="IWI1" s="1" t="s">
        <v>8775</v>
      </c>
      <c r="IWJ1" s="1" t="s">
        <v>8776</v>
      </c>
      <c r="IWK1" s="1" t="s">
        <v>8777</v>
      </c>
      <c r="IWL1" s="1" t="s">
        <v>8778</v>
      </c>
      <c r="IWM1" s="1" t="s">
        <v>8779</v>
      </c>
      <c r="IWN1" s="1" t="s">
        <v>8780</v>
      </c>
      <c r="IWO1" s="1" t="s">
        <v>8781</v>
      </c>
      <c r="IWP1" s="1" t="s">
        <v>8782</v>
      </c>
      <c r="IWQ1" s="1" t="s">
        <v>8783</v>
      </c>
      <c r="IWR1" s="1" t="s">
        <v>8784</v>
      </c>
      <c r="IWS1" s="1" t="s">
        <v>8785</v>
      </c>
      <c r="IWT1" s="1" t="s">
        <v>8786</v>
      </c>
      <c r="IWU1" s="1" t="s">
        <v>8787</v>
      </c>
      <c r="IWV1" s="1" t="s">
        <v>8788</v>
      </c>
      <c r="IWW1" s="1" t="s">
        <v>8789</v>
      </c>
      <c r="IWX1" s="1" t="s">
        <v>8790</v>
      </c>
      <c r="IWY1" s="1" t="s">
        <v>8791</v>
      </c>
      <c r="IWZ1" s="1" t="s">
        <v>8792</v>
      </c>
      <c r="IXA1" s="1" t="s">
        <v>8793</v>
      </c>
      <c r="IXB1" s="1" t="s">
        <v>8794</v>
      </c>
      <c r="IXC1" s="1" t="s">
        <v>8795</v>
      </c>
      <c r="IXD1" s="1" t="s">
        <v>8796</v>
      </c>
      <c r="IXE1" s="1" t="s">
        <v>8797</v>
      </c>
      <c r="IXF1" s="1" t="s">
        <v>8798</v>
      </c>
      <c r="IXG1" s="1" t="s">
        <v>8799</v>
      </c>
      <c r="IXH1" s="1" t="s">
        <v>8800</v>
      </c>
      <c r="IXI1" s="1" t="s">
        <v>8801</v>
      </c>
      <c r="IXJ1" s="1" t="s">
        <v>8802</v>
      </c>
      <c r="IXK1" s="1" t="s">
        <v>8803</v>
      </c>
      <c r="IXL1" s="1" t="s">
        <v>8804</v>
      </c>
      <c r="IXM1" s="1" t="s">
        <v>8805</v>
      </c>
      <c r="IXN1" s="1" t="s">
        <v>8806</v>
      </c>
      <c r="IXO1" s="1" t="s">
        <v>8807</v>
      </c>
      <c r="IXP1" s="1" t="s">
        <v>8808</v>
      </c>
      <c r="IXQ1" s="1" t="s">
        <v>8809</v>
      </c>
      <c r="IXR1" s="1" t="s">
        <v>8810</v>
      </c>
      <c r="IXS1" s="1" t="s">
        <v>8811</v>
      </c>
      <c r="IXT1" s="1" t="s">
        <v>8812</v>
      </c>
      <c r="IXU1" s="1" t="s">
        <v>8813</v>
      </c>
      <c r="IXV1" s="1" t="s">
        <v>8814</v>
      </c>
      <c r="IXW1" s="1" t="s">
        <v>8815</v>
      </c>
      <c r="IXX1" s="1" t="s">
        <v>8816</v>
      </c>
      <c r="IXY1" s="1" t="s">
        <v>8817</v>
      </c>
      <c r="IXZ1" s="1" t="s">
        <v>8818</v>
      </c>
      <c r="IYA1" s="1" t="s">
        <v>8819</v>
      </c>
      <c r="IYB1" s="1" t="s">
        <v>8820</v>
      </c>
      <c r="IYC1" s="1" t="s">
        <v>8821</v>
      </c>
      <c r="IYD1" s="1" t="s">
        <v>8822</v>
      </c>
      <c r="IYE1" s="1" t="s">
        <v>8823</v>
      </c>
      <c r="IYF1" s="1" t="s">
        <v>8824</v>
      </c>
      <c r="IYG1" s="1" t="s">
        <v>8825</v>
      </c>
      <c r="IYH1" s="1" t="s">
        <v>8826</v>
      </c>
      <c r="IYI1" s="1" t="s">
        <v>8827</v>
      </c>
      <c r="IYJ1" s="1" t="s">
        <v>8828</v>
      </c>
      <c r="IYK1" s="1" t="s">
        <v>8829</v>
      </c>
      <c r="IYL1" s="1" t="s">
        <v>8830</v>
      </c>
      <c r="IYM1" s="1" t="s">
        <v>8831</v>
      </c>
      <c r="IYN1" s="1" t="s">
        <v>8832</v>
      </c>
      <c r="IYO1" s="1" t="s">
        <v>8833</v>
      </c>
      <c r="IYP1" s="1" t="s">
        <v>8834</v>
      </c>
      <c r="IYQ1" s="1" t="s">
        <v>8835</v>
      </c>
      <c r="IYR1" s="1" t="s">
        <v>8836</v>
      </c>
      <c r="IYS1" s="1" t="s">
        <v>8837</v>
      </c>
      <c r="IYT1" s="1" t="s">
        <v>8838</v>
      </c>
      <c r="IYU1" s="1" t="s">
        <v>8839</v>
      </c>
      <c r="IYV1" s="1" t="s">
        <v>8840</v>
      </c>
      <c r="IYW1" s="1" t="s">
        <v>8841</v>
      </c>
      <c r="IYX1" s="1" t="s">
        <v>8842</v>
      </c>
      <c r="IYY1" s="1" t="s">
        <v>8843</v>
      </c>
      <c r="IYZ1" s="1" t="s">
        <v>8844</v>
      </c>
      <c r="IZA1" s="1" t="s">
        <v>8845</v>
      </c>
      <c r="IZB1" s="1" t="s">
        <v>8846</v>
      </c>
      <c r="IZC1" s="1" t="s">
        <v>8847</v>
      </c>
      <c r="IZD1" s="1" t="s">
        <v>8848</v>
      </c>
      <c r="IZE1" s="1" t="s">
        <v>8849</v>
      </c>
      <c r="IZF1" s="1" t="s">
        <v>8850</v>
      </c>
      <c r="IZG1" s="1" t="s">
        <v>8851</v>
      </c>
      <c r="IZH1" s="1" t="s">
        <v>8852</v>
      </c>
      <c r="IZI1" s="1" t="s">
        <v>8853</v>
      </c>
      <c r="IZJ1" s="1" t="s">
        <v>8854</v>
      </c>
      <c r="IZK1" s="1" t="s">
        <v>8855</v>
      </c>
      <c r="IZL1" s="1" t="s">
        <v>8856</v>
      </c>
      <c r="IZM1" s="1" t="s">
        <v>8857</v>
      </c>
      <c r="IZN1" s="1" t="s">
        <v>8858</v>
      </c>
      <c r="IZO1" s="1" t="s">
        <v>8859</v>
      </c>
      <c r="IZP1" s="1" t="s">
        <v>8860</v>
      </c>
      <c r="IZQ1" s="1" t="s">
        <v>8861</v>
      </c>
      <c r="IZR1" s="1" t="s">
        <v>8862</v>
      </c>
      <c r="IZS1" s="1" t="s">
        <v>8863</v>
      </c>
      <c r="IZT1" s="1" t="s">
        <v>8864</v>
      </c>
      <c r="IZU1" s="1" t="s">
        <v>8865</v>
      </c>
      <c r="IZV1" s="1" t="s">
        <v>8866</v>
      </c>
      <c r="IZW1" s="1" t="s">
        <v>8867</v>
      </c>
      <c r="IZX1" s="1" t="s">
        <v>8868</v>
      </c>
      <c r="IZY1" s="1" t="s">
        <v>8869</v>
      </c>
      <c r="IZZ1" s="1" t="s">
        <v>8870</v>
      </c>
      <c r="JAA1" s="1" t="s">
        <v>8871</v>
      </c>
      <c r="JAB1" s="1" t="s">
        <v>8872</v>
      </c>
      <c r="JAC1" s="1" t="s">
        <v>8873</v>
      </c>
      <c r="JAD1" s="1" t="s">
        <v>8874</v>
      </c>
      <c r="JAE1" s="1" t="s">
        <v>8875</v>
      </c>
      <c r="JAF1" s="1" t="s">
        <v>8876</v>
      </c>
      <c r="JAG1" s="1" t="s">
        <v>8877</v>
      </c>
      <c r="JAH1" s="1" t="s">
        <v>8878</v>
      </c>
      <c r="JAI1" s="1" t="s">
        <v>8879</v>
      </c>
      <c r="JAJ1" s="1" t="s">
        <v>8880</v>
      </c>
      <c r="JAK1" s="1" t="s">
        <v>8881</v>
      </c>
      <c r="JAL1" s="1" t="s">
        <v>8882</v>
      </c>
      <c r="JAM1" s="1" t="s">
        <v>8883</v>
      </c>
      <c r="JAN1" s="1" t="s">
        <v>8884</v>
      </c>
      <c r="JAO1" s="1" t="s">
        <v>8885</v>
      </c>
      <c r="JAP1" s="1" t="s">
        <v>8886</v>
      </c>
      <c r="JAQ1" s="1" t="s">
        <v>8887</v>
      </c>
      <c r="JAR1" s="1" t="s">
        <v>8888</v>
      </c>
      <c r="JAS1" s="1" t="s">
        <v>8889</v>
      </c>
      <c r="JAT1" s="1" t="s">
        <v>8890</v>
      </c>
      <c r="JAU1" s="1" t="s">
        <v>8891</v>
      </c>
      <c r="JAV1" s="1" t="s">
        <v>8892</v>
      </c>
      <c r="JAW1" s="1" t="s">
        <v>8893</v>
      </c>
      <c r="JAX1" s="1" t="s">
        <v>8894</v>
      </c>
      <c r="JAY1" s="1" t="s">
        <v>8895</v>
      </c>
      <c r="JAZ1" s="1" t="s">
        <v>8896</v>
      </c>
      <c r="JBA1" s="1" t="s">
        <v>8897</v>
      </c>
      <c r="JBB1" s="1" t="s">
        <v>8898</v>
      </c>
      <c r="JBC1" s="1" t="s">
        <v>8899</v>
      </c>
      <c r="JBD1" s="1" t="s">
        <v>8900</v>
      </c>
      <c r="JBE1" s="1" t="s">
        <v>8901</v>
      </c>
      <c r="JBF1" s="1" t="s">
        <v>8902</v>
      </c>
      <c r="JBG1" s="1" t="s">
        <v>8903</v>
      </c>
      <c r="JBH1" s="1" t="s">
        <v>8904</v>
      </c>
      <c r="JBI1" s="1" t="s">
        <v>8905</v>
      </c>
      <c r="JBJ1" s="1" t="s">
        <v>8906</v>
      </c>
      <c r="JBK1" s="1" t="s">
        <v>8907</v>
      </c>
      <c r="JBL1" s="1" t="s">
        <v>8908</v>
      </c>
      <c r="JBM1" s="1" t="s">
        <v>8909</v>
      </c>
      <c r="JBN1" s="1" t="s">
        <v>8910</v>
      </c>
      <c r="JBO1" s="1" t="s">
        <v>8911</v>
      </c>
      <c r="JBP1" s="1" t="s">
        <v>8912</v>
      </c>
      <c r="JBQ1" s="1" t="s">
        <v>8913</v>
      </c>
      <c r="JBR1" s="1" t="s">
        <v>8914</v>
      </c>
      <c r="JBS1" s="1" t="s">
        <v>8915</v>
      </c>
      <c r="JBT1" s="1" t="s">
        <v>8916</v>
      </c>
      <c r="JBU1" s="1" t="s">
        <v>8917</v>
      </c>
      <c r="JBV1" s="1" t="s">
        <v>8918</v>
      </c>
      <c r="JBW1" s="1" t="s">
        <v>8919</v>
      </c>
      <c r="JBX1" s="1" t="s">
        <v>8920</v>
      </c>
      <c r="JBY1" s="1" t="s">
        <v>8921</v>
      </c>
      <c r="JBZ1" s="1" t="s">
        <v>8922</v>
      </c>
      <c r="JCA1" s="1" t="s">
        <v>8923</v>
      </c>
      <c r="JCB1" s="1" t="s">
        <v>8924</v>
      </c>
      <c r="JCC1" s="1" t="s">
        <v>8925</v>
      </c>
      <c r="JCD1" s="1" t="s">
        <v>8926</v>
      </c>
      <c r="JCE1" s="1" t="s">
        <v>8927</v>
      </c>
      <c r="JCF1" s="1" t="s">
        <v>8928</v>
      </c>
      <c r="JCG1" s="1" t="s">
        <v>8929</v>
      </c>
      <c r="JCH1" s="1" t="s">
        <v>8930</v>
      </c>
      <c r="JCI1" s="1" t="s">
        <v>8931</v>
      </c>
      <c r="JCJ1" s="1" t="s">
        <v>8932</v>
      </c>
      <c r="JCK1" s="1" t="s">
        <v>8933</v>
      </c>
      <c r="JCL1" s="1" t="s">
        <v>8934</v>
      </c>
      <c r="JCM1" s="1" t="s">
        <v>8935</v>
      </c>
      <c r="JCN1" s="1" t="s">
        <v>8936</v>
      </c>
      <c r="JCO1" s="1" t="s">
        <v>8937</v>
      </c>
      <c r="JCP1" s="1" t="s">
        <v>8938</v>
      </c>
      <c r="JCQ1" s="1" t="s">
        <v>8939</v>
      </c>
      <c r="JCR1" s="1" t="s">
        <v>8940</v>
      </c>
      <c r="JCS1" s="1" t="s">
        <v>8941</v>
      </c>
      <c r="JCT1" s="1" t="s">
        <v>8942</v>
      </c>
      <c r="JCU1" s="1" t="s">
        <v>8943</v>
      </c>
      <c r="JCV1" s="1" t="s">
        <v>8944</v>
      </c>
      <c r="JCW1" s="1" t="s">
        <v>8945</v>
      </c>
      <c r="JCX1" s="1" t="s">
        <v>8946</v>
      </c>
      <c r="JCY1" s="1" t="s">
        <v>8947</v>
      </c>
      <c r="JCZ1" s="1" t="s">
        <v>8948</v>
      </c>
      <c r="JDA1" s="1" t="s">
        <v>8949</v>
      </c>
      <c r="JDB1" s="1" t="s">
        <v>8950</v>
      </c>
      <c r="JDC1" s="1" t="s">
        <v>8951</v>
      </c>
      <c r="JDD1" s="1" t="s">
        <v>8952</v>
      </c>
      <c r="JDE1" s="1" t="s">
        <v>8953</v>
      </c>
      <c r="JDF1" s="1" t="s">
        <v>8954</v>
      </c>
      <c r="JDG1" s="1" t="s">
        <v>8955</v>
      </c>
      <c r="JDH1" s="1" t="s">
        <v>8956</v>
      </c>
      <c r="JDI1" s="1" t="s">
        <v>8957</v>
      </c>
      <c r="JDJ1" s="1" t="s">
        <v>8958</v>
      </c>
      <c r="JDK1" s="1" t="s">
        <v>8959</v>
      </c>
      <c r="JDL1" s="1" t="s">
        <v>8960</v>
      </c>
      <c r="JDM1" s="1" t="s">
        <v>8961</v>
      </c>
      <c r="JDN1" s="1" t="s">
        <v>8962</v>
      </c>
      <c r="JDO1" s="1" t="s">
        <v>8963</v>
      </c>
      <c r="JDP1" s="1" t="s">
        <v>8964</v>
      </c>
      <c r="JDQ1" s="1" t="s">
        <v>8965</v>
      </c>
      <c r="JDR1" s="1" t="s">
        <v>8966</v>
      </c>
      <c r="JDS1" s="1" t="s">
        <v>8967</v>
      </c>
      <c r="JDT1" s="1" t="s">
        <v>8968</v>
      </c>
      <c r="JDU1" s="1" t="s">
        <v>8969</v>
      </c>
      <c r="JDV1" s="1" t="s">
        <v>8970</v>
      </c>
      <c r="JDW1" s="1" t="s">
        <v>8971</v>
      </c>
      <c r="JDX1" s="1" t="s">
        <v>8972</v>
      </c>
      <c r="JDY1" s="1" t="s">
        <v>8973</v>
      </c>
      <c r="JDZ1" s="1" t="s">
        <v>8974</v>
      </c>
      <c r="JEA1" s="1" t="s">
        <v>8975</v>
      </c>
      <c r="JEB1" s="1" t="s">
        <v>8976</v>
      </c>
      <c r="JEC1" s="1" t="s">
        <v>8977</v>
      </c>
      <c r="JED1" s="1" t="s">
        <v>8978</v>
      </c>
      <c r="JEE1" s="1" t="s">
        <v>8979</v>
      </c>
      <c r="JEF1" s="1" t="s">
        <v>8980</v>
      </c>
      <c r="JEG1" s="1" t="s">
        <v>8981</v>
      </c>
      <c r="JEH1" s="1" t="s">
        <v>8982</v>
      </c>
      <c r="JEI1" s="1" t="s">
        <v>8983</v>
      </c>
      <c r="JEJ1" s="1" t="s">
        <v>8984</v>
      </c>
      <c r="JEK1" s="1" t="s">
        <v>8985</v>
      </c>
      <c r="JEL1" s="1" t="s">
        <v>8986</v>
      </c>
      <c r="JEM1" s="1" t="s">
        <v>8987</v>
      </c>
      <c r="JEN1" s="1" t="s">
        <v>8988</v>
      </c>
      <c r="JEO1" s="1" t="s">
        <v>8989</v>
      </c>
      <c r="JEP1" s="1" t="s">
        <v>8990</v>
      </c>
      <c r="JEQ1" s="1" t="s">
        <v>8991</v>
      </c>
      <c r="JER1" s="1" t="s">
        <v>8992</v>
      </c>
      <c r="JES1" s="1" t="s">
        <v>8993</v>
      </c>
      <c r="JET1" s="1" t="s">
        <v>8994</v>
      </c>
      <c r="JEU1" s="1" t="s">
        <v>8995</v>
      </c>
      <c r="JEV1" s="1" t="s">
        <v>8996</v>
      </c>
      <c r="JEW1" s="1" t="s">
        <v>8997</v>
      </c>
      <c r="JEX1" s="1" t="s">
        <v>8998</v>
      </c>
      <c r="JEY1" s="1" t="s">
        <v>8999</v>
      </c>
      <c r="JEZ1" s="1" t="s">
        <v>9000</v>
      </c>
      <c r="JFA1" s="1" t="s">
        <v>9001</v>
      </c>
      <c r="JFB1" s="1" t="s">
        <v>9002</v>
      </c>
      <c r="JFC1" s="1" t="s">
        <v>9003</v>
      </c>
      <c r="JFD1" s="1" t="s">
        <v>9004</v>
      </c>
      <c r="JFE1" s="1" t="s">
        <v>9005</v>
      </c>
      <c r="JFF1" s="1" t="s">
        <v>9006</v>
      </c>
      <c r="JFG1" s="1" t="s">
        <v>9007</v>
      </c>
      <c r="JFH1" s="1" t="s">
        <v>9008</v>
      </c>
      <c r="JFI1" s="1" t="s">
        <v>9009</v>
      </c>
      <c r="JFJ1" s="1" t="s">
        <v>9010</v>
      </c>
      <c r="JFK1" s="1" t="s">
        <v>9011</v>
      </c>
      <c r="JFL1" s="1" t="s">
        <v>9012</v>
      </c>
      <c r="JFM1" s="1" t="s">
        <v>9013</v>
      </c>
      <c r="JFN1" s="1" t="s">
        <v>9014</v>
      </c>
      <c r="JFO1" s="1" t="s">
        <v>9015</v>
      </c>
      <c r="JFP1" s="1" t="s">
        <v>9016</v>
      </c>
      <c r="JFQ1" s="1" t="s">
        <v>9017</v>
      </c>
      <c r="JFR1" s="1" t="s">
        <v>9018</v>
      </c>
      <c r="JFS1" s="1" t="s">
        <v>9019</v>
      </c>
      <c r="JFT1" s="1" t="s">
        <v>9020</v>
      </c>
      <c r="JFU1" s="1" t="s">
        <v>9021</v>
      </c>
      <c r="JFV1" s="1" t="s">
        <v>9022</v>
      </c>
      <c r="JFW1" s="1" t="s">
        <v>9023</v>
      </c>
      <c r="JFX1" s="1" t="s">
        <v>9024</v>
      </c>
      <c r="JFY1" s="1" t="s">
        <v>9025</v>
      </c>
      <c r="JFZ1" s="1" t="s">
        <v>9026</v>
      </c>
      <c r="JGA1" s="1" t="s">
        <v>9027</v>
      </c>
      <c r="JGB1" s="1" t="s">
        <v>9028</v>
      </c>
      <c r="JGC1" s="1" t="s">
        <v>9029</v>
      </c>
      <c r="JGD1" s="1" t="s">
        <v>9030</v>
      </c>
      <c r="JGE1" s="1" t="s">
        <v>9031</v>
      </c>
      <c r="JGF1" s="1" t="s">
        <v>9032</v>
      </c>
      <c r="JGG1" s="1" t="s">
        <v>9033</v>
      </c>
      <c r="JGH1" s="1" t="s">
        <v>9034</v>
      </c>
      <c r="JGI1" s="1" t="s">
        <v>9035</v>
      </c>
      <c r="JGJ1" s="1" t="s">
        <v>9036</v>
      </c>
      <c r="JGK1" s="1" t="s">
        <v>9037</v>
      </c>
      <c r="JGL1" s="1" t="s">
        <v>9038</v>
      </c>
      <c r="JGM1" s="1" t="s">
        <v>9039</v>
      </c>
      <c r="JGN1" s="1" t="s">
        <v>9040</v>
      </c>
      <c r="JGO1" s="1" t="s">
        <v>9041</v>
      </c>
      <c r="JGP1" s="1" t="s">
        <v>9042</v>
      </c>
      <c r="JGQ1" s="1" t="s">
        <v>9043</v>
      </c>
      <c r="JGR1" s="1" t="s">
        <v>9044</v>
      </c>
      <c r="JGS1" s="1" t="s">
        <v>9045</v>
      </c>
      <c r="JGT1" s="1" t="s">
        <v>9046</v>
      </c>
      <c r="JGU1" s="1" t="s">
        <v>9047</v>
      </c>
      <c r="JGV1" s="1" t="s">
        <v>9048</v>
      </c>
      <c r="JGW1" s="1" t="s">
        <v>9049</v>
      </c>
      <c r="JGX1" s="1" t="s">
        <v>9050</v>
      </c>
      <c r="JGY1" s="1" t="s">
        <v>9051</v>
      </c>
      <c r="JGZ1" s="1" t="s">
        <v>9052</v>
      </c>
      <c r="JHA1" s="1" t="s">
        <v>9053</v>
      </c>
      <c r="JHB1" s="1" t="s">
        <v>9054</v>
      </c>
      <c r="JHC1" s="1" t="s">
        <v>9055</v>
      </c>
      <c r="JHD1" s="1" t="s">
        <v>9056</v>
      </c>
      <c r="JHE1" s="1" t="s">
        <v>9057</v>
      </c>
      <c r="JHF1" s="1" t="s">
        <v>9058</v>
      </c>
      <c r="JHG1" s="1" t="s">
        <v>9059</v>
      </c>
      <c r="JHH1" s="1" t="s">
        <v>9060</v>
      </c>
      <c r="JHI1" s="1" t="s">
        <v>9061</v>
      </c>
      <c r="JHJ1" s="1" t="s">
        <v>9062</v>
      </c>
      <c r="JHK1" s="1" t="s">
        <v>9063</v>
      </c>
      <c r="JHL1" s="1" t="s">
        <v>9064</v>
      </c>
      <c r="JHM1" s="1" t="s">
        <v>9065</v>
      </c>
      <c r="JHN1" s="1" t="s">
        <v>9066</v>
      </c>
      <c r="JHO1" s="1" t="s">
        <v>9067</v>
      </c>
      <c r="JHP1" s="1" t="s">
        <v>9068</v>
      </c>
      <c r="JHQ1" s="1" t="s">
        <v>9069</v>
      </c>
      <c r="JHR1" s="1" t="s">
        <v>9070</v>
      </c>
      <c r="JHS1" s="1" t="s">
        <v>9071</v>
      </c>
      <c r="JHT1" s="1" t="s">
        <v>9072</v>
      </c>
      <c r="JHU1" s="1" t="s">
        <v>9073</v>
      </c>
      <c r="JHV1" s="1" t="s">
        <v>9074</v>
      </c>
      <c r="JHW1" s="1" t="s">
        <v>9075</v>
      </c>
      <c r="JHX1" s="1" t="s">
        <v>9076</v>
      </c>
      <c r="JHY1" s="1" t="s">
        <v>9077</v>
      </c>
      <c r="JHZ1" s="1" t="s">
        <v>9078</v>
      </c>
      <c r="JIA1" s="1" t="s">
        <v>9079</v>
      </c>
      <c r="JIB1" s="1" t="s">
        <v>9080</v>
      </c>
      <c r="JIC1" s="1" t="s">
        <v>9081</v>
      </c>
      <c r="JID1" s="1" t="s">
        <v>9082</v>
      </c>
      <c r="JIE1" s="1" t="s">
        <v>9083</v>
      </c>
      <c r="JIF1" s="1" t="s">
        <v>9084</v>
      </c>
      <c r="JIG1" s="1" t="s">
        <v>9085</v>
      </c>
      <c r="JIH1" s="1" t="s">
        <v>9086</v>
      </c>
      <c r="JII1" s="1" t="s">
        <v>9087</v>
      </c>
      <c r="JIJ1" s="1" t="s">
        <v>9088</v>
      </c>
      <c r="JIK1" s="1" t="s">
        <v>9089</v>
      </c>
      <c r="JIL1" s="1" t="s">
        <v>9090</v>
      </c>
      <c r="JIM1" s="1" t="s">
        <v>9091</v>
      </c>
      <c r="JIN1" s="1" t="s">
        <v>9092</v>
      </c>
      <c r="JIO1" s="1" t="s">
        <v>9093</v>
      </c>
      <c r="JIP1" s="1" t="s">
        <v>9094</v>
      </c>
      <c r="JIQ1" s="1" t="s">
        <v>9095</v>
      </c>
      <c r="JIR1" s="1" t="s">
        <v>9096</v>
      </c>
      <c r="JIS1" s="1" t="s">
        <v>9097</v>
      </c>
      <c r="JIT1" s="1" t="s">
        <v>9098</v>
      </c>
      <c r="JIU1" s="1" t="s">
        <v>9099</v>
      </c>
      <c r="JIV1" s="1" t="s">
        <v>9100</v>
      </c>
      <c r="JIW1" s="1" t="s">
        <v>9101</v>
      </c>
      <c r="JIX1" s="1" t="s">
        <v>9102</v>
      </c>
      <c r="JIY1" s="1" t="s">
        <v>9103</v>
      </c>
      <c r="JIZ1" s="1" t="s">
        <v>9104</v>
      </c>
      <c r="JJA1" s="1" t="s">
        <v>9105</v>
      </c>
      <c r="JJB1" s="1" t="s">
        <v>9106</v>
      </c>
      <c r="JJC1" s="1" t="s">
        <v>9107</v>
      </c>
      <c r="JJD1" s="1" t="s">
        <v>9108</v>
      </c>
      <c r="JJE1" s="1" t="s">
        <v>9109</v>
      </c>
      <c r="JJF1" s="1" t="s">
        <v>9110</v>
      </c>
      <c r="JJG1" s="1" t="s">
        <v>9111</v>
      </c>
      <c r="JJH1" s="1" t="s">
        <v>9112</v>
      </c>
      <c r="JJI1" s="1" t="s">
        <v>9113</v>
      </c>
      <c r="JJJ1" s="1" t="s">
        <v>9114</v>
      </c>
      <c r="JJK1" s="1" t="s">
        <v>9115</v>
      </c>
      <c r="JJL1" s="1" t="s">
        <v>9116</v>
      </c>
      <c r="JJM1" s="1" t="s">
        <v>9117</v>
      </c>
      <c r="JJN1" s="1" t="s">
        <v>9118</v>
      </c>
      <c r="JJO1" s="1" t="s">
        <v>9119</v>
      </c>
      <c r="JJP1" s="1" t="s">
        <v>9120</v>
      </c>
      <c r="JJQ1" s="1" t="s">
        <v>9121</v>
      </c>
      <c r="JJR1" s="1" t="s">
        <v>9122</v>
      </c>
      <c r="JJS1" s="1" t="s">
        <v>9123</v>
      </c>
      <c r="JJT1" s="1" t="s">
        <v>9124</v>
      </c>
      <c r="JJU1" s="1" t="s">
        <v>9125</v>
      </c>
      <c r="JJV1" s="1" t="s">
        <v>9126</v>
      </c>
      <c r="JJW1" s="1" t="s">
        <v>9127</v>
      </c>
      <c r="JJX1" s="1" t="s">
        <v>9128</v>
      </c>
      <c r="JJY1" s="1" t="s">
        <v>9129</v>
      </c>
      <c r="JJZ1" s="1" t="s">
        <v>9130</v>
      </c>
      <c r="JKA1" s="1" t="s">
        <v>9131</v>
      </c>
      <c r="JKB1" s="1" t="s">
        <v>9132</v>
      </c>
      <c r="JKC1" s="1" t="s">
        <v>9133</v>
      </c>
      <c r="JKD1" s="1" t="s">
        <v>9134</v>
      </c>
      <c r="JKE1" s="1" t="s">
        <v>9135</v>
      </c>
      <c r="JKF1" s="1" t="s">
        <v>9136</v>
      </c>
      <c r="JKG1" s="1" t="s">
        <v>9137</v>
      </c>
      <c r="JKH1" s="1" t="s">
        <v>9138</v>
      </c>
      <c r="JKI1" s="1" t="s">
        <v>9139</v>
      </c>
      <c r="JKJ1" s="1" t="s">
        <v>9140</v>
      </c>
      <c r="JKK1" s="1" t="s">
        <v>9141</v>
      </c>
      <c r="JKL1" s="1" t="s">
        <v>9142</v>
      </c>
      <c r="JKM1" s="1" t="s">
        <v>9143</v>
      </c>
      <c r="JKN1" s="1" t="s">
        <v>9144</v>
      </c>
      <c r="JKO1" s="1" t="s">
        <v>9145</v>
      </c>
      <c r="JKP1" s="1" t="s">
        <v>9146</v>
      </c>
      <c r="JKQ1" s="1" t="s">
        <v>9147</v>
      </c>
      <c r="JKR1" s="1" t="s">
        <v>9148</v>
      </c>
      <c r="JKS1" s="1" t="s">
        <v>9149</v>
      </c>
      <c r="JKT1" s="1" t="s">
        <v>9150</v>
      </c>
      <c r="JKU1" s="1" t="s">
        <v>9151</v>
      </c>
      <c r="JKV1" s="1" t="s">
        <v>9152</v>
      </c>
      <c r="JKW1" s="1" t="s">
        <v>9153</v>
      </c>
      <c r="JKX1" s="1" t="s">
        <v>9154</v>
      </c>
      <c r="JKY1" s="1" t="s">
        <v>9155</v>
      </c>
      <c r="JKZ1" s="1" t="s">
        <v>9156</v>
      </c>
      <c r="JLA1" s="1" t="s">
        <v>9157</v>
      </c>
      <c r="JLB1" s="1" t="s">
        <v>9158</v>
      </c>
      <c r="JLC1" s="1" t="s">
        <v>9159</v>
      </c>
      <c r="JLD1" s="1" t="s">
        <v>9160</v>
      </c>
      <c r="JLE1" s="1" t="s">
        <v>9161</v>
      </c>
      <c r="JLF1" s="1" t="s">
        <v>9162</v>
      </c>
      <c r="JLG1" s="1" t="s">
        <v>9163</v>
      </c>
      <c r="JLH1" s="1" t="s">
        <v>9164</v>
      </c>
      <c r="JLI1" s="1" t="s">
        <v>9165</v>
      </c>
      <c r="JLJ1" s="1" t="s">
        <v>9166</v>
      </c>
      <c r="JLK1" s="1" t="s">
        <v>9167</v>
      </c>
      <c r="JLL1" s="1" t="s">
        <v>9168</v>
      </c>
      <c r="JLM1" s="1" t="s">
        <v>9169</v>
      </c>
      <c r="JLN1" s="1" t="s">
        <v>9170</v>
      </c>
      <c r="JLO1" s="1" t="s">
        <v>9171</v>
      </c>
      <c r="JLP1" s="1" t="s">
        <v>9172</v>
      </c>
      <c r="JLQ1" s="1" t="s">
        <v>9173</v>
      </c>
      <c r="JLR1" s="1" t="s">
        <v>9174</v>
      </c>
      <c r="JLS1" s="1" t="s">
        <v>9175</v>
      </c>
      <c r="JLT1" s="1" t="s">
        <v>9176</v>
      </c>
      <c r="JLU1" s="1" t="s">
        <v>9177</v>
      </c>
      <c r="JLV1" s="1" t="s">
        <v>9178</v>
      </c>
      <c r="JLW1" s="1" t="s">
        <v>9179</v>
      </c>
      <c r="JLX1" s="1" t="s">
        <v>9180</v>
      </c>
      <c r="JLY1" s="1" t="s">
        <v>9181</v>
      </c>
      <c r="JLZ1" s="1" t="s">
        <v>9182</v>
      </c>
      <c r="JMA1" s="1" t="s">
        <v>9183</v>
      </c>
      <c r="JMB1" s="1" t="s">
        <v>9184</v>
      </c>
      <c r="JMC1" s="1" t="s">
        <v>9185</v>
      </c>
      <c r="JMD1" s="1" t="s">
        <v>9186</v>
      </c>
      <c r="JME1" s="1" t="s">
        <v>9187</v>
      </c>
      <c r="JMF1" s="1" t="s">
        <v>9188</v>
      </c>
      <c r="JMG1" s="1" t="s">
        <v>9189</v>
      </c>
      <c r="JMH1" s="1" t="s">
        <v>9190</v>
      </c>
      <c r="JMI1" s="1" t="s">
        <v>9191</v>
      </c>
      <c r="JMJ1" s="1" t="s">
        <v>9192</v>
      </c>
      <c r="JMK1" s="1" t="s">
        <v>9193</v>
      </c>
      <c r="JML1" s="1" t="s">
        <v>9194</v>
      </c>
      <c r="JMM1" s="1" t="s">
        <v>9195</v>
      </c>
      <c r="JMN1" s="1" t="s">
        <v>9196</v>
      </c>
      <c r="JMO1" s="1" t="s">
        <v>9197</v>
      </c>
      <c r="JMP1" s="1" t="s">
        <v>9198</v>
      </c>
      <c r="JMQ1" s="1" t="s">
        <v>9199</v>
      </c>
      <c r="JMR1" s="1" t="s">
        <v>9200</v>
      </c>
      <c r="JMS1" s="1" t="s">
        <v>9201</v>
      </c>
      <c r="JMT1" s="1" t="s">
        <v>9202</v>
      </c>
      <c r="JMU1" s="1" t="s">
        <v>9203</v>
      </c>
      <c r="JMV1" s="1" t="s">
        <v>9204</v>
      </c>
      <c r="JMW1" s="1" t="s">
        <v>9205</v>
      </c>
      <c r="JMX1" s="1" t="s">
        <v>9206</v>
      </c>
      <c r="JMY1" s="1" t="s">
        <v>9207</v>
      </c>
      <c r="JMZ1" s="1" t="s">
        <v>9208</v>
      </c>
      <c r="JNA1" s="1" t="s">
        <v>9209</v>
      </c>
      <c r="JNB1" s="1" t="s">
        <v>9210</v>
      </c>
      <c r="JNC1" s="1" t="s">
        <v>9211</v>
      </c>
      <c r="JND1" s="1" t="s">
        <v>9212</v>
      </c>
      <c r="JNE1" s="1" t="s">
        <v>9213</v>
      </c>
      <c r="JNF1" s="1" t="s">
        <v>9214</v>
      </c>
      <c r="JNG1" s="1" t="s">
        <v>9215</v>
      </c>
      <c r="JNH1" s="1" t="s">
        <v>9216</v>
      </c>
      <c r="JNI1" s="1" t="s">
        <v>9217</v>
      </c>
      <c r="JNJ1" s="1" t="s">
        <v>9218</v>
      </c>
      <c r="JNK1" s="1" t="s">
        <v>9219</v>
      </c>
      <c r="JNL1" s="1" t="s">
        <v>9220</v>
      </c>
      <c r="JNM1" s="1" t="s">
        <v>9221</v>
      </c>
      <c r="JNN1" s="1" t="s">
        <v>9222</v>
      </c>
      <c r="JNO1" s="1" t="s">
        <v>9223</v>
      </c>
      <c r="JNP1" s="1" t="s">
        <v>9224</v>
      </c>
      <c r="JNQ1" s="1" t="s">
        <v>9225</v>
      </c>
      <c r="JNR1" s="1" t="s">
        <v>9226</v>
      </c>
      <c r="JNS1" s="1" t="s">
        <v>9227</v>
      </c>
      <c r="JNT1" s="1" t="s">
        <v>9228</v>
      </c>
      <c r="JNU1" s="1" t="s">
        <v>9229</v>
      </c>
      <c r="JNV1" s="1" t="s">
        <v>9230</v>
      </c>
      <c r="JNW1" s="1" t="s">
        <v>9231</v>
      </c>
      <c r="JNX1" s="1" t="s">
        <v>9232</v>
      </c>
      <c r="JNY1" s="1" t="s">
        <v>9233</v>
      </c>
      <c r="JNZ1" s="1" t="s">
        <v>9234</v>
      </c>
      <c r="JOA1" s="1" t="s">
        <v>9235</v>
      </c>
      <c r="JOB1" s="1" t="s">
        <v>9236</v>
      </c>
      <c r="JOC1" s="1" t="s">
        <v>9237</v>
      </c>
      <c r="JOD1" s="1" t="s">
        <v>9238</v>
      </c>
      <c r="JOE1" s="1" t="s">
        <v>9239</v>
      </c>
      <c r="JOF1" s="1" t="s">
        <v>9240</v>
      </c>
      <c r="JOG1" s="1" t="s">
        <v>9241</v>
      </c>
      <c r="JOH1" s="1" t="s">
        <v>9242</v>
      </c>
      <c r="JOI1" s="1" t="s">
        <v>9243</v>
      </c>
      <c r="JOJ1" s="1" t="s">
        <v>9244</v>
      </c>
      <c r="JOK1" s="1" t="s">
        <v>9245</v>
      </c>
      <c r="JOL1" s="1" t="s">
        <v>9246</v>
      </c>
      <c r="JOM1" s="1" t="s">
        <v>9247</v>
      </c>
      <c r="JON1" s="1" t="s">
        <v>9248</v>
      </c>
      <c r="JOO1" s="1" t="s">
        <v>9249</v>
      </c>
      <c r="JOP1" s="1" t="s">
        <v>9250</v>
      </c>
      <c r="JOQ1" s="1" t="s">
        <v>9251</v>
      </c>
      <c r="JOR1" s="1" t="s">
        <v>9252</v>
      </c>
      <c r="JOS1" s="1" t="s">
        <v>9253</v>
      </c>
      <c r="JOT1" s="1" t="s">
        <v>9254</v>
      </c>
      <c r="JOU1" s="1" t="s">
        <v>9255</v>
      </c>
      <c r="JOV1" s="1" t="s">
        <v>9256</v>
      </c>
      <c r="JOW1" s="1" t="s">
        <v>9257</v>
      </c>
      <c r="JOX1" s="1" t="s">
        <v>9258</v>
      </c>
      <c r="JOY1" s="1" t="s">
        <v>9259</v>
      </c>
      <c r="JOZ1" s="1" t="s">
        <v>9260</v>
      </c>
      <c r="JPA1" s="1" t="s">
        <v>9261</v>
      </c>
      <c r="JPB1" s="1" t="s">
        <v>9262</v>
      </c>
      <c r="JPC1" s="1" t="s">
        <v>9263</v>
      </c>
      <c r="JPD1" s="1" t="s">
        <v>9264</v>
      </c>
      <c r="JPE1" s="1" t="s">
        <v>9265</v>
      </c>
      <c r="JPF1" s="1" t="s">
        <v>9266</v>
      </c>
      <c r="JPG1" s="1" t="s">
        <v>9267</v>
      </c>
      <c r="JPH1" s="1" t="s">
        <v>9268</v>
      </c>
      <c r="JPI1" s="1" t="s">
        <v>9269</v>
      </c>
      <c r="JPJ1" s="1" t="s">
        <v>9270</v>
      </c>
      <c r="JPK1" s="1" t="s">
        <v>9271</v>
      </c>
      <c r="JPL1" s="1" t="s">
        <v>9272</v>
      </c>
      <c r="JPM1" s="1" t="s">
        <v>9273</v>
      </c>
      <c r="JPN1" s="1" t="s">
        <v>9274</v>
      </c>
      <c r="JPO1" s="1" t="s">
        <v>9275</v>
      </c>
      <c r="JPP1" s="1" t="s">
        <v>9276</v>
      </c>
      <c r="JPQ1" s="1" t="s">
        <v>9277</v>
      </c>
      <c r="JPR1" s="1" t="s">
        <v>9278</v>
      </c>
      <c r="JPS1" s="1" t="s">
        <v>9279</v>
      </c>
      <c r="JPT1" s="1" t="s">
        <v>9280</v>
      </c>
      <c r="JPU1" s="1" t="s">
        <v>9281</v>
      </c>
      <c r="JPV1" s="1" t="s">
        <v>9282</v>
      </c>
      <c r="JPW1" s="1" t="s">
        <v>9283</v>
      </c>
      <c r="JPX1" s="1" t="s">
        <v>9284</v>
      </c>
      <c r="JPY1" s="1" t="s">
        <v>9285</v>
      </c>
      <c r="JPZ1" s="1" t="s">
        <v>9286</v>
      </c>
      <c r="JQA1" s="1" t="s">
        <v>9287</v>
      </c>
      <c r="JQB1" s="1" t="s">
        <v>9288</v>
      </c>
      <c r="JQC1" s="1" t="s">
        <v>9289</v>
      </c>
      <c r="JQD1" s="1" t="s">
        <v>9290</v>
      </c>
      <c r="JQE1" s="1" t="s">
        <v>9291</v>
      </c>
      <c r="JQF1" s="1" t="s">
        <v>9292</v>
      </c>
      <c r="JQG1" s="1" t="s">
        <v>9293</v>
      </c>
      <c r="JQH1" s="1" t="s">
        <v>9294</v>
      </c>
      <c r="JQI1" s="1" t="s">
        <v>9295</v>
      </c>
      <c r="JQJ1" s="1" t="s">
        <v>9296</v>
      </c>
      <c r="JQK1" s="1" t="s">
        <v>9297</v>
      </c>
      <c r="JQL1" s="1" t="s">
        <v>9298</v>
      </c>
      <c r="JQM1" s="1" t="s">
        <v>9299</v>
      </c>
      <c r="JQN1" s="1" t="s">
        <v>9300</v>
      </c>
      <c r="JQO1" s="1" t="s">
        <v>9301</v>
      </c>
      <c r="JQP1" s="1" t="s">
        <v>9302</v>
      </c>
      <c r="JQQ1" s="1" t="s">
        <v>9303</v>
      </c>
      <c r="JQR1" s="1" t="s">
        <v>9304</v>
      </c>
      <c r="JQS1" s="1" t="s">
        <v>9305</v>
      </c>
      <c r="JQT1" s="1" t="s">
        <v>9306</v>
      </c>
      <c r="JQU1" s="1" t="s">
        <v>9307</v>
      </c>
      <c r="JQV1" s="1" t="s">
        <v>9308</v>
      </c>
      <c r="JQW1" s="1" t="s">
        <v>9309</v>
      </c>
      <c r="JQX1" s="1" t="s">
        <v>9310</v>
      </c>
      <c r="JQY1" s="1" t="s">
        <v>9311</v>
      </c>
      <c r="JQZ1" s="1" t="s">
        <v>9312</v>
      </c>
      <c r="JRA1" s="1" t="s">
        <v>9313</v>
      </c>
      <c r="JRB1" s="1" t="s">
        <v>9314</v>
      </c>
      <c r="JRC1" s="1" t="s">
        <v>9315</v>
      </c>
      <c r="JRD1" s="1" t="s">
        <v>9316</v>
      </c>
      <c r="JRE1" s="1" t="s">
        <v>9317</v>
      </c>
      <c r="JRF1" s="1" t="s">
        <v>9318</v>
      </c>
      <c r="JRG1" s="1" t="s">
        <v>9319</v>
      </c>
      <c r="JRH1" s="1" t="s">
        <v>9320</v>
      </c>
      <c r="JRI1" s="1" t="s">
        <v>9321</v>
      </c>
      <c r="JRJ1" s="1" t="s">
        <v>9322</v>
      </c>
      <c r="JRK1" s="1" t="s">
        <v>9323</v>
      </c>
      <c r="JRL1" s="1" t="s">
        <v>9324</v>
      </c>
      <c r="JRM1" s="1" t="s">
        <v>9325</v>
      </c>
      <c r="JRN1" s="1" t="s">
        <v>9326</v>
      </c>
      <c r="JRO1" s="1" t="s">
        <v>9327</v>
      </c>
      <c r="JRP1" s="1" t="s">
        <v>9328</v>
      </c>
      <c r="JRQ1" s="1" t="s">
        <v>9329</v>
      </c>
      <c r="JRR1" s="1" t="s">
        <v>9330</v>
      </c>
      <c r="JRS1" s="1" t="s">
        <v>9331</v>
      </c>
      <c r="JRT1" s="1" t="s">
        <v>9332</v>
      </c>
      <c r="JRU1" s="1" t="s">
        <v>9333</v>
      </c>
      <c r="JRV1" s="1" t="s">
        <v>9334</v>
      </c>
      <c r="JRW1" s="1" t="s">
        <v>9335</v>
      </c>
      <c r="JRX1" s="1" t="s">
        <v>9336</v>
      </c>
      <c r="JRY1" s="1" t="s">
        <v>9337</v>
      </c>
      <c r="JRZ1" s="1" t="s">
        <v>9338</v>
      </c>
      <c r="JSA1" s="1" t="s">
        <v>9339</v>
      </c>
      <c r="JSB1" s="1" t="s">
        <v>9340</v>
      </c>
      <c r="JSC1" s="1" t="s">
        <v>9341</v>
      </c>
      <c r="JSD1" s="1" t="s">
        <v>9342</v>
      </c>
      <c r="JSE1" s="1" t="s">
        <v>9343</v>
      </c>
      <c r="JSF1" s="1" t="s">
        <v>9344</v>
      </c>
      <c r="JSG1" s="1" t="s">
        <v>9345</v>
      </c>
      <c r="JSH1" s="1" t="s">
        <v>9346</v>
      </c>
      <c r="JSI1" s="1" t="s">
        <v>9347</v>
      </c>
      <c r="JSJ1" s="1" t="s">
        <v>9348</v>
      </c>
      <c r="JSK1" s="1" t="s">
        <v>9349</v>
      </c>
      <c r="JSL1" s="1" t="s">
        <v>9350</v>
      </c>
      <c r="JSM1" s="1" t="s">
        <v>9351</v>
      </c>
      <c r="JSN1" s="1" t="s">
        <v>9352</v>
      </c>
      <c r="JSO1" s="1" t="s">
        <v>9353</v>
      </c>
      <c r="JSP1" s="1" t="s">
        <v>9354</v>
      </c>
      <c r="JSQ1" s="1" t="s">
        <v>9355</v>
      </c>
      <c r="JSR1" s="1" t="s">
        <v>9356</v>
      </c>
      <c r="JSS1" s="1" t="s">
        <v>9357</v>
      </c>
      <c r="JST1" s="1" t="s">
        <v>9358</v>
      </c>
      <c r="JSU1" s="1" t="s">
        <v>9359</v>
      </c>
      <c r="JSV1" s="1" t="s">
        <v>9360</v>
      </c>
      <c r="JSW1" s="1" t="s">
        <v>9361</v>
      </c>
      <c r="JSX1" s="1" t="s">
        <v>9362</v>
      </c>
      <c r="JSY1" s="1" t="s">
        <v>9363</v>
      </c>
      <c r="JSZ1" s="1" t="s">
        <v>9364</v>
      </c>
      <c r="JTA1" s="1" t="s">
        <v>9365</v>
      </c>
      <c r="JTB1" s="1" t="s">
        <v>9366</v>
      </c>
      <c r="JTC1" s="1" t="s">
        <v>9367</v>
      </c>
      <c r="JTD1" s="1" t="s">
        <v>9368</v>
      </c>
      <c r="JTE1" s="1" t="s">
        <v>9369</v>
      </c>
      <c r="JTF1" s="1" t="s">
        <v>9370</v>
      </c>
      <c r="JTG1" s="1" t="s">
        <v>9371</v>
      </c>
      <c r="JTH1" s="1" t="s">
        <v>9372</v>
      </c>
      <c r="JTI1" s="1" t="s">
        <v>9373</v>
      </c>
      <c r="JTJ1" s="1" t="s">
        <v>9374</v>
      </c>
      <c r="JTK1" s="1" t="s">
        <v>9375</v>
      </c>
      <c r="JTL1" s="1" t="s">
        <v>9376</v>
      </c>
      <c r="JTM1" s="1" t="s">
        <v>9377</v>
      </c>
      <c r="JTN1" s="1" t="s">
        <v>9378</v>
      </c>
      <c r="JTO1" s="1" t="s">
        <v>9379</v>
      </c>
      <c r="JTP1" s="1" t="s">
        <v>9380</v>
      </c>
      <c r="JTQ1" s="1" t="s">
        <v>9381</v>
      </c>
      <c r="JTR1" s="1" t="s">
        <v>9382</v>
      </c>
      <c r="JTS1" s="1" t="s">
        <v>9383</v>
      </c>
      <c r="JTT1" s="1" t="s">
        <v>9384</v>
      </c>
      <c r="JTU1" s="1" t="s">
        <v>9385</v>
      </c>
      <c r="JTV1" s="1" t="s">
        <v>9386</v>
      </c>
      <c r="JTW1" s="1" t="s">
        <v>9387</v>
      </c>
      <c r="JTX1" s="1" t="s">
        <v>9388</v>
      </c>
      <c r="JTY1" s="1" t="s">
        <v>9389</v>
      </c>
      <c r="JTZ1" s="1" t="s">
        <v>9390</v>
      </c>
      <c r="JUA1" s="1" t="s">
        <v>9391</v>
      </c>
      <c r="JUB1" s="1" t="s">
        <v>9392</v>
      </c>
      <c r="JUC1" s="1" t="s">
        <v>9393</v>
      </c>
      <c r="JUD1" s="1" t="s">
        <v>9394</v>
      </c>
      <c r="JUE1" s="1" t="s">
        <v>9395</v>
      </c>
      <c r="JUF1" s="1" t="s">
        <v>9396</v>
      </c>
      <c r="JUG1" s="1" t="s">
        <v>9397</v>
      </c>
      <c r="JUH1" s="1" t="s">
        <v>9398</v>
      </c>
      <c r="JUI1" s="1" t="s">
        <v>9399</v>
      </c>
      <c r="JUJ1" s="1" t="s">
        <v>9400</v>
      </c>
      <c r="JUK1" s="1" t="s">
        <v>9401</v>
      </c>
      <c r="JUL1" s="1" t="s">
        <v>9402</v>
      </c>
      <c r="JUM1" s="1" t="s">
        <v>9403</v>
      </c>
      <c r="JUN1" s="1" t="s">
        <v>9404</v>
      </c>
      <c r="JUO1" s="1" t="s">
        <v>9405</v>
      </c>
      <c r="JUP1" s="1" t="s">
        <v>9406</v>
      </c>
      <c r="JUQ1" s="1" t="s">
        <v>9407</v>
      </c>
      <c r="JUR1" s="1" t="s">
        <v>9408</v>
      </c>
      <c r="JUS1" s="1" t="s">
        <v>9409</v>
      </c>
      <c r="JUT1" s="1" t="s">
        <v>9410</v>
      </c>
      <c r="JUU1" s="1" t="s">
        <v>9411</v>
      </c>
      <c r="JUV1" s="1" t="s">
        <v>9412</v>
      </c>
      <c r="JUW1" s="1" t="s">
        <v>9413</v>
      </c>
      <c r="JUX1" s="1" t="s">
        <v>9414</v>
      </c>
      <c r="JUY1" s="1" t="s">
        <v>9415</v>
      </c>
      <c r="JUZ1" s="1" t="s">
        <v>9416</v>
      </c>
      <c r="JVA1" s="1" t="s">
        <v>9417</v>
      </c>
      <c r="JVB1" s="1" t="s">
        <v>9418</v>
      </c>
      <c r="JVC1" s="1" t="s">
        <v>9419</v>
      </c>
      <c r="JVD1" s="1" t="s">
        <v>9420</v>
      </c>
      <c r="JVE1" s="1" t="s">
        <v>9421</v>
      </c>
      <c r="JVF1" s="1" t="s">
        <v>9422</v>
      </c>
      <c r="JVG1" s="1" t="s">
        <v>9423</v>
      </c>
      <c r="JVH1" s="1" t="s">
        <v>9424</v>
      </c>
      <c r="JVI1" s="1" t="s">
        <v>9425</v>
      </c>
      <c r="JVJ1" s="1" t="s">
        <v>9426</v>
      </c>
      <c r="JVK1" s="1" t="s">
        <v>9427</v>
      </c>
      <c r="JVL1" s="1" t="s">
        <v>9428</v>
      </c>
      <c r="JVM1" s="1" t="s">
        <v>9429</v>
      </c>
      <c r="JVN1" s="1" t="s">
        <v>9430</v>
      </c>
      <c r="JVO1" s="1" t="s">
        <v>9431</v>
      </c>
      <c r="JVP1" s="1" t="s">
        <v>9432</v>
      </c>
      <c r="JVQ1" s="1" t="s">
        <v>9433</v>
      </c>
      <c r="JVR1" s="1" t="s">
        <v>9434</v>
      </c>
      <c r="JVS1" s="1" t="s">
        <v>9435</v>
      </c>
      <c r="JVT1" s="1" t="s">
        <v>9436</v>
      </c>
      <c r="JVU1" s="1" t="s">
        <v>9437</v>
      </c>
      <c r="JVV1" s="1" t="s">
        <v>9438</v>
      </c>
      <c r="JVW1" s="1" t="s">
        <v>9439</v>
      </c>
      <c r="JVX1" s="1" t="s">
        <v>9440</v>
      </c>
      <c r="JVY1" s="1" t="s">
        <v>9441</v>
      </c>
      <c r="JVZ1" s="1" t="s">
        <v>9442</v>
      </c>
      <c r="JWA1" s="1" t="s">
        <v>9443</v>
      </c>
      <c r="JWB1" s="1" t="s">
        <v>9444</v>
      </c>
      <c r="JWC1" s="1" t="s">
        <v>9445</v>
      </c>
      <c r="JWD1" s="1" t="s">
        <v>9446</v>
      </c>
      <c r="JWE1" s="1" t="s">
        <v>9447</v>
      </c>
      <c r="JWF1" s="1" t="s">
        <v>9448</v>
      </c>
      <c r="JWG1" s="1" t="s">
        <v>9449</v>
      </c>
      <c r="JWH1" s="1" t="s">
        <v>9450</v>
      </c>
      <c r="JWI1" s="1" t="s">
        <v>9451</v>
      </c>
      <c r="JWJ1" s="1" t="s">
        <v>9452</v>
      </c>
      <c r="JWK1" s="1" t="s">
        <v>9453</v>
      </c>
      <c r="JWL1" s="1" t="s">
        <v>9454</v>
      </c>
      <c r="JWM1" s="1" t="s">
        <v>9455</v>
      </c>
      <c r="JWN1" s="1" t="s">
        <v>9456</v>
      </c>
      <c r="JWO1" s="1" t="s">
        <v>9457</v>
      </c>
      <c r="JWP1" s="1" t="s">
        <v>9458</v>
      </c>
      <c r="JWQ1" s="1" t="s">
        <v>9459</v>
      </c>
      <c r="JWR1" s="1" t="s">
        <v>9460</v>
      </c>
      <c r="JWS1" s="1" t="s">
        <v>9461</v>
      </c>
      <c r="JWT1" s="1" t="s">
        <v>9462</v>
      </c>
      <c r="JWU1" s="1" t="s">
        <v>9463</v>
      </c>
      <c r="JWV1" s="1" t="s">
        <v>9464</v>
      </c>
      <c r="JWW1" s="1" t="s">
        <v>9465</v>
      </c>
      <c r="JWX1" s="1" t="s">
        <v>9466</v>
      </c>
      <c r="JWY1" s="1" t="s">
        <v>9467</v>
      </c>
      <c r="JWZ1" s="1" t="s">
        <v>9468</v>
      </c>
      <c r="JXA1" s="1" t="s">
        <v>9469</v>
      </c>
      <c r="JXB1" s="1" t="s">
        <v>9470</v>
      </c>
      <c r="JXC1" s="1" t="s">
        <v>9471</v>
      </c>
      <c r="JXD1" s="1" t="s">
        <v>9472</v>
      </c>
      <c r="JXE1" s="1" t="s">
        <v>9473</v>
      </c>
      <c r="JXF1" s="1" t="s">
        <v>9474</v>
      </c>
      <c r="JXG1" s="1" t="s">
        <v>9475</v>
      </c>
      <c r="JXH1" s="1" t="s">
        <v>9476</v>
      </c>
      <c r="JXI1" s="1" t="s">
        <v>9477</v>
      </c>
      <c r="JXJ1" s="1" t="s">
        <v>9478</v>
      </c>
      <c r="JXK1" s="1" t="s">
        <v>9479</v>
      </c>
      <c r="JXL1" s="1" t="s">
        <v>9480</v>
      </c>
      <c r="JXM1" s="1" t="s">
        <v>9481</v>
      </c>
      <c r="JXN1" s="1" t="s">
        <v>9482</v>
      </c>
      <c r="JXO1" s="1" t="s">
        <v>9483</v>
      </c>
      <c r="JXP1" s="1" t="s">
        <v>9484</v>
      </c>
      <c r="JXQ1" s="1" t="s">
        <v>9485</v>
      </c>
      <c r="JXR1" s="1" t="s">
        <v>9486</v>
      </c>
      <c r="JXS1" s="1" t="s">
        <v>9487</v>
      </c>
      <c r="JXT1" s="1" t="s">
        <v>9488</v>
      </c>
      <c r="JXU1" s="1" t="s">
        <v>9489</v>
      </c>
      <c r="JXV1" s="1" t="s">
        <v>9490</v>
      </c>
      <c r="JXW1" s="1" t="s">
        <v>9491</v>
      </c>
      <c r="JXX1" s="1" t="s">
        <v>9492</v>
      </c>
      <c r="JXY1" s="1" t="s">
        <v>9493</v>
      </c>
      <c r="JXZ1" s="1" t="s">
        <v>9494</v>
      </c>
      <c r="JYA1" s="1" t="s">
        <v>9495</v>
      </c>
      <c r="JYB1" s="1" t="s">
        <v>9496</v>
      </c>
      <c r="JYC1" s="1" t="s">
        <v>9497</v>
      </c>
      <c r="JYD1" s="1" t="s">
        <v>9498</v>
      </c>
      <c r="JYE1" s="1" t="s">
        <v>9499</v>
      </c>
      <c r="JYF1" s="1" t="s">
        <v>9500</v>
      </c>
      <c r="JYG1" s="1" t="s">
        <v>9501</v>
      </c>
      <c r="JYH1" s="1" t="s">
        <v>9502</v>
      </c>
      <c r="JYI1" s="1" t="s">
        <v>9503</v>
      </c>
      <c r="JYJ1" s="1" t="s">
        <v>9504</v>
      </c>
      <c r="JYK1" s="1" t="s">
        <v>9505</v>
      </c>
      <c r="JYL1" s="1" t="s">
        <v>9506</v>
      </c>
      <c r="JYM1" s="1" t="s">
        <v>9507</v>
      </c>
      <c r="JYN1" s="1" t="s">
        <v>9508</v>
      </c>
      <c r="JYO1" s="1" t="s">
        <v>9509</v>
      </c>
      <c r="JYP1" s="1" t="s">
        <v>9510</v>
      </c>
      <c r="JYQ1" s="1" t="s">
        <v>9511</v>
      </c>
      <c r="JYR1" s="1" t="s">
        <v>9512</v>
      </c>
      <c r="JYS1" s="1" t="s">
        <v>9513</v>
      </c>
      <c r="JYT1" s="1" t="s">
        <v>9514</v>
      </c>
      <c r="JYU1" s="1" t="s">
        <v>9515</v>
      </c>
      <c r="JYV1" s="1" t="s">
        <v>9516</v>
      </c>
      <c r="JYW1" s="1" t="s">
        <v>9517</v>
      </c>
      <c r="JYX1" s="1" t="s">
        <v>9518</v>
      </c>
      <c r="JYY1" s="1" t="s">
        <v>9519</v>
      </c>
      <c r="JYZ1" s="1" t="s">
        <v>9520</v>
      </c>
      <c r="JZA1" s="1" t="s">
        <v>9521</v>
      </c>
      <c r="JZB1" s="1" t="s">
        <v>9522</v>
      </c>
      <c r="JZC1" s="1" t="s">
        <v>9523</v>
      </c>
      <c r="JZD1" s="1" t="s">
        <v>9524</v>
      </c>
      <c r="JZE1" s="1" t="s">
        <v>9525</v>
      </c>
      <c r="JZF1" s="1" t="s">
        <v>9526</v>
      </c>
      <c r="JZG1" s="1" t="s">
        <v>9527</v>
      </c>
      <c r="JZH1" s="1" t="s">
        <v>9528</v>
      </c>
      <c r="JZI1" s="1" t="s">
        <v>9529</v>
      </c>
      <c r="JZJ1" s="1" t="s">
        <v>9530</v>
      </c>
      <c r="JZK1" s="1" t="s">
        <v>9531</v>
      </c>
      <c r="JZL1" s="1" t="s">
        <v>9532</v>
      </c>
      <c r="JZM1" s="1" t="s">
        <v>9533</v>
      </c>
      <c r="JZN1" s="1" t="s">
        <v>9534</v>
      </c>
      <c r="JZO1" s="1" t="s">
        <v>9535</v>
      </c>
      <c r="JZP1" s="1" t="s">
        <v>9536</v>
      </c>
      <c r="JZQ1" s="1" t="s">
        <v>9537</v>
      </c>
      <c r="JZR1" s="1" t="s">
        <v>9538</v>
      </c>
      <c r="JZS1" s="1" t="s">
        <v>9539</v>
      </c>
      <c r="JZT1" s="1" t="s">
        <v>9540</v>
      </c>
      <c r="JZU1" s="1" t="s">
        <v>9541</v>
      </c>
      <c r="JZV1" s="1" t="s">
        <v>9542</v>
      </c>
      <c r="JZW1" s="1" t="s">
        <v>9543</v>
      </c>
      <c r="JZX1" s="1" t="s">
        <v>9544</v>
      </c>
      <c r="JZY1" s="1" t="s">
        <v>9545</v>
      </c>
      <c r="JZZ1" s="1" t="s">
        <v>9546</v>
      </c>
      <c r="KAA1" s="1" t="s">
        <v>9547</v>
      </c>
      <c r="KAB1" s="1" t="s">
        <v>9548</v>
      </c>
      <c r="KAC1" s="1" t="s">
        <v>9549</v>
      </c>
      <c r="KAD1" s="1" t="s">
        <v>9550</v>
      </c>
      <c r="KAE1" s="1" t="s">
        <v>9551</v>
      </c>
      <c r="KAF1" s="1" t="s">
        <v>9552</v>
      </c>
      <c r="KAG1" s="1" t="s">
        <v>9553</v>
      </c>
      <c r="KAH1" s="1" t="s">
        <v>9554</v>
      </c>
      <c r="KAI1" s="1" t="s">
        <v>9555</v>
      </c>
      <c r="KAJ1" s="1" t="s">
        <v>9556</v>
      </c>
      <c r="KAK1" s="1" t="s">
        <v>9557</v>
      </c>
      <c r="KAL1" s="1" t="s">
        <v>9558</v>
      </c>
      <c r="KAM1" s="1" t="s">
        <v>9559</v>
      </c>
      <c r="KAN1" s="1" t="s">
        <v>9560</v>
      </c>
      <c r="KAO1" s="1" t="s">
        <v>9561</v>
      </c>
      <c r="KAP1" s="1" t="s">
        <v>9562</v>
      </c>
      <c r="KAQ1" s="1" t="s">
        <v>9563</v>
      </c>
      <c r="KAR1" s="1" t="s">
        <v>9564</v>
      </c>
      <c r="KAS1" s="1" t="s">
        <v>9565</v>
      </c>
      <c r="KAT1" s="1" t="s">
        <v>9566</v>
      </c>
      <c r="KAU1" s="1" t="s">
        <v>9567</v>
      </c>
      <c r="KAV1" s="1" t="s">
        <v>9568</v>
      </c>
      <c r="KAW1" s="1" t="s">
        <v>9569</v>
      </c>
      <c r="KAX1" s="1" t="s">
        <v>9570</v>
      </c>
      <c r="KAY1" s="1" t="s">
        <v>9571</v>
      </c>
      <c r="KAZ1" s="1" t="s">
        <v>9572</v>
      </c>
      <c r="KBA1" s="1" t="s">
        <v>9573</v>
      </c>
      <c r="KBB1" s="1" t="s">
        <v>9574</v>
      </c>
      <c r="KBC1" s="1" t="s">
        <v>9575</v>
      </c>
      <c r="KBD1" s="1" t="s">
        <v>9576</v>
      </c>
      <c r="KBE1" s="1" t="s">
        <v>9577</v>
      </c>
      <c r="KBF1" s="1" t="s">
        <v>9578</v>
      </c>
      <c r="KBG1" s="1" t="s">
        <v>9579</v>
      </c>
      <c r="KBH1" s="1" t="s">
        <v>9580</v>
      </c>
      <c r="KBI1" s="1" t="s">
        <v>9581</v>
      </c>
      <c r="KBJ1" s="1" t="s">
        <v>9582</v>
      </c>
      <c r="KBK1" s="1" t="s">
        <v>9583</v>
      </c>
      <c r="KBL1" s="1" t="s">
        <v>9584</v>
      </c>
      <c r="KBM1" s="1" t="s">
        <v>9585</v>
      </c>
      <c r="KBN1" s="1" t="s">
        <v>9586</v>
      </c>
      <c r="KBO1" s="1" t="s">
        <v>9587</v>
      </c>
      <c r="KBP1" s="1" t="s">
        <v>9588</v>
      </c>
      <c r="KBQ1" s="1" t="s">
        <v>9589</v>
      </c>
      <c r="KBR1" s="1" t="s">
        <v>9590</v>
      </c>
      <c r="KBS1" s="1" t="s">
        <v>9591</v>
      </c>
      <c r="KBT1" s="1" t="s">
        <v>9592</v>
      </c>
      <c r="KBU1" s="1" t="s">
        <v>9593</v>
      </c>
      <c r="KBV1" s="1" t="s">
        <v>9594</v>
      </c>
      <c r="KBW1" s="1" t="s">
        <v>9595</v>
      </c>
      <c r="KBX1" s="1" t="s">
        <v>9596</v>
      </c>
      <c r="KBY1" s="1" t="s">
        <v>9597</v>
      </c>
      <c r="KBZ1" s="1" t="s">
        <v>9598</v>
      </c>
      <c r="KCA1" s="1" t="s">
        <v>9599</v>
      </c>
      <c r="KCB1" s="1" t="s">
        <v>9600</v>
      </c>
      <c r="KCC1" s="1" t="s">
        <v>9601</v>
      </c>
      <c r="KCD1" s="1" t="s">
        <v>9602</v>
      </c>
      <c r="KCE1" s="1" t="s">
        <v>9603</v>
      </c>
      <c r="KCF1" s="1" t="s">
        <v>9604</v>
      </c>
      <c r="KCG1" s="1" t="s">
        <v>9605</v>
      </c>
      <c r="KCH1" s="1" t="s">
        <v>9606</v>
      </c>
      <c r="KCI1" s="1" t="s">
        <v>9607</v>
      </c>
      <c r="KCJ1" s="1" t="s">
        <v>9608</v>
      </c>
      <c r="KCK1" s="1" t="s">
        <v>9609</v>
      </c>
      <c r="KCL1" s="1" t="s">
        <v>9610</v>
      </c>
      <c r="KCM1" s="1" t="s">
        <v>9611</v>
      </c>
      <c r="KCN1" s="1" t="s">
        <v>9612</v>
      </c>
      <c r="KCO1" s="1" t="s">
        <v>9613</v>
      </c>
      <c r="KCP1" s="1" t="s">
        <v>9614</v>
      </c>
      <c r="KCQ1" s="1" t="s">
        <v>9615</v>
      </c>
      <c r="KCR1" s="1" t="s">
        <v>9616</v>
      </c>
      <c r="KCS1" s="1" t="s">
        <v>9617</v>
      </c>
      <c r="KCT1" s="1" t="s">
        <v>9618</v>
      </c>
      <c r="KCU1" s="1" t="s">
        <v>9619</v>
      </c>
      <c r="KCV1" s="1" t="s">
        <v>9620</v>
      </c>
      <c r="KCW1" s="1" t="s">
        <v>9621</v>
      </c>
      <c r="KCX1" s="1" t="s">
        <v>9622</v>
      </c>
      <c r="KCY1" s="1" t="s">
        <v>9623</v>
      </c>
      <c r="KCZ1" s="1" t="s">
        <v>9624</v>
      </c>
      <c r="KDA1" s="1" t="s">
        <v>9625</v>
      </c>
      <c r="KDB1" s="1" t="s">
        <v>9626</v>
      </c>
      <c r="KDC1" s="1" t="s">
        <v>9627</v>
      </c>
      <c r="KDD1" s="1" t="s">
        <v>9628</v>
      </c>
      <c r="KDE1" s="1" t="s">
        <v>9629</v>
      </c>
      <c r="KDF1" s="1" t="s">
        <v>9630</v>
      </c>
      <c r="KDG1" s="1" t="s">
        <v>9631</v>
      </c>
      <c r="KDH1" s="1" t="s">
        <v>9632</v>
      </c>
      <c r="KDI1" s="1" t="s">
        <v>9633</v>
      </c>
      <c r="KDJ1" s="1" t="s">
        <v>9634</v>
      </c>
      <c r="KDK1" s="1" t="s">
        <v>9635</v>
      </c>
      <c r="KDL1" s="1" t="s">
        <v>9636</v>
      </c>
      <c r="KDM1" s="1" t="s">
        <v>9637</v>
      </c>
      <c r="KDN1" s="1" t="s">
        <v>9638</v>
      </c>
      <c r="KDO1" s="1" t="s">
        <v>9639</v>
      </c>
      <c r="KDP1" s="1" t="s">
        <v>9640</v>
      </c>
      <c r="KDQ1" s="1" t="s">
        <v>9641</v>
      </c>
      <c r="KDR1" s="1" t="s">
        <v>9642</v>
      </c>
      <c r="KDS1" s="1" t="s">
        <v>9643</v>
      </c>
      <c r="KDT1" s="1" t="s">
        <v>9644</v>
      </c>
      <c r="KDU1" s="1" t="s">
        <v>9645</v>
      </c>
      <c r="KDV1" s="1" t="s">
        <v>9646</v>
      </c>
      <c r="KDW1" s="1" t="s">
        <v>9647</v>
      </c>
      <c r="KDX1" s="1" t="s">
        <v>9648</v>
      </c>
      <c r="KDY1" s="1" t="s">
        <v>9649</v>
      </c>
      <c r="KDZ1" s="1" t="s">
        <v>9650</v>
      </c>
      <c r="KEA1" s="1" t="s">
        <v>9651</v>
      </c>
      <c r="KEB1" s="1" t="s">
        <v>9652</v>
      </c>
      <c r="KEC1" s="1" t="s">
        <v>9653</v>
      </c>
      <c r="KED1" s="1" t="s">
        <v>9654</v>
      </c>
      <c r="KEE1" s="1" t="s">
        <v>9655</v>
      </c>
      <c r="KEF1" s="1" t="s">
        <v>9656</v>
      </c>
      <c r="KEG1" s="1" t="s">
        <v>9657</v>
      </c>
      <c r="KEH1" s="1" t="s">
        <v>9658</v>
      </c>
      <c r="KEI1" s="1" t="s">
        <v>9659</v>
      </c>
      <c r="KEJ1" s="1" t="s">
        <v>9660</v>
      </c>
      <c r="KEK1" s="1" t="s">
        <v>9661</v>
      </c>
      <c r="KEL1" s="1" t="s">
        <v>9662</v>
      </c>
      <c r="KEM1" s="1" t="s">
        <v>9663</v>
      </c>
      <c r="KEN1" s="1" t="s">
        <v>9664</v>
      </c>
      <c r="KEO1" s="1" t="s">
        <v>9665</v>
      </c>
      <c r="KEP1" s="1" t="s">
        <v>9666</v>
      </c>
      <c r="KEQ1" s="1" t="s">
        <v>9667</v>
      </c>
      <c r="KER1" s="1" t="s">
        <v>9668</v>
      </c>
      <c r="KES1" s="1" t="s">
        <v>9669</v>
      </c>
      <c r="KET1" s="1" t="s">
        <v>9670</v>
      </c>
      <c r="KEU1" s="1" t="s">
        <v>9671</v>
      </c>
      <c r="KEV1" s="1" t="s">
        <v>9672</v>
      </c>
      <c r="KEW1" s="1" t="s">
        <v>9673</v>
      </c>
      <c r="KEX1" s="1" t="s">
        <v>9674</v>
      </c>
      <c r="KEY1" s="1" t="s">
        <v>9675</v>
      </c>
      <c r="KEZ1" s="1" t="s">
        <v>9676</v>
      </c>
      <c r="KFA1" s="1" t="s">
        <v>9677</v>
      </c>
      <c r="KFB1" s="1" t="s">
        <v>9678</v>
      </c>
      <c r="KFC1" s="1" t="s">
        <v>9679</v>
      </c>
      <c r="KFD1" s="1" t="s">
        <v>9680</v>
      </c>
      <c r="KFE1" s="1" t="s">
        <v>9681</v>
      </c>
      <c r="KFF1" s="1" t="s">
        <v>9682</v>
      </c>
      <c r="KFG1" s="1" t="s">
        <v>9683</v>
      </c>
      <c r="KFH1" s="1" t="s">
        <v>9684</v>
      </c>
      <c r="KFI1" s="1" t="s">
        <v>9685</v>
      </c>
      <c r="KFJ1" s="1" t="s">
        <v>9686</v>
      </c>
      <c r="KFK1" s="1" t="s">
        <v>9687</v>
      </c>
      <c r="KFL1" s="1" t="s">
        <v>9688</v>
      </c>
      <c r="KFM1" s="1" t="s">
        <v>9689</v>
      </c>
      <c r="KFN1" s="1" t="s">
        <v>9690</v>
      </c>
      <c r="KFO1" s="1" t="s">
        <v>9691</v>
      </c>
      <c r="KFP1" s="1" t="s">
        <v>9692</v>
      </c>
      <c r="KFQ1" s="1" t="s">
        <v>9693</v>
      </c>
      <c r="KFR1" s="1" t="s">
        <v>9694</v>
      </c>
      <c r="KFS1" s="1" t="s">
        <v>9695</v>
      </c>
      <c r="KFT1" s="1" t="s">
        <v>9696</v>
      </c>
      <c r="KFU1" s="1" t="s">
        <v>9697</v>
      </c>
      <c r="KFV1" s="1" t="s">
        <v>9698</v>
      </c>
      <c r="KFW1" s="1" t="s">
        <v>9699</v>
      </c>
      <c r="KFX1" s="1" t="s">
        <v>9700</v>
      </c>
      <c r="KFY1" s="1" t="s">
        <v>9701</v>
      </c>
      <c r="KFZ1" s="1" t="s">
        <v>9702</v>
      </c>
      <c r="KGA1" s="1" t="s">
        <v>9703</v>
      </c>
      <c r="KGB1" s="1" t="s">
        <v>9704</v>
      </c>
      <c r="KGC1" s="1" t="s">
        <v>9705</v>
      </c>
      <c r="KGD1" s="1" t="s">
        <v>9706</v>
      </c>
      <c r="KGE1" s="1" t="s">
        <v>9707</v>
      </c>
      <c r="KGF1" s="1" t="s">
        <v>9708</v>
      </c>
      <c r="KGG1" s="1" t="s">
        <v>9709</v>
      </c>
      <c r="KGH1" s="1" t="s">
        <v>9710</v>
      </c>
      <c r="KGI1" s="1" t="s">
        <v>9711</v>
      </c>
      <c r="KGJ1" s="1" t="s">
        <v>9712</v>
      </c>
      <c r="KGK1" s="1" t="s">
        <v>9713</v>
      </c>
      <c r="KGL1" s="1" t="s">
        <v>9714</v>
      </c>
      <c r="KGM1" s="1" t="s">
        <v>9715</v>
      </c>
      <c r="KGN1" s="1" t="s">
        <v>9716</v>
      </c>
      <c r="KGO1" s="1" t="s">
        <v>9717</v>
      </c>
      <c r="KGP1" s="1" t="s">
        <v>9718</v>
      </c>
      <c r="KGQ1" s="1" t="s">
        <v>9719</v>
      </c>
      <c r="KGR1" s="1" t="s">
        <v>9720</v>
      </c>
      <c r="KGS1" s="1" t="s">
        <v>9721</v>
      </c>
      <c r="KGT1" s="1" t="s">
        <v>9722</v>
      </c>
      <c r="KGU1" s="1" t="s">
        <v>9723</v>
      </c>
      <c r="KGV1" s="1" t="s">
        <v>9724</v>
      </c>
      <c r="KGW1" s="1" t="s">
        <v>9725</v>
      </c>
      <c r="KGX1" s="1" t="s">
        <v>9726</v>
      </c>
      <c r="KGY1" s="1" t="s">
        <v>9727</v>
      </c>
      <c r="KGZ1" s="1" t="s">
        <v>9728</v>
      </c>
      <c r="KHA1" s="1" t="s">
        <v>9729</v>
      </c>
      <c r="KHB1" s="1" t="s">
        <v>9730</v>
      </c>
      <c r="KHC1" s="1" t="s">
        <v>9731</v>
      </c>
      <c r="KHD1" s="1" t="s">
        <v>9732</v>
      </c>
      <c r="KHE1" s="1" t="s">
        <v>9733</v>
      </c>
      <c r="KHF1" s="1" t="s">
        <v>9734</v>
      </c>
      <c r="KHG1" s="1" t="s">
        <v>9735</v>
      </c>
      <c r="KHH1" s="1" t="s">
        <v>9736</v>
      </c>
      <c r="KHI1" s="1" t="s">
        <v>9737</v>
      </c>
      <c r="KHJ1" s="1" t="s">
        <v>9738</v>
      </c>
      <c r="KHK1" s="1" t="s">
        <v>9739</v>
      </c>
      <c r="KHL1" s="1" t="s">
        <v>9740</v>
      </c>
      <c r="KHM1" s="1" t="s">
        <v>9741</v>
      </c>
      <c r="KHN1" s="1" t="s">
        <v>9742</v>
      </c>
      <c r="KHO1" s="1" t="s">
        <v>9743</v>
      </c>
      <c r="KHP1" s="1" t="s">
        <v>9744</v>
      </c>
      <c r="KHQ1" s="1" t="s">
        <v>9745</v>
      </c>
      <c r="KHR1" s="1" t="s">
        <v>9746</v>
      </c>
      <c r="KHS1" s="1" t="s">
        <v>9747</v>
      </c>
      <c r="KHT1" s="1" t="s">
        <v>9748</v>
      </c>
      <c r="KHU1" s="1" t="s">
        <v>9749</v>
      </c>
      <c r="KHV1" s="1" t="s">
        <v>9750</v>
      </c>
      <c r="KHW1" s="1" t="s">
        <v>9751</v>
      </c>
      <c r="KHX1" s="1" t="s">
        <v>9752</v>
      </c>
      <c r="KHY1" s="1" t="s">
        <v>9753</v>
      </c>
      <c r="KHZ1" s="1" t="s">
        <v>9754</v>
      </c>
      <c r="KIA1" s="1" t="s">
        <v>9755</v>
      </c>
      <c r="KIB1" s="1" t="s">
        <v>9756</v>
      </c>
      <c r="KIC1" s="1" t="s">
        <v>9757</v>
      </c>
      <c r="KID1" s="1" t="s">
        <v>9758</v>
      </c>
      <c r="KIE1" s="1" t="s">
        <v>9759</v>
      </c>
      <c r="KIF1" s="1" t="s">
        <v>9760</v>
      </c>
      <c r="KIG1" s="1" t="s">
        <v>9761</v>
      </c>
      <c r="KIH1" s="1" t="s">
        <v>9762</v>
      </c>
      <c r="KII1" s="1" t="s">
        <v>9763</v>
      </c>
      <c r="KIJ1" s="1" t="s">
        <v>9764</v>
      </c>
      <c r="KIK1" s="1" t="s">
        <v>9765</v>
      </c>
      <c r="KIL1" s="1" t="s">
        <v>9766</v>
      </c>
      <c r="KIM1" s="1" t="s">
        <v>9767</v>
      </c>
      <c r="KIN1" s="1" t="s">
        <v>9768</v>
      </c>
      <c r="KIO1" s="1" t="s">
        <v>9769</v>
      </c>
      <c r="KIP1" s="1" t="s">
        <v>9770</v>
      </c>
      <c r="KIQ1" s="1" t="s">
        <v>9771</v>
      </c>
      <c r="KIR1" s="1" t="s">
        <v>9772</v>
      </c>
      <c r="KIS1" s="1" t="s">
        <v>9773</v>
      </c>
      <c r="KIT1" s="1" t="s">
        <v>9774</v>
      </c>
      <c r="KIU1" s="1" t="s">
        <v>9775</v>
      </c>
      <c r="KIV1" s="1" t="s">
        <v>9776</v>
      </c>
      <c r="KIW1" s="1" t="s">
        <v>9777</v>
      </c>
      <c r="KIX1" s="1" t="s">
        <v>9778</v>
      </c>
      <c r="KIY1" s="1" t="s">
        <v>9779</v>
      </c>
      <c r="KIZ1" s="1" t="s">
        <v>9780</v>
      </c>
      <c r="KJA1" s="1" t="s">
        <v>9781</v>
      </c>
      <c r="KJB1" s="1" t="s">
        <v>9782</v>
      </c>
      <c r="KJC1" s="1" t="s">
        <v>9783</v>
      </c>
      <c r="KJD1" s="1" t="s">
        <v>9784</v>
      </c>
      <c r="KJE1" s="1" t="s">
        <v>9785</v>
      </c>
      <c r="KJF1" s="1" t="s">
        <v>9786</v>
      </c>
      <c r="KJG1" s="1" t="s">
        <v>9787</v>
      </c>
      <c r="KJH1" s="1" t="s">
        <v>9788</v>
      </c>
      <c r="KJI1" s="1" t="s">
        <v>9789</v>
      </c>
      <c r="KJJ1" s="1" t="s">
        <v>9790</v>
      </c>
      <c r="KJK1" s="1" t="s">
        <v>9791</v>
      </c>
      <c r="KJL1" s="1" t="s">
        <v>9792</v>
      </c>
      <c r="KJM1" s="1" t="s">
        <v>9793</v>
      </c>
      <c r="KJN1" s="1" t="s">
        <v>9794</v>
      </c>
      <c r="KJO1" s="1" t="s">
        <v>9795</v>
      </c>
      <c r="KJP1" s="1" t="s">
        <v>9796</v>
      </c>
      <c r="KJQ1" s="1" t="s">
        <v>9797</v>
      </c>
      <c r="KJR1" s="1" t="s">
        <v>9798</v>
      </c>
      <c r="KJS1" s="1" t="s">
        <v>9799</v>
      </c>
      <c r="KJT1" s="1" t="s">
        <v>9800</v>
      </c>
      <c r="KJU1" s="1" t="s">
        <v>9801</v>
      </c>
      <c r="KJV1" s="1" t="s">
        <v>9802</v>
      </c>
      <c r="KJW1" s="1" t="s">
        <v>9803</v>
      </c>
      <c r="KJX1" s="1" t="s">
        <v>9804</v>
      </c>
      <c r="KJY1" s="1" t="s">
        <v>9805</v>
      </c>
      <c r="KJZ1" s="1" t="s">
        <v>9806</v>
      </c>
      <c r="KKA1" s="1" t="s">
        <v>9807</v>
      </c>
      <c r="KKB1" s="1" t="s">
        <v>9808</v>
      </c>
      <c r="KKC1" s="1" t="s">
        <v>9809</v>
      </c>
      <c r="KKD1" s="1" t="s">
        <v>9810</v>
      </c>
      <c r="KKE1" s="1" t="s">
        <v>9811</v>
      </c>
      <c r="KKF1" s="1" t="s">
        <v>9812</v>
      </c>
      <c r="KKG1" s="1" t="s">
        <v>9813</v>
      </c>
      <c r="KKH1" s="1" t="s">
        <v>9814</v>
      </c>
      <c r="KKI1" s="1" t="s">
        <v>9815</v>
      </c>
      <c r="KKJ1" s="1" t="s">
        <v>9816</v>
      </c>
      <c r="KKK1" s="1" t="s">
        <v>9817</v>
      </c>
      <c r="KKL1" s="1" t="s">
        <v>9818</v>
      </c>
      <c r="KKM1" s="1" t="s">
        <v>9819</v>
      </c>
      <c r="KKN1" s="1" t="s">
        <v>9820</v>
      </c>
      <c r="KKO1" s="1" t="s">
        <v>9821</v>
      </c>
      <c r="KKP1" s="1" t="s">
        <v>9822</v>
      </c>
      <c r="KKQ1" s="1" t="s">
        <v>9823</v>
      </c>
      <c r="KKR1" s="1" t="s">
        <v>9824</v>
      </c>
      <c r="KKS1" s="1" t="s">
        <v>9825</v>
      </c>
      <c r="KKT1" s="1" t="s">
        <v>9826</v>
      </c>
      <c r="KKU1" s="1" t="s">
        <v>9827</v>
      </c>
      <c r="KKV1" s="1" t="s">
        <v>9828</v>
      </c>
      <c r="KKW1" s="1" t="s">
        <v>9829</v>
      </c>
      <c r="KKX1" s="1" t="s">
        <v>9830</v>
      </c>
      <c r="KKY1" s="1" t="s">
        <v>9831</v>
      </c>
      <c r="KKZ1" s="1" t="s">
        <v>9832</v>
      </c>
      <c r="KLA1" s="1" t="s">
        <v>9833</v>
      </c>
      <c r="KLB1" s="1" t="s">
        <v>9834</v>
      </c>
      <c r="KLC1" s="1" t="s">
        <v>9835</v>
      </c>
      <c r="KLD1" s="1" t="s">
        <v>9836</v>
      </c>
      <c r="KLE1" s="1" t="s">
        <v>9837</v>
      </c>
      <c r="KLF1" s="1" t="s">
        <v>9838</v>
      </c>
      <c r="KLG1" s="1" t="s">
        <v>9839</v>
      </c>
      <c r="KLH1" s="1" t="s">
        <v>9840</v>
      </c>
      <c r="KLI1" s="1" t="s">
        <v>9841</v>
      </c>
      <c r="KLJ1" s="1" t="s">
        <v>9842</v>
      </c>
      <c r="KLK1" s="1" t="s">
        <v>9843</v>
      </c>
      <c r="KLL1" s="1" t="s">
        <v>9844</v>
      </c>
      <c r="KLM1" s="1" t="s">
        <v>9845</v>
      </c>
      <c r="KLN1" s="1" t="s">
        <v>9846</v>
      </c>
      <c r="KLO1" s="1" t="s">
        <v>9847</v>
      </c>
      <c r="KLP1" s="1" t="s">
        <v>9848</v>
      </c>
      <c r="KLQ1" s="1" t="s">
        <v>9849</v>
      </c>
      <c r="KLR1" s="1" t="s">
        <v>9850</v>
      </c>
      <c r="KLS1" s="1" t="s">
        <v>9851</v>
      </c>
      <c r="KLT1" s="1" t="s">
        <v>9852</v>
      </c>
      <c r="KLU1" s="1" t="s">
        <v>9853</v>
      </c>
      <c r="KLV1" s="1" t="s">
        <v>9854</v>
      </c>
      <c r="KLW1" s="1" t="s">
        <v>9855</v>
      </c>
      <c r="KLX1" s="1" t="s">
        <v>9856</v>
      </c>
      <c r="KLY1" s="1" t="s">
        <v>9857</v>
      </c>
      <c r="KLZ1" s="1" t="s">
        <v>9858</v>
      </c>
      <c r="KMA1" s="1" t="s">
        <v>9859</v>
      </c>
      <c r="KMB1" s="1" t="s">
        <v>9860</v>
      </c>
      <c r="KMC1" s="1" t="s">
        <v>9861</v>
      </c>
      <c r="KMD1" s="1" t="s">
        <v>9862</v>
      </c>
      <c r="KME1" s="1" t="s">
        <v>9863</v>
      </c>
      <c r="KMF1" s="1" t="s">
        <v>9864</v>
      </c>
      <c r="KMG1" s="1" t="s">
        <v>9865</v>
      </c>
      <c r="KMH1" s="1" t="s">
        <v>9866</v>
      </c>
      <c r="KMI1" s="1" t="s">
        <v>9867</v>
      </c>
      <c r="KMJ1" s="1" t="s">
        <v>9868</v>
      </c>
      <c r="KMK1" s="1" t="s">
        <v>9869</v>
      </c>
      <c r="KML1" s="1" t="s">
        <v>9870</v>
      </c>
      <c r="KMM1" s="1" t="s">
        <v>9871</v>
      </c>
      <c r="KMN1" s="1" t="s">
        <v>9872</v>
      </c>
      <c r="KMO1" s="1" t="s">
        <v>9873</v>
      </c>
      <c r="KMP1" s="1" t="s">
        <v>9874</v>
      </c>
      <c r="KMQ1" s="1" t="s">
        <v>9875</v>
      </c>
      <c r="KMR1" s="1" t="s">
        <v>9876</v>
      </c>
      <c r="KMS1" s="1" t="s">
        <v>9877</v>
      </c>
      <c r="KMT1" s="1" t="s">
        <v>9878</v>
      </c>
      <c r="KMU1" s="1" t="s">
        <v>9879</v>
      </c>
      <c r="KMV1" s="1" t="s">
        <v>9880</v>
      </c>
      <c r="KMW1" s="1" t="s">
        <v>9881</v>
      </c>
      <c r="KMX1" s="1" t="s">
        <v>9882</v>
      </c>
      <c r="KMY1" s="1" t="s">
        <v>9883</v>
      </c>
      <c r="KMZ1" s="1" t="s">
        <v>9884</v>
      </c>
      <c r="KNA1" s="1" t="s">
        <v>9885</v>
      </c>
      <c r="KNB1" s="1" t="s">
        <v>9886</v>
      </c>
      <c r="KNC1" s="1" t="s">
        <v>9887</v>
      </c>
      <c r="KND1" s="1" t="s">
        <v>9888</v>
      </c>
      <c r="KNE1" s="1" t="s">
        <v>9889</v>
      </c>
      <c r="KNF1" s="1" t="s">
        <v>9890</v>
      </c>
      <c r="KNG1" s="1" t="s">
        <v>9891</v>
      </c>
      <c r="KNH1" s="1" t="s">
        <v>9892</v>
      </c>
      <c r="KNI1" s="1" t="s">
        <v>9893</v>
      </c>
      <c r="KNJ1" s="1" t="s">
        <v>9894</v>
      </c>
      <c r="KNK1" s="1" t="s">
        <v>9895</v>
      </c>
      <c r="KNL1" s="1" t="s">
        <v>9896</v>
      </c>
      <c r="KNM1" s="1" t="s">
        <v>9897</v>
      </c>
      <c r="KNN1" s="1" t="s">
        <v>9898</v>
      </c>
      <c r="KNO1" s="1" t="s">
        <v>9899</v>
      </c>
      <c r="KNP1" s="1" t="s">
        <v>9900</v>
      </c>
      <c r="KNQ1" s="1" t="s">
        <v>9901</v>
      </c>
      <c r="KNR1" s="1" t="s">
        <v>9902</v>
      </c>
      <c r="KNS1" s="1" t="s">
        <v>9903</v>
      </c>
      <c r="KNT1" s="1" t="s">
        <v>9904</v>
      </c>
      <c r="KNU1" s="1" t="s">
        <v>9905</v>
      </c>
      <c r="KNV1" s="1" t="s">
        <v>9906</v>
      </c>
      <c r="KNW1" s="1" t="s">
        <v>9907</v>
      </c>
      <c r="KNX1" s="1" t="s">
        <v>9908</v>
      </c>
      <c r="KNY1" s="1" t="s">
        <v>9909</v>
      </c>
      <c r="KNZ1" s="1" t="s">
        <v>9910</v>
      </c>
      <c r="KOA1" s="1" t="s">
        <v>9911</v>
      </c>
      <c r="KOB1" s="1" t="s">
        <v>9912</v>
      </c>
      <c r="KOC1" s="1" t="s">
        <v>9913</v>
      </c>
      <c r="KOD1" s="1" t="s">
        <v>9914</v>
      </c>
      <c r="KOE1" s="1" t="s">
        <v>9915</v>
      </c>
      <c r="KOF1" s="1" t="s">
        <v>9916</v>
      </c>
      <c r="KOG1" s="1" t="s">
        <v>9917</v>
      </c>
      <c r="KOH1" s="1" t="s">
        <v>9918</v>
      </c>
      <c r="KOI1" s="1" t="s">
        <v>9919</v>
      </c>
      <c r="KOJ1" s="1" t="s">
        <v>9920</v>
      </c>
      <c r="KOK1" s="1" t="s">
        <v>9921</v>
      </c>
      <c r="KOL1" s="1" t="s">
        <v>9922</v>
      </c>
      <c r="KOM1" s="1" t="s">
        <v>9923</v>
      </c>
      <c r="KON1" s="1" t="s">
        <v>9924</v>
      </c>
      <c r="KOO1" s="1" t="s">
        <v>9925</v>
      </c>
      <c r="KOP1" s="1" t="s">
        <v>9926</v>
      </c>
      <c r="KOQ1" s="1" t="s">
        <v>9927</v>
      </c>
      <c r="KOR1" s="1" t="s">
        <v>9928</v>
      </c>
      <c r="KOS1" s="1" t="s">
        <v>9929</v>
      </c>
      <c r="KOT1" s="1" t="s">
        <v>9930</v>
      </c>
      <c r="KOU1" s="1" t="s">
        <v>9931</v>
      </c>
      <c r="KOV1" s="1" t="s">
        <v>9932</v>
      </c>
      <c r="KOW1" s="1" t="s">
        <v>9933</v>
      </c>
      <c r="KOX1" s="1" t="s">
        <v>9934</v>
      </c>
      <c r="KOY1" s="1" t="s">
        <v>9935</v>
      </c>
      <c r="KOZ1" s="1" t="s">
        <v>9936</v>
      </c>
      <c r="KPA1" s="1" t="s">
        <v>9937</v>
      </c>
      <c r="KPB1" s="1" t="s">
        <v>9938</v>
      </c>
      <c r="KPC1" s="1" t="s">
        <v>9939</v>
      </c>
      <c r="KPD1" s="1" t="s">
        <v>9940</v>
      </c>
      <c r="KPE1" s="1" t="s">
        <v>9941</v>
      </c>
      <c r="KPF1" s="1" t="s">
        <v>9942</v>
      </c>
      <c r="KPG1" s="1" t="s">
        <v>9943</v>
      </c>
      <c r="KPH1" s="1" t="s">
        <v>9944</v>
      </c>
      <c r="KPI1" s="1" t="s">
        <v>9945</v>
      </c>
      <c r="KPJ1" s="1" t="s">
        <v>9946</v>
      </c>
      <c r="KPK1" s="1" t="s">
        <v>9947</v>
      </c>
      <c r="KPL1" s="1" t="s">
        <v>9948</v>
      </c>
      <c r="KPM1" s="1" t="s">
        <v>9949</v>
      </c>
      <c r="KPN1" s="1" t="s">
        <v>9950</v>
      </c>
      <c r="KPO1" s="1" t="s">
        <v>9951</v>
      </c>
      <c r="KPP1" s="1" t="s">
        <v>9952</v>
      </c>
      <c r="KPQ1" s="1" t="s">
        <v>9953</v>
      </c>
      <c r="KPR1" s="1" t="s">
        <v>9954</v>
      </c>
      <c r="KPS1" s="1" t="s">
        <v>9955</v>
      </c>
      <c r="KPT1" s="1" t="s">
        <v>9956</v>
      </c>
      <c r="KPU1" s="1" t="s">
        <v>9957</v>
      </c>
      <c r="KPV1" s="1" t="s">
        <v>9958</v>
      </c>
      <c r="KPW1" s="1" t="s">
        <v>9959</v>
      </c>
      <c r="KPX1" s="1" t="s">
        <v>9960</v>
      </c>
      <c r="KPY1" s="1" t="s">
        <v>9961</v>
      </c>
      <c r="KPZ1" s="1" t="s">
        <v>9962</v>
      </c>
      <c r="KQA1" s="1" t="s">
        <v>9963</v>
      </c>
      <c r="KQB1" s="1" t="s">
        <v>9964</v>
      </c>
      <c r="KQC1" s="1" t="s">
        <v>9965</v>
      </c>
      <c r="KQD1" s="1" t="s">
        <v>9966</v>
      </c>
      <c r="KQE1" s="1" t="s">
        <v>9967</v>
      </c>
      <c r="KQF1" s="1" t="s">
        <v>9968</v>
      </c>
      <c r="KQG1" s="1" t="s">
        <v>9969</v>
      </c>
      <c r="KQH1" s="1" t="s">
        <v>9970</v>
      </c>
      <c r="KQI1" s="1" t="s">
        <v>9971</v>
      </c>
      <c r="KQJ1" s="1" t="s">
        <v>9972</v>
      </c>
      <c r="KQK1" s="1" t="s">
        <v>9973</v>
      </c>
      <c r="KQL1" s="1" t="s">
        <v>9974</v>
      </c>
      <c r="KQM1" s="1" t="s">
        <v>9975</v>
      </c>
      <c r="KQN1" s="1" t="s">
        <v>9976</v>
      </c>
      <c r="KQO1" s="1" t="s">
        <v>9977</v>
      </c>
      <c r="KQP1" s="1" t="s">
        <v>9978</v>
      </c>
      <c r="KQQ1" s="1" t="s">
        <v>9979</v>
      </c>
      <c r="KQR1" s="1" t="s">
        <v>9980</v>
      </c>
      <c r="KQS1" s="1" t="s">
        <v>9981</v>
      </c>
      <c r="KQT1" s="1" t="s">
        <v>9982</v>
      </c>
      <c r="KQU1" s="1" t="s">
        <v>9983</v>
      </c>
      <c r="KQV1" s="1" t="s">
        <v>9984</v>
      </c>
      <c r="KQW1" s="1" t="s">
        <v>9985</v>
      </c>
      <c r="KQX1" s="1" t="s">
        <v>9986</v>
      </c>
      <c r="KQY1" s="1" t="s">
        <v>9987</v>
      </c>
      <c r="KQZ1" s="1" t="s">
        <v>9988</v>
      </c>
      <c r="KRA1" s="1" t="s">
        <v>9989</v>
      </c>
      <c r="KRB1" s="1" t="s">
        <v>9990</v>
      </c>
      <c r="KRC1" s="1" t="s">
        <v>9991</v>
      </c>
      <c r="KRD1" s="1" t="s">
        <v>9992</v>
      </c>
      <c r="KRE1" s="1" t="s">
        <v>9993</v>
      </c>
      <c r="KRF1" s="1" t="s">
        <v>9994</v>
      </c>
      <c r="KRG1" s="1" t="s">
        <v>9995</v>
      </c>
      <c r="KRH1" s="1" t="s">
        <v>9996</v>
      </c>
      <c r="KRI1" s="1" t="s">
        <v>9997</v>
      </c>
      <c r="KRJ1" s="1" t="s">
        <v>9998</v>
      </c>
      <c r="KRK1" s="1" t="s">
        <v>9999</v>
      </c>
      <c r="KRL1" s="1" t="s">
        <v>10000</v>
      </c>
      <c r="KRM1" s="1" t="s">
        <v>10001</v>
      </c>
      <c r="KRN1" s="1" t="s">
        <v>10002</v>
      </c>
      <c r="KRO1" s="1" t="s">
        <v>10003</v>
      </c>
      <c r="KRP1" s="1" t="s">
        <v>10004</v>
      </c>
      <c r="KRQ1" s="1" t="s">
        <v>10005</v>
      </c>
      <c r="KRR1" s="1" t="s">
        <v>10006</v>
      </c>
      <c r="KRS1" s="1" t="s">
        <v>10007</v>
      </c>
      <c r="KRT1" s="1" t="s">
        <v>10008</v>
      </c>
      <c r="KRU1" s="1" t="s">
        <v>10009</v>
      </c>
      <c r="KRV1" s="1" t="s">
        <v>10010</v>
      </c>
      <c r="KRW1" s="1" t="s">
        <v>10011</v>
      </c>
      <c r="KRX1" s="1" t="s">
        <v>10012</v>
      </c>
      <c r="KRY1" s="1" t="s">
        <v>10013</v>
      </c>
      <c r="KRZ1" s="1" t="s">
        <v>10014</v>
      </c>
      <c r="KSA1" s="1" t="s">
        <v>10015</v>
      </c>
      <c r="KSB1" s="1" t="s">
        <v>10016</v>
      </c>
      <c r="KSC1" s="1" t="s">
        <v>10017</v>
      </c>
      <c r="KSD1" s="1" t="s">
        <v>10018</v>
      </c>
      <c r="KSE1" s="1" t="s">
        <v>10019</v>
      </c>
      <c r="KSF1" s="1" t="s">
        <v>10020</v>
      </c>
      <c r="KSG1" s="1" t="s">
        <v>10021</v>
      </c>
      <c r="KSH1" s="1" t="s">
        <v>10022</v>
      </c>
      <c r="KSI1" s="1" t="s">
        <v>10023</v>
      </c>
      <c r="KSJ1" s="1" t="s">
        <v>10024</v>
      </c>
      <c r="KSK1" s="1" t="s">
        <v>10025</v>
      </c>
      <c r="KSL1" s="1" t="s">
        <v>10026</v>
      </c>
      <c r="KSM1" s="1" t="s">
        <v>10027</v>
      </c>
      <c r="KSN1" s="1" t="s">
        <v>10028</v>
      </c>
      <c r="KSO1" s="1" t="s">
        <v>10029</v>
      </c>
      <c r="KSP1" s="1" t="s">
        <v>10030</v>
      </c>
      <c r="KSQ1" s="1" t="s">
        <v>10031</v>
      </c>
      <c r="KSR1" s="1" t="s">
        <v>10032</v>
      </c>
      <c r="KSS1" s="1" t="s">
        <v>10033</v>
      </c>
      <c r="KST1" s="1" t="s">
        <v>10034</v>
      </c>
      <c r="KSU1" s="1" t="s">
        <v>10035</v>
      </c>
      <c r="KSV1" s="1" t="s">
        <v>10036</v>
      </c>
      <c r="KSW1" s="1" t="s">
        <v>10037</v>
      </c>
      <c r="KSX1" s="1" t="s">
        <v>10038</v>
      </c>
      <c r="KSY1" s="1" t="s">
        <v>10039</v>
      </c>
      <c r="KSZ1" s="1" t="s">
        <v>10040</v>
      </c>
      <c r="KTA1" s="1" t="s">
        <v>10041</v>
      </c>
      <c r="KTB1" s="1" t="s">
        <v>10042</v>
      </c>
      <c r="KTC1" s="1" t="s">
        <v>10043</v>
      </c>
      <c r="KTD1" s="1" t="s">
        <v>10044</v>
      </c>
      <c r="KTE1" s="1" t="s">
        <v>10045</v>
      </c>
      <c r="KTF1" s="1" t="s">
        <v>10046</v>
      </c>
      <c r="KTG1" s="1" t="s">
        <v>10047</v>
      </c>
      <c r="KTH1" s="1" t="s">
        <v>10048</v>
      </c>
      <c r="KTI1" s="1" t="s">
        <v>10049</v>
      </c>
      <c r="KTJ1" s="1" t="s">
        <v>10050</v>
      </c>
      <c r="KTK1" s="1" t="s">
        <v>10051</v>
      </c>
      <c r="KTL1" s="1" t="s">
        <v>10052</v>
      </c>
      <c r="KTM1" s="1" t="s">
        <v>10053</v>
      </c>
      <c r="KTN1" s="1" t="s">
        <v>10054</v>
      </c>
      <c r="KTO1" s="1" t="s">
        <v>10055</v>
      </c>
      <c r="KTP1" s="1" t="s">
        <v>10056</v>
      </c>
      <c r="KTQ1" s="1" t="s">
        <v>10057</v>
      </c>
      <c r="KTR1" s="1" t="s">
        <v>10058</v>
      </c>
      <c r="KTS1" s="1" t="s">
        <v>10059</v>
      </c>
      <c r="KTT1" s="1" t="s">
        <v>10060</v>
      </c>
      <c r="KTU1" s="1" t="s">
        <v>10061</v>
      </c>
      <c r="KTV1" s="1" t="s">
        <v>10062</v>
      </c>
      <c r="KTW1" s="1" t="s">
        <v>10063</v>
      </c>
      <c r="KTX1" s="1" t="s">
        <v>10064</v>
      </c>
      <c r="KTY1" s="1" t="s">
        <v>10065</v>
      </c>
      <c r="KTZ1" s="1" t="s">
        <v>10066</v>
      </c>
      <c r="KUA1" s="1" t="s">
        <v>10067</v>
      </c>
      <c r="KUB1" s="1" t="s">
        <v>10068</v>
      </c>
      <c r="KUC1" s="1" t="s">
        <v>10069</v>
      </c>
      <c r="KUD1" s="1" t="s">
        <v>10070</v>
      </c>
      <c r="KUE1" s="1" t="s">
        <v>10071</v>
      </c>
      <c r="KUF1" s="1" t="s">
        <v>10072</v>
      </c>
      <c r="KUG1" s="1" t="s">
        <v>10073</v>
      </c>
      <c r="KUH1" s="1" t="s">
        <v>10074</v>
      </c>
      <c r="KUI1" s="1" t="s">
        <v>10075</v>
      </c>
      <c r="KUJ1" s="1" t="s">
        <v>10076</v>
      </c>
      <c r="KUK1" s="1" t="s">
        <v>10077</v>
      </c>
      <c r="KUL1" s="1" t="s">
        <v>10078</v>
      </c>
      <c r="KUM1" s="1" t="s">
        <v>10079</v>
      </c>
      <c r="KUN1" s="1" t="s">
        <v>10080</v>
      </c>
      <c r="KUO1" s="1" t="s">
        <v>10081</v>
      </c>
      <c r="KUP1" s="1" t="s">
        <v>10082</v>
      </c>
      <c r="KUQ1" s="1" t="s">
        <v>10083</v>
      </c>
      <c r="KUR1" s="1" t="s">
        <v>10084</v>
      </c>
      <c r="KUS1" s="1" t="s">
        <v>10085</v>
      </c>
      <c r="KUT1" s="1" t="s">
        <v>10086</v>
      </c>
      <c r="KUU1" s="1" t="s">
        <v>10087</v>
      </c>
      <c r="KUV1" s="1" t="s">
        <v>10088</v>
      </c>
      <c r="KUW1" s="1" t="s">
        <v>10089</v>
      </c>
      <c r="KUX1" s="1" t="s">
        <v>10090</v>
      </c>
      <c r="KUY1" s="1" t="s">
        <v>10091</v>
      </c>
      <c r="KUZ1" s="1" t="s">
        <v>10092</v>
      </c>
      <c r="KVA1" s="1" t="s">
        <v>10093</v>
      </c>
      <c r="KVB1" s="1" t="s">
        <v>10094</v>
      </c>
      <c r="KVC1" s="1" t="s">
        <v>10095</v>
      </c>
      <c r="KVD1" s="1" t="s">
        <v>10096</v>
      </c>
      <c r="KVE1" s="1" t="s">
        <v>10097</v>
      </c>
      <c r="KVF1" s="1" t="s">
        <v>10098</v>
      </c>
      <c r="KVG1" s="1" t="s">
        <v>10099</v>
      </c>
      <c r="KVH1" s="1" t="s">
        <v>10100</v>
      </c>
      <c r="KVI1" s="1" t="s">
        <v>10101</v>
      </c>
      <c r="KVJ1" s="1" t="s">
        <v>10102</v>
      </c>
      <c r="KVK1" s="1" t="s">
        <v>10103</v>
      </c>
      <c r="KVL1" s="1" t="s">
        <v>10104</v>
      </c>
      <c r="KVM1" s="1" t="s">
        <v>10105</v>
      </c>
      <c r="KVN1" s="1" t="s">
        <v>10106</v>
      </c>
      <c r="KVO1" s="1" t="s">
        <v>10107</v>
      </c>
      <c r="KVP1" s="1" t="s">
        <v>10108</v>
      </c>
      <c r="KVQ1" s="1" t="s">
        <v>10109</v>
      </c>
      <c r="KVR1" s="1" t="s">
        <v>10110</v>
      </c>
      <c r="KVS1" s="1" t="s">
        <v>10111</v>
      </c>
      <c r="KVT1" s="1" t="s">
        <v>10112</v>
      </c>
      <c r="KVU1" s="1" t="s">
        <v>10113</v>
      </c>
      <c r="KVV1" s="1" t="s">
        <v>10114</v>
      </c>
      <c r="KVW1" s="1" t="s">
        <v>10115</v>
      </c>
      <c r="KVX1" s="1" t="s">
        <v>10116</v>
      </c>
      <c r="KVY1" s="1" t="s">
        <v>10117</v>
      </c>
      <c r="KVZ1" s="1" t="s">
        <v>10118</v>
      </c>
      <c r="KWA1" s="1" t="s">
        <v>10119</v>
      </c>
      <c r="KWB1" s="1" t="s">
        <v>10120</v>
      </c>
      <c r="KWC1" s="1" t="s">
        <v>10121</v>
      </c>
      <c r="KWD1" s="1" t="s">
        <v>10122</v>
      </c>
      <c r="KWE1" s="1" t="s">
        <v>10123</v>
      </c>
      <c r="KWF1" s="1" t="s">
        <v>10124</v>
      </c>
      <c r="KWG1" s="1" t="s">
        <v>10125</v>
      </c>
      <c r="KWH1" s="1" t="s">
        <v>10126</v>
      </c>
      <c r="KWI1" s="1" t="s">
        <v>10127</v>
      </c>
      <c r="KWJ1" s="1" t="s">
        <v>10128</v>
      </c>
      <c r="KWK1" s="1" t="s">
        <v>10129</v>
      </c>
      <c r="KWL1" s="1" t="s">
        <v>10130</v>
      </c>
      <c r="KWM1" s="1" t="s">
        <v>10131</v>
      </c>
      <c r="KWN1" s="1" t="s">
        <v>10132</v>
      </c>
      <c r="KWO1" s="1" t="s">
        <v>10133</v>
      </c>
      <c r="KWP1" s="1" t="s">
        <v>10134</v>
      </c>
      <c r="KWQ1" s="1" t="s">
        <v>10135</v>
      </c>
      <c r="KWR1" s="1" t="s">
        <v>10136</v>
      </c>
      <c r="KWS1" s="1" t="s">
        <v>10137</v>
      </c>
      <c r="KWT1" s="1" t="s">
        <v>10138</v>
      </c>
      <c r="KWU1" s="1" t="s">
        <v>10139</v>
      </c>
      <c r="KWV1" s="1" t="s">
        <v>10140</v>
      </c>
      <c r="KWW1" s="1" t="s">
        <v>10141</v>
      </c>
      <c r="KWX1" s="1" t="s">
        <v>10142</v>
      </c>
      <c r="KWY1" s="1" t="s">
        <v>10143</v>
      </c>
      <c r="KWZ1" s="1" t="s">
        <v>10144</v>
      </c>
      <c r="KXA1" s="1" t="s">
        <v>10145</v>
      </c>
      <c r="KXB1" s="1" t="s">
        <v>10146</v>
      </c>
      <c r="KXC1" s="1" t="s">
        <v>10147</v>
      </c>
      <c r="KXD1" s="1" t="s">
        <v>10148</v>
      </c>
      <c r="KXE1" s="1" t="s">
        <v>10149</v>
      </c>
      <c r="KXF1" s="1" t="s">
        <v>10150</v>
      </c>
      <c r="KXG1" s="1" t="s">
        <v>10151</v>
      </c>
      <c r="KXH1" s="1" t="s">
        <v>10152</v>
      </c>
      <c r="KXI1" s="1" t="s">
        <v>10153</v>
      </c>
      <c r="KXJ1" s="1" t="s">
        <v>10154</v>
      </c>
      <c r="KXK1" s="1" t="s">
        <v>10155</v>
      </c>
      <c r="KXL1" s="1" t="s">
        <v>10156</v>
      </c>
      <c r="KXM1" s="1" t="s">
        <v>10157</v>
      </c>
      <c r="KXN1" s="1" t="s">
        <v>10158</v>
      </c>
      <c r="KXO1" s="1" t="s">
        <v>10159</v>
      </c>
      <c r="KXP1" s="1" t="s">
        <v>10160</v>
      </c>
      <c r="KXQ1" s="1" t="s">
        <v>10161</v>
      </c>
      <c r="KXR1" s="1" t="s">
        <v>10162</v>
      </c>
      <c r="KXS1" s="1" t="s">
        <v>10163</v>
      </c>
      <c r="KXT1" s="1" t="s">
        <v>10164</v>
      </c>
      <c r="KXU1" s="1" t="s">
        <v>10165</v>
      </c>
      <c r="KXV1" s="1" t="s">
        <v>10166</v>
      </c>
      <c r="KXW1" s="1" t="s">
        <v>10167</v>
      </c>
      <c r="KXX1" s="1" t="s">
        <v>10168</v>
      </c>
      <c r="KXY1" s="1" t="s">
        <v>10169</v>
      </c>
      <c r="KXZ1" s="1" t="s">
        <v>10170</v>
      </c>
      <c r="KYA1" s="1" t="s">
        <v>10171</v>
      </c>
      <c r="KYB1" s="1" t="s">
        <v>10172</v>
      </c>
      <c r="KYC1" s="1" t="s">
        <v>10173</v>
      </c>
      <c r="KYD1" s="1" t="s">
        <v>10174</v>
      </c>
      <c r="KYE1" s="1" t="s">
        <v>10175</v>
      </c>
      <c r="KYF1" s="1" t="s">
        <v>10176</v>
      </c>
      <c r="KYG1" s="1" t="s">
        <v>10177</v>
      </c>
      <c r="KYH1" s="1" t="s">
        <v>10178</v>
      </c>
      <c r="KYI1" s="1" t="s">
        <v>10179</v>
      </c>
      <c r="KYJ1" s="1" t="s">
        <v>10180</v>
      </c>
      <c r="KYK1" s="1" t="s">
        <v>10181</v>
      </c>
      <c r="KYL1" s="1" t="s">
        <v>10182</v>
      </c>
      <c r="KYM1" s="1" t="s">
        <v>10183</v>
      </c>
      <c r="KYN1" s="1" t="s">
        <v>10184</v>
      </c>
      <c r="KYO1" s="1" t="s">
        <v>10185</v>
      </c>
      <c r="KYP1" s="1" t="s">
        <v>10186</v>
      </c>
      <c r="KYQ1" s="1" t="s">
        <v>10187</v>
      </c>
      <c r="KYR1" s="1" t="s">
        <v>10188</v>
      </c>
      <c r="KYS1" s="1" t="s">
        <v>10189</v>
      </c>
      <c r="KYT1" s="1" t="s">
        <v>10190</v>
      </c>
      <c r="KYU1" s="1" t="s">
        <v>10191</v>
      </c>
      <c r="KYV1" s="1" t="s">
        <v>10192</v>
      </c>
      <c r="KYW1" s="1" t="s">
        <v>10193</v>
      </c>
      <c r="KYX1" s="1" t="s">
        <v>10194</v>
      </c>
      <c r="KYY1" s="1" t="s">
        <v>10195</v>
      </c>
      <c r="KYZ1" s="1" t="s">
        <v>10196</v>
      </c>
      <c r="KZA1" s="1" t="s">
        <v>10197</v>
      </c>
      <c r="KZB1" s="1" t="s">
        <v>10198</v>
      </c>
      <c r="KZC1" s="1" t="s">
        <v>10199</v>
      </c>
      <c r="KZD1" s="1" t="s">
        <v>10200</v>
      </c>
      <c r="KZE1" s="1" t="s">
        <v>10201</v>
      </c>
      <c r="KZF1" s="1" t="s">
        <v>10202</v>
      </c>
      <c r="KZG1" s="1" t="s">
        <v>10203</v>
      </c>
      <c r="KZH1" s="1" t="s">
        <v>10204</v>
      </c>
      <c r="KZI1" s="1" t="s">
        <v>10205</v>
      </c>
      <c r="KZJ1" s="1" t="s">
        <v>10206</v>
      </c>
      <c r="KZK1" s="1" t="s">
        <v>10207</v>
      </c>
      <c r="KZL1" s="1" t="s">
        <v>10208</v>
      </c>
      <c r="KZM1" s="1" t="s">
        <v>10209</v>
      </c>
      <c r="KZN1" s="1" t="s">
        <v>10210</v>
      </c>
      <c r="KZO1" s="1" t="s">
        <v>10211</v>
      </c>
      <c r="KZP1" s="1" t="s">
        <v>10212</v>
      </c>
      <c r="KZQ1" s="1" t="s">
        <v>10213</v>
      </c>
      <c r="KZR1" s="1" t="s">
        <v>10214</v>
      </c>
      <c r="KZS1" s="1" t="s">
        <v>10215</v>
      </c>
      <c r="KZT1" s="1" t="s">
        <v>10216</v>
      </c>
      <c r="KZU1" s="1" t="s">
        <v>10217</v>
      </c>
      <c r="KZV1" s="1" t="s">
        <v>10218</v>
      </c>
      <c r="KZW1" s="1" t="s">
        <v>10219</v>
      </c>
      <c r="KZX1" s="1" t="s">
        <v>10220</v>
      </c>
      <c r="KZY1" s="1" t="s">
        <v>10221</v>
      </c>
      <c r="KZZ1" s="1" t="s">
        <v>10222</v>
      </c>
      <c r="LAA1" s="1" t="s">
        <v>10223</v>
      </c>
      <c r="LAB1" s="1" t="s">
        <v>10224</v>
      </c>
      <c r="LAC1" s="1" t="s">
        <v>10225</v>
      </c>
      <c r="LAD1" s="1" t="s">
        <v>10226</v>
      </c>
      <c r="LAE1" s="1" t="s">
        <v>10227</v>
      </c>
      <c r="LAF1" s="1" t="s">
        <v>10228</v>
      </c>
      <c r="LAG1" s="1" t="s">
        <v>10229</v>
      </c>
      <c r="LAH1" s="1" t="s">
        <v>10230</v>
      </c>
      <c r="LAI1" s="1" t="s">
        <v>10231</v>
      </c>
      <c r="LAJ1" s="1" t="s">
        <v>10232</v>
      </c>
      <c r="LAK1" s="1" t="s">
        <v>10233</v>
      </c>
      <c r="LAL1" s="1" t="s">
        <v>10234</v>
      </c>
      <c r="LAM1" s="1" t="s">
        <v>10235</v>
      </c>
      <c r="LAN1" s="1" t="s">
        <v>10236</v>
      </c>
      <c r="LAO1" s="1" t="s">
        <v>10237</v>
      </c>
      <c r="LAP1" s="1" t="s">
        <v>10238</v>
      </c>
      <c r="LAQ1" s="1" t="s">
        <v>10239</v>
      </c>
      <c r="LAR1" s="1" t="s">
        <v>10240</v>
      </c>
      <c r="LAS1" s="1" t="s">
        <v>10241</v>
      </c>
      <c r="LAT1" s="1" t="s">
        <v>10242</v>
      </c>
      <c r="LAU1" s="1" t="s">
        <v>10243</v>
      </c>
      <c r="LAV1" s="1" t="s">
        <v>10244</v>
      </c>
      <c r="LAW1" s="1" t="s">
        <v>10245</v>
      </c>
      <c r="LAX1" s="1" t="s">
        <v>10246</v>
      </c>
      <c r="LAY1" s="1" t="s">
        <v>10247</v>
      </c>
      <c r="LAZ1" s="1" t="s">
        <v>10248</v>
      </c>
      <c r="LBA1" s="1" t="s">
        <v>10249</v>
      </c>
      <c r="LBB1" s="1" t="s">
        <v>10250</v>
      </c>
      <c r="LBC1" s="1" t="s">
        <v>10251</v>
      </c>
      <c r="LBD1" s="1" t="s">
        <v>10252</v>
      </c>
      <c r="LBE1" s="1" t="s">
        <v>10253</v>
      </c>
      <c r="LBF1" s="1" t="s">
        <v>10254</v>
      </c>
      <c r="LBG1" s="1" t="s">
        <v>10255</v>
      </c>
      <c r="LBH1" s="1" t="s">
        <v>10256</v>
      </c>
      <c r="LBI1" s="1" t="s">
        <v>10257</v>
      </c>
      <c r="LBJ1" s="1" t="s">
        <v>10258</v>
      </c>
      <c r="LBK1" s="1" t="s">
        <v>10259</v>
      </c>
      <c r="LBL1" s="1" t="s">
        <v>10260</v>
      </c>
      <c r="LBM1" s="1" t="s">
        <v>10261</v>
      </c>
      <c r="LBN1" s="1" t="s">
        <v>10262</v>
      </c>
      <c r="LBO1" s="1" t="s">
        <v>10263</v>
      </c>
      <c r="LBP1" s="1" t="s">
        <v>10264</v>
      </c>
      <c r="LBQ1" s="1" t="s">
        <v>10265</v>
      </c>
      <c r="LBR1" s="1" t="s">
        <v>10266</v>
      </c>
      <c r="LBS1" s="1" t="s">
        <v>10267</v>
      </c>
      <c r="LBT1" s="1" t="s">
        <v>10268</v>
      </c>
      <c r="LBU1" s="1" t="s">
        <v>10269</v>
      </c>
      <c r="LBV1" s="1" t="s">
        <v>10270</v>
      </c>
      <c r="LBW1" s="1" t="s">
        <v>10271</v>
      </c>
      <c r="LBX1" s="1" t="s">
        <v>10272</v>
      </c>
      <c r="LBY1" s="1" t="s">
        <v>10273</v>
      </c>
      <c r="LBZ1" s="1" t="s">
        <v>10274</v>
      </c>
      <c r="LCA1" s="1" t="s">
        <v>10275</v>
      </c>
      <c r="LCB1" s="1" t="s">
        <v>10276</v>
      </c>
      <c r="LCC1" s="1" t="s">
        <v>10277</v>
      </c>
      <c r="LCD1" s="1" t="s">
        <v>10278</v>
      </c>
      <c r="LCE1" s="1" t="s">
        <v>10279</v>
      </c>
      <c r="LCF1" s="1" t="s">
        <v>10280</v>
      </c>
      <c r="LCG1" s="1" t="s">
        <v>10281</v>
      </c>
      <c r="LCH1" s="1" t="s">
        <v>10282</v>
      </c>
      <c r="LCI1" s="1" t="s">
        <v>10283</v>
      </c>
      <c r="LCJ1" s="1" t="s">
        <v>10284</v>
      </c>
      <c r="LCK1" s="1" t="s">
        <v>10285</v>
      </c>
      <c r="LCL1" s="1" t="s">
        <v>10286</v>
      </c>
      <c r="LCM1" s="1" t="s">
        <v>10287</v>
      </c>
      <c r="LCN1" s="1" t="s">
        <v>10288</v>
      </c>
      <c r="LCO1" s="1" t="s">
        <v>10289</v>
      </c>
      <c r="LCP1" s="1" t="s">
        <v>10290</v>
      </c>
      <c r="LCQ1" s="1" t="s">
        <v>10291</v>
      </c>
      <c r="LCR1" s="1" t="s">
        <v>10292</v>
      </c>
      <c r="LCS1" s="1" t="s">
        <v>10293</v>
      </c>
      <c r="LCT1" s="1" t="s">
        <v>10294</v>
      </c>
      <c r="LCU1" s="1" t="s">
        <v>10295</v>
      </c>
      <c r="LCV1" s="1" t="s">
        <v>10296</v>
      </c>
      <c r="LCW1" s="1" t="s">
        <v>10297</v>
      </c>
      <c r="LCX1" s="1" t="s">
        <v>10298</v>
      </c>
      <c r="LCY1" s="1" t="s">
        <v>10299</v>
      </c>
      <c r="LCZ1" s="1" t="s">
        <v>10300</v>
      </c>
      <c r="LDA1" s="1" t="s">
        <v>10301</v>
      </c>
      <c r="LDB1" s="1" t="s">
        <v>10302</v>
      </c>
      <c r="LDC1" s="1" t="s">
        <v>10303</v>
      </c>
      <c r="LDD1" s="1" t="s">
        <v>10304</v>
      </c>
      <c r="LDE1" s="1" t="s">
        <v>10305</v>
      </c>
      <c r="LDF1" s="1" t="s">
        <v>10306</v>
      </c>
      <c r="LDG1" s="1" t="s">
        <v>10307</v>
      </c>
      <c r="LDH1" s="1" t="s">
        <v>10308</v>
      </c>
      <c r="LDI1" s="1" t="s">
        <v>10309</v>
      </c>
      <c r="LDJ1" s="1" t="s">
        <v>10310</v>
      </c>
      <c r="LDK1" s="1" t="s">
        <v>10311</v>
      </c>
      <c r="LDL1" s="1" t="s">
        <v>10312</v>
      </c>
      <c r="LDM1" s="1" t="s">
        <v>10313</v>
      </c>
      <c r="LDN1" s="1" t="s">
        <v>10314</v>
      </c>
      <c r="LDO1" s="1" t="s">
        <v>10315</v>
      </c>
      <c r="LDP1" s="1" t="s">
        <v>10316</v>
      </c>
      <c r="LDQ1" s="1" t="s">
        <v>10317</v>
      </c>
      <c r="LDR1" s="1" t="s">
        <v>10318</v>
      </c>
      <c r="LDS1" s="1" t="s">
        <v>10319</v>
      </c>
      <c r="LDT1" s="1" t="s">
        <v>10320</v>
      </c>
      <c r="LDU1" s="1" t="s">
        <v>10321</v>
      </c>
      <c r="LDV1" s="1" t="s">
        <v>10322</v>
      </c>
      <c r="LDW1" s="1" t="s">
        <v>10323</v>
      </c>
      <c r="LDX1" s="1" t="s">
        <v>10324</v>
      </c>
      <c r="LDY1" s="1" t="s">
        <v>10325</v>
      </c>
      <c r="LDZ1" s="1" t="s">
        <v>10326</v>
      </c>
      <c r="LEA1" s="1" t="s">
        <v>10327</v>
      </c>
      <c r="LEB1" s="1" t="s">
        <v>10328</v>
      </c>
      <c r="LEC1" s="1" t="s">
        <v>10329</v>
      </c>
      <c r="LED1" s="1" t="s">
        <v>10330</v>
      </c>
      <c r="LEE1" s="1" t="s">
        <v>10331</v>
      </c>
      <c r="LEF1" s="1" t="s">
        <v>10332</v>
      </c>
      <c r="LEG1" s="1" t="s">
        <v>10333</v>
      </c>
      <c r="LEH1" s="1" t="s">
        <v>10334</v>
      </c>
      <c r="LEI1" s="1" t="s">
        <v>10335</v>
      </c>
      <c r="LEJ1" s="1" t="s">
        <v>10336</v>
      </c>
      <c r="LEK1" s="1" t="s">
        <v>10337</v>
      </c>
      <c r="LEL1" s="1" t="s">
        <v>10338</v>
      </c>
      <c r="LEM1" s="1" t="s">
        <v>10339</v>
      </c>
      <c r="LEN1" s="1" t="s">
        <v>10340</v>
      </c>
      <c r="LEO1" s="1" t="s">
        <v>10341</v>
      </c>
      <c r="LEP1" s="1" t="s">
        <v>10342</v>
      </c>
      <c r="LEQ1" s="1" t="s">
        <v>10343</v>
      </c>
      <c r="LER1" s="1" t="s">
        <v>10344</v>
      </c>
      <c r="LES1" s="1" t="s">
        <v>10345</v>
      </c>
      <c r="LET1" s="1" t="s">
        <v>10346</v>
      </c>
      <c r="LEU1" s="1" t="s">
        <v>10347</v>
      </c>
      <c r="LEV1" s="1" t="s">
        <v>10348</v>
      </c>
      <c r="LEW1" s="1" t="s">
        <v>10349</v>
      </c>
      <c r="LEX1" s="1" t="s">
        <v>10350</v>
      </c>
      <c r="LEY1" s="1" t="s">
        <v>10351</v>
      </c>
      <c r="LEZ1" s="1" t="s">
        <v>10352</v>
      </c>
      <c r="LFA1" s="1" t="s">
        <v>10353</v>
      </c>
      <c r="LFB1" s="1" t="s">
        <v>10354</v>
      </c>
      <c r="LFC1" s="1" t="s">
        <v>10355</v>
      </c>
      <c r="LFD1" s="1" t="s">
        <v>10356</v>
      </c>
      <c r="LFE1" s="1" t="s">
        <v>10357</v>
      </c>
      <c r="LFF1" s="1" t="s">
        <v>10358</v>
      </c>
      <c r="LFG1" s="1" t="s">
        <v>10359</v>
      </c>
      <c r="LFH1" s="1" t="s">
        <v>10360</v>
      </c>
      <c r="LFI1" s="1" t="s">
        <v>10361</v>
      </c>
      <c r="LFJ1" s="1" t="s">
        <v>10362</v>
      </c>
      <c r="LFK1" s="1" t="s">
        <v>10363</v>
      </c>
      <c r="LFL1" s="1" t="s">
        <v>10364</v>
      </c>
      <c r="LFM1" s="1" t="s">
        <v>10365</v>
      </c>
      <c r="LFN1" s="1" t="s">
        <v>10366</v>
      </c>
      <c r="LFO1" s="1" t="s">
        <v>10367</v>
      </c>
      <c r="LFP1" s="1" t="s">
        <v>10368</v>
      </c>
      <c r="LFQ1" s="1" t="s">
        <v>10369</v>
      </c>
      <c r="LFR1" s="1" t="s">
        <v>10370</v>
      </c>
      <c r="LFS1" s="1" t="s">
        <v>10371</v>
      </c>
      <c r="LFT1" s="1" t="s">
        <v>10372</v>
      </c>
      <c r="LFU1" s="1" t="s">
        <v>10373</v>
      </c>
      <c r="LFV1" s="1" t="s">
        <v>10374</v>
      </c>
      <c r="LFW1" s="1" t="s">
        <v>10375</v>
      </c>
      <c r="LFX1" s="1" t="s">
        <v>10376</v>
      </c>
      <c r="LFY1" s="1" t="s">
        <v>10377</v>
      </c>
      <c r="LFZ1" s="1" t="s">
        <v>10378</v>
      </c>
      <c r="LGA1" s="1" t="s">
        <v>10379</v>
      </c>
      <c r="LGB1" s="1" t="s">
        <v>10380</v>
      </c>
      <c r="LGC1" s="1" t="s">
        <v>10381</v>
      </c>
      <c r="LGD1" s="1" t="s">
        <v>10382</v>
      </c>
      <c r="LGE1" s="1" t="s">
        <v>10383</v>
      </c>
      <c r="LGF1" s="1" t="s">
        <v>10384</v>
      </c>
      <c r="LGG1" s="1" t="s">
        <v>10385</v>
      </c>
      <c r="LGH1" s="1" t="s">
        <v>10386</v>
      </c>
      <c r="LGI1" s="1" t="s">
        <v>10387</v>
      </c>
      <c r="LGJ1" s="1" t="s">
        <v>10388</v>
      </c>
      <c r="LGK1" s="1" t="s">
        <v>10389</v>
      </c>
      <c r="LGL1" s="1" t="s">
        <v>10390</v>
      </c>
      <c r="LGM1" s="1" t="s">
        <v>10391</v>
      </c>
      <c r="LGN1" s="1" t="s">
        <v>10392</v>
      </c>
      <c r="LGO1" s="1" t="s">
        <v>10393</v>
      </c>
      <c r="LGP1" s="1" t="s">
        <v>10394</v>
      </c>
      <c r="LGQ1" s="1" t="s">
        <v>10395</v>
      </c>
      <c r="LGR1" s="1" t="s">
        <v>10396</v>
      </c>
      <c r="LGS1" s="1" t="s">
        <v>10397</v>
      </c>
      <c r="LGT1" s="1" t="s">
        <v>10398</v>
      </c>
      <c r="LGU1" s="1" t="s">
        <v>10399</v>
      </c>
      <c r="LGV1" s="1" t="s">
        <v>10400</v>
      </c>
      <c r="LGW1" s="1" t="s">
        <v>10401</v>
      </c>
      <c r="LGX1" s="1" t="s">
        <v>10402</v>
      </c>
      <c r="LGY1" s="1" t="s">
        <v>10403</v>
      </c>
      <c r="LGZ1" s="1" t="s">
        <v>10404</v>
      </c>
      <c r="LHA1" s="1" t="s">
        <v>10405</v>
      </c>
      <c r="LHB1" s="1" t="s">
        <v>10406</v>
      </c>
      <c r="LHC1" s="1" t="s">
        <v>10407</v>
      </c>
      <c r="LHD1" s="1" t="s">
        <v>10408</v>
      </c>
      <c r="LHE1" s="1" t="s">
        <v>10409</v>
      </c>
      <c r="LHF1" s="1" t="s">
        <v>10410</v>
      </c>
      <c r="LHG1" s="1" t="s">
        <v>10411</v>
      </c>
      <c r="LHH1" s="1" t="s">
        <v>10412</v>
      </c>
      <c r="LHI1" s="1" t="s">
        <v>10413</v>
      </c>
      <c r="LHJ1" s="1" t="s">
        <v>10414</v>
      </c>
      <c r="LHK1" s="1" t="s">
        <v>10415</v>
      </c>
      <c r="LHL1" s="1" t="s">
        <v>10416</v>
      </c>
      <c r="LHM1" s="1" t="s">
        <v>10417</v>
      </c>
      <c r="LHN1" s="1" t="s">
        <v>10418</v>
      </c>
      <c r="LHO1" s="1" t="s">
        <v>10419</v>
      </c>
      <c r="LHP1" s="1" t="s">
        <v>10420</v>
      </c>
      <c r="LHQ1" s="1" t="s">
        <v>10421</v>
      </c>
      <c r="LHR1" s="1" t="s">
        <v>10422</v>
      </c>
      <c r="LHS1" s="1" t="s">
        <v>10423</v>
      </c>
      <c r="LHT1" s="1" t="s">
        <v>10424</v>
      </c>
      <c r="LHU1" s="1" t="s">
        <v>10425</v>
      </c>
      <c r="LHV1" s="1" t="s">
        <v>10426</v>
      </c>
      <c r="LHW1" s="1" t="s">
        <v>10427</v>
      </c>
      <c r="LHX1" s="1" t="s">
        <v>10428</v>
      </c>
      <c r="LHY1" s="1" t="s">
        <v>10429</v>
      </c>
      <c r="LHZ1" s="1" t="s">
        <v>10430</v>
      </c>
      <c r="LIA1" s="1" t="s">
        <v>10431</v>
      </c>
      <c r="LIB1" s="1" t="s">
        <v>10432</v>
      </c>
      <c r="LIC1" s="1" t="s">
        <v>10433</v>
      </c>
      <c r="LID1" s="1" t="s">
        <v>10434</v>
      </c>
      <c r="LIE1" s="1" t="s">
        <v>10435</v>
      </c>
      <c r="LIF1" s="1" t="s">
        <v>10436</v>
      </c>
      <c r="LIG1" s="1" t="s">
        <v>10437</v>
      </c>
      <c r="LIH1" s="1" t="s">
        <v>10438</v>
      </c>
      <c r="LII1" s="1" t="s">
        <v>10439</v>
      </c>
      <c r="LIJ1" s="1" t="s">
        <v>10440</v>
      </c>
      <c r="LIK1" s="1" t="s">
        <v>10441</v>
      </c>
      <c r="LIL1" s="1" t="s">
        <v>10442</v>
      </c>
      <c r="LIM1" s="1" t="s">
        <v>10443</v>
      </c>
      <c r="LIN1" s="1" t="s">
        <v>10444</v>
      </c>
      <c r="LIO1" s="1" t="s">
        <v>10445</v>
      </c>
      <c r="LIP1" s="1" t="s">
        <v>10446</v>
      </c>
      <c r="LIQ1" s="1" t="s">
        <v>10447</v>
      </c>
      <c r="LIR1" s="1" t="s">
        <v>10448</v>
      </c>
      <c r="LIS1" s="1" t="s">
        <v>10449</v>
      </c>
      <c r="LIT1" s="1" t="s">
        <v>10450</v>
      </c>
      <c r="LIU1" s="1" t="s">
        <v>10451</v>
      </c>
      <c r="LIV1" s="1" t="s">
        <v>10452</v>
      </c>
      <c r="LIW1" s="1" t="s">
        <v>10453</v>
      </c>
      <c r="LIX1" s="1" t="s">
        <v>10454</v>
      </c>
      <c r="LIY1" s="1" t="s">
        <v>10455</v>
      </c>
      <c r="LIZ1" s="1" t="s">
        <v>10456</v>
      </c>
      <c r="LJA1" s="1" t="s">
        <v>10457</v>
      </c>
      <c r="LJB1" s="1" t="s">
        <v>10458</v>
      </c>
      <c r="LJC1" s="1" t="s">
        <v>10459</v>
      </c>
      <c r="LJD1" s="1" t="s">
        <v>10460</v>
      </c>
      <c r="LJE1" s="1" t="s">
        <v>10461</v>
      </c>
      <c r="LJF1" s="1" t="s">
        <v>10462</v>
      </c>
      <c r="LJG1" s="1" t="s">
        <v>10463</v>
      </c>
      <c r="LJH1" s="1" t="s">
        <v>10464</v>
      </c>
      <c r="LJI1" s="1" t="s">
        <v>10465</v>
      </c>
      <c r="LJJ1" s="1" t="s">
        <v>10466</v>
      </c>
      <c r="LJK1" s="1" t="s">
        <v>10467</v>
      </c>
      <c r="LJL1" s="1" t="s">
        <v>10468</v>
      </c>
      <c r="LJM1" s="1" t="s">
        <v>10469</v>
      </c>
      <c r="LJN1" s="1" t="s">
        <v>10470</v>
      </c>
      <c r="LJO1" s="1" t="s">
        <v>10471</v>
      </c>
      <c r="LJP1" s="1" t="s">
        <v>10472</v>
      </c>
      <c r="LJQ1" s="1" t="s">
        <v>10473</v>
      </c>
      <c r="LJR1" s="1" t="s">
        <v>10474</v>
      </c>
      <c r="LJS1" s="1" t="s">
        <v>10475</v>
      </c>
      <c r="LJT1" s="1" t="s">
        <v>10476</v>
      </c>
      <c r="LJU1" s="1" t="s">
        <v>10477</v>
      </c>
      <c r="LJV1" s="1" t="s">
        <v>10478</v>
      </c>
      <c r="LJW1" s="1" t="s">
        <v>10479</v>
      </c>
      <c r="LJX1" s="1" t="s">
        <v>10480</v>
      </c>
      <c r="LJY1" s="1" t="s">
        <v>10481</v>
      </c>
      <c r="LJZ1" s="1" t="s">
        <v>10482</v>
      </c>
      <c r="LKA1" s="1" t="s">
        <v>10483</v>
      </c>
      <c r="LKB1" s="1" t="s">
        <v>10484</v>
      </c>
      <c r="LKC1" s="1" t="s">
        <v>10485</v>
      </c>
      <c r="LKD1" s="1" t="s">
        <v>10486</v>
      </c>
      <c r="LKE1" s="1" t="s">
        <v>10487</v>
      </c>
      <c r="LKF1" s="1" t="s">
        <v>10488</v>
      </c>
      <c r="LKG1" s="1" t="s">
        <v>10489</v>
      </c>
      <c r="LKH1" s="1" t="s">
        <v>10490</v>
      </c>
      <c r="LKI1" s="1" t="s">
        <v>10491</v>
      </c>
      <c r="LKJ1" s="1" t="s">
        <v>10492</v>
      </c>
      <c r="LKK1" s="1" t="s">
        <v>10493</v>
      </c>
      <c r="LKL1" s="1" t="s">
        <v>10494</v>
      </c>
      <c r="LKM1" s="1" t="s">
        <v>10495</v>
      </c>
      <c r="LKN1" s="1" t="s">
        <v>10496</v>
      </c>
      <c r="LKO1" s="1" t="s">
        <v>10497</v>
      </c>
      <c r="LKP1" s="1" t="s">
        <v>10498</v>
      </c>
      <c r="LKQ1" s="1" t="s">
        <v>10499</v>
      </c>
      <c r="LKR1" s="1" t="s">
        <v>10500</v>
      </c>
      <c r="LKS1" s="1" t="s">
        <v>10501</v>
      </c>
      <c r="LKT1" s="1" t="s">
        <v>10502</v>
      </c>
      <c r="LKU1" s="1" t="s">
        <v>10503</v>
      </c>
      <c r="LKV1" s="1" t="s">
        <v>10504</v>
      </c>
      <c r="LKW1" s="1" t="s">
        <v>10505</v>
      </c>
      <c r="LKX1" s="1" t="s">
        <v>10506</v>
      </c>
      <c r="LKY1" s="1" t="s">
        <v>10507</v>
      </c>
      <c r="LKZ1" s="1" t="s">
        <v>10508</v>
      </c>
      <c r="LLA1" s="1" t="s">
        <v>10509</v>
      </c>
      <c r="LLB1" s="1" t="s">
        <v>10510</v>
      </c>
      <c r="LLC1" s="1" t="s">
        <v>10511</v>
      </c>
      <c r="LLD1" s="1" t="s">
        <v>10512</v>
      </c>
      <c r="LLE1" s="1" t="s">
        <v>10513</v>
      </c>
      <c r="LLF1" s="1" t="s">
        <v>10514</v>
      </c>
      <c r="LLG1" s="1" t="s">
        <v>10515</v>
      </c>
      <c r="LLH1" s="1" t="s">
        <v>10516</v>
      </c>
      <c r="LLI1" s="1" t="s">
        <v>10517</v>
      </c>
      <c r="LLJ1" s="1" t="s">
        <v>10518</v>
      </c>
      <c r="LLK1" s="1" t="s">
        <v>10519</v>
      </c>
      <c r="LLL1" s="1" t="s">
        <v>10520</v>
      </c>
      <c r="LLM1" s="1" t="s">
        <v>10521</v>
      </c>
      <c r="LLN1" s="1" t="s">
        <v>10522</v>
      </c>
      <c r="LLO1" s="1" t="s">
        <v>10523</v>
      </c>
      <c r="LLP1" s="1" t="s">
        <v>10524</v>
      </c>
      <c r="LLQ1" s="1" t="s">
        <v>10525</v>
      </c>
      <c r="LLR1" s="1" t="s">
        <v>10526</v>
      </c>
      <c r="LLS1" s="1" t="s">
        <v>10527</v>
      </c>
      <c r="LLT1" s="1" t="s">
        <v>10528</v>
      </c>
      <c r="LLU1" s="1" t="s">
        <v>10529</v>
      </c>
      <c r="LLV1" s="1" t="s">
        <v>10530</v>
      </c>
      <c r="LLW1" s="1" t="s">
        <v>10531</v>
      </c>
      <c r="LLX1" s="1" t="s">
        <v>10532</v>
      </c>
      <c r="LLY1" s="1" t="s">
        <v>10533</v>
      </c>
      <c r="LLZ1" s="1" t="s">
        <v>10534</v>
      </c>
      <c r="LMA1" s="1" t="s">
        <v>10535</v>
      </c>
      <c r="LMB1" s="1" t="s">
        <v>10536</v>
      </c>
      <c r="LMC1" s="1" t="s">
        <v>10537</v>
      </c>
      <c r="LMD1" s="1" t="s">
        <v>10538</v>
      </c>
      <c r="LME1" s="1" t="s">
        <v>10539</v>
      </c>
      <c r="LMF1" s="1" t="s">
        <v>10540</v>
      </c>
      <c r="LMG1" s="1" t="s">
        <v>10541</v>
      </c>
      <c r="LMH1" s="1" t="s">
        <v>10542</v>
      </c>
      <c r="LMI1" s="1" t="s">
        <v>10543</v>
      </c>
      <c r="LMJ1" s="1" t="s">
        <v>10544</v>
      </c>
      <c r="LMK1" s="1" t="s">
        <v>10545</v>
      </c>
      <c r="LML1" s="1" t="s">
        <v>10546</v>
      </c>
      <c r="LMM1" s="1" t="s">
        <v>10547</v>
      </c>
      <c r="LMN1" s="1" t="s">
        <v>10548</v>
      </c>
      <c r="LMO1" s="1" t="s">
        <v>10549</v>
      </c>
      <c r="LMP1" s="1" t="s">
        <v>10550</v>
      </c>
      <c r="LMQ1" s="1" t="s">
        <v>10551</v>
      </c>
      <c r="LMR1" s="1" t="s">
        <v>10552</v>
      </c>
      <c r="LMS1" s="1" t="s">
        <v>10553</v>
      </c>
      <c r="LMT1" s="1" t="s">
        <v>10554</v>
      </c>
      <c r="LMU1" s="1" t="s">
        <v>10555</v>
      </c>
      <c r="LMV1" s="1" t="s">
        <v>10556</v>
      </c>
      <c r="LMW1" s="1" t="s">
        <v>10557</v>
      </c>
      <c r="LMX1" s="1" t="s">
        <v>10558</v>
      </c>
      <c r="LMY1" s="1" t="s">
        <v>10559</v>
      </c>
      <c r="LMZ1" s="1" t="s">
        <v>10560</v>
      </c>
      <c r="LNA1" s="1" t="s">
        <v>10561</v>
      </c>
      <c r="LNB1" s="1" t="s">
        <v>10562</v>
      </c>
      <c r="LNC1" s="1" t="s">
        <v>10563</v>
      </c>
      <c r="LND1" s="1" t="s">
        <v>10564</v>
      </c>
      <c r="LNE1" s="1" t="s">
        <v>10565</v>
      </c>
      <c r="LNF1" s="1" t="s">
        <v>10566</v>
      </c>
      <c r="LNG1" s="1" t="s">
        <v>10567</v>
      </c>
      <c r="LNH1" s="1" t="s">
        <v>10568</v>
      </c>
      <c r="LNI1" s="1" t="s">
        <v>10569</v>
      </c>
      <c r="LNJ1" s="1" t="s">
        <v>10570</v>
      </c>
      <c r="LNK1" s="1" t="s">
        <v>10571</v>
      </c>
      <c r="LNL1" s="1" t="s">
        <v>10572</v>
      </c>
      <c r="LNM1" s="1" t="s">
        <v>10573</v>
      </c>
      <c r="LNN1" s="1" t="s">
        <v>10574</v>
      </c>
      <c r="LNO1" s="1" t="s">
        <v>10575</v>
      </c>
      <c r="LNP1" s="1" t="s">
        <v>10576</v>
      </c>
      <c r="LNQ1" s="1" t="s">
        <v>10577</v>
      </c>
      <c r="LNR1" s="1" t="s">
        <v>10578</v>
      </c>
      <c r="LNS1" s="1" t="s">
        <v>10579</v>
      </c>
      <c r="LNT1" s="1" t="s">
        <v>10580</v>
      </c>
      <c r="LNU1" s="1" t="s">
        <v>10581</v>
      </c>
      <c r="LNV1" s="1" t="s">
        <v>10582</v>
      </c>
      <c r="LNW1" s="1" t="s">
        <v>10583</v>
      </c>
      <c r="LNX1" s="1" t="s">
        <v>10584</v>
      </c>
      <c r="LNY1" s="1" t="s">
        <v>10585</v>
      </c>
      <c r="LNZ1" s="1" t="s">
        <v>10586</v>
      </c>
      <c r="LOA1" s="1" t="s">
        <v>10587</v>
      </c>
      <c r="LOB1" s="1" t="s">
        <v>10588</v>
      </c>
      <c r="LOC1" s="1" t="s">
        <v>10589</v>
      </c>
      <c r="LOD1" s="1" t="s">
        <v>10590</v>
      </c>
      <c r="LOE1" s="1" t="s">
        <v>10591</v>
      </c>
      <c r="LOF1" s="1" t="s">
        <v>10592</v>
      </c>
      <c r="LOG1" s="1" t="s">
        <v>10593</v>
      </c>
      <c r="LOH1" s="1" t="s">
        <v>10594</v>
      </c>
      <c r="LOI1" s="1" t="s">
        <v>10595</v>
      </c>
      <c r="LOJ1" s="1" t="s">
        <v>10596</v>
      </c>
      <c r="LOK1" s="1" t="s">
        <v>10597</v>
      </c>
      <c r="LOL1" s="1" t="s">
        <v>10598</v>
      </c>
      <c r="LOM1" s="1" t="s">
        <v>10599</v>
      </c>
      <c r="LON1" s="1" t="s">
        <v>10600</v>
      </c>
      <c r="LOO1" s="1" t="s">
        <v>10601</v>
      </c>
      <c r="LOP1" s="1" t="s">
        <v>10602</v>
      </c>
      <c r="LOQ1" s="1" t="s">
        <v>10603</v>
      </c>
      <c r="LOR1" s="1" t="s">
        <v>10604</v>
      </c>
      <c r="LOS1" s="1" t="s">
        <v>10605</v>
      </c>
      <c r="LOT1" s="1" t="s">
        <v>10606</v>
      </c>
      <c r="LOU1" s="1" t="s">
        <v>10607</v>
      </c>
      <c r="LOV1" s="1" t="s">
        <v>10608</v>
      </c>
      <c r="LOW1" s="1" t="s">
        <v>10609</v>
      </c>
      <c r="LOX1" s="1" t="s">
        <v>10610</v>
      </c>
      <c r="LOY1" s="1" t="s">
        <v>10611</v>
      </c>
      <c r="LOZ1" s="1" t="s">
        <v>10612</v>
      </c>
      <c r="LPA1" s="1" t="s">
        <v>10613</v>
      </c>
      <c r="LPB1" s="1" t="s">
        <v>10614</v>
      </c>
      <c r="LPC1" s="1" t="s">
        <v>10615</v>
      </c>
      <c r="LPD1" s="1" t="s">
        <v>10616</v>
      </c>
      <c r="LPE1" s="1" t="s">
        <v>10617</v>
      </c>
      <c r="LPF1" s="1" t="s">
        <v>10618</v>
      </c>
      <c r="LPG1" s="1" t="s">
        <v>10619</v>
      </c>
      <c r="LPH1" s="1" t="s">
        <v>10620</v>
      </c>
      <c r="LPI1" s="1" t="s">
        <v>10621</v>
      </c>
      <c r="LPJ1" s="1" t="s">
        <v>10622</v>
      </c>
      <c r="LPK1" s="1" t="s">
        <v>10623</v>
      </c>
      <c r="LPL1" s="1" t="s">
        <v>10624</v>
      </c>
      <c r="LPM1" s="1" t="s">
        <v>10625</v>
      </c>
      <c r="LPN1" s="1" t="s">
        <v>10626</v>
      </c>
      <c r="LPO1" s="1" t="s">
        <v>10627</v>
      </c>
      <c r="LPP1" s="1" t="s">
        <v>10628</v>
      </c>
      <c r="LPQ1" s="1" t="s">
        <v>10629</v>
      </c>
      <c r="LPR1" s="1" t="s">
        <v>10630</v>
      </c>
      <c r="LPS1" s="1" t="s">
        <v>10631</v>
      </c>
      <c r="LPT1" s="1" t="s">
        <v>10632</v>
      </c>
      <c r="LPU1" s="1" t="s">
        <v>10633</v>
      </c>
      <c r="LPV1" s="1" t="s">
        <v>10634</v>
      </c>
      <c r="LPW1" s="1" t="s">
        <v>10635</v>
      </c>
      <c r="LPX1" s="1" t="s">
        <v>10636</v>
      </c>
      <c r="LPY1" s="1" t="s">
        <v>10637</v>
      </c>
      <c r="LPZ1" s="1" t="s">
        <v>10638</v>
      </c>
      <c r="LQA1" s="1" t="s">
        <v>10639</v>
      </c>
      <c r="LQB1" s="1" t="s">
        <v>10640</v>
      </c>
      <c r="LQC1" s="1" t="s">
        <v>10641</v>
      </c>
      <c r="LQD1" s="1" t="s">
        <v>10642</v>
      </c>
      <c r="LQE1" s="1" t="s">
        <v>10643</v>
      </c>
      <c r="LQF1" s="1" t="s">
        <v>10644</v>
      </c>
      <c r="LQG1" s="1" t="s">
        <v>10645</v>
      </c>
      <c r="LQH1" s="1" t="s">
        <v>10646</v>
      </c>
      <c r="LQI1" s="1" t="s">
        <v>10647</v>
      </c>
      <c r="LQJ1" s="1" t="s">
        <v>10648</v>
      </c>
      <c r="LQK1" s="1" t="s">
        <v>10649</v>
      </c>
      <c r="LQL1" s="1" t="s">
        <v>10650</v>
      </c>
      <c r="LQM1" s="1" t="s">
        <v>10651</v>
      </c>
      <c r="LQN1" s="1" t="s">
        <v>10652</v>
      </c>
      <c r="LQO1" s="1" t="s">
        <v>10653</v>
      </c>
      <c r="LQP1" s="1" t="s">
        <v>10654</v>
      </c>
      <c r="LQQ1" s="1" t="s">
        <v>10655</v>
      </c>
      <c r="LQR1" s="1" t="s">
        <v>10656</v>
      </c>
      <c r="LQS1" s="1" t="s">
        <v>10657</v>
      </c>
      <c r="LQT1" s="1" t="s">
        <v>10658</v>
      </c>
      <c r="LQU1" s="1" t="s">
        <v>10659</v>
      </c>
      <c r="LQV1" s="1" t="s">
        <v>10660</v>
      </c>
      <c r="LQW1" s="1" t="s">
        <v>10661</v>
      </c>
      <c r="LQX1" s="1" t="s">
        <v>10662</v>
      </c>
      <c r="LQY1" s="1" t="s">
        <v>10663</v>
      </c>
      <c r="LQZ1" s="1" t="s">
        <v>10664</v>
      </c>
      <c r="LRA1" s="1" t="s">
        <v>10665</v>
      </c>
      <c r="LRB1" s="1" t="s">
        <v>10666</v>
      </c>
      <c r="LRC1" s="1" t="s">
        <v>10667</v>
      </c>
      <c r="LRD1" s="1" t="s">
        <v>10668</v>
      </c>
      <c r="LRE1" s="1" t="s">
        <v>10669</v>
      </c>
      <c r="LRF1" s="1" t="s">
        <v>10670</v>
      </c>
      <c r="LRG1" s="1" t="s">
        <v>10671</v>
      </c>
      <c r="LRH1" s="1" t="s">
        <v>10672</v>
      </c>
      <c r="LRI1" s="1" t="s">
        <v>10673</v>
      </c>
      <c r="LRJ1" s="1" t="s">
        <v>10674</v>
      </c>
      <c r="LRK1" s="1" t="s">
        <v>10675</v>
      </c>
      <c r="LRL1" s="1" t="s">
        <v>10676</v>
      </c>
      <c r="LRM1" s="1" t="s">
        <v>10677</v>
      </c>
      <c r="LRN1" s="1" t="s">
        <v>10678</v>
      </c>
      <c r="LRO1" s="1" t="s">
        <v>10679</v>
      </c>
      <c r="LRP1" s="1" t="s">
        <v>10680</v>
      </c>
      <c r="LRQ1" s="1" t="s">
        <v>10681</v>
      </c>
      <c r="LRR1" s="1" t="s">
        <v>10682</v>
      </c>
      <c r="LRS1" s="1" t="s">
        <v>10683</v>
      </c>
      <c r="LRT1" s="1" t="s">
        <v>10684</v>
      </c>
      <c r="LRU1" s="1" t="s">
        <v>10685</v>
      </c>
      <c r="LRV1" s="1" t="s">
        <v>10686</v>
      </c>
      <c r="LRW1" s="1" t="s">
        <v>10687</v>
      </c>
      <c r="LRX1" s="1" t="s">
        <v>10688</v>
      </c>
      <c r="LRY1" s="1" t="s">
        <v>10689</v>
      </c>
      <c r="LRZ1" s="1" t="s">
        <v>10690</v>
      </c>
      <c r="LSA1" s="1" t="s">
        <v>10691</v>
      </c>
      <c r="LSB1" s="1" t="s">
        <v>10692</v>
      </c>
      <c r="LSC1" s="1" t="s">
        <v>10693</v>
      </c>
      <c r="LSD1" s="1" t="s">
        <v>10694</v>
      </c>
      <c r="LSE1" s="1" t="s">
        <v>10695</v>
      </c>
      <c r="LSF1" s="1" t="s">
        <v>10696</v>
      </c>
      <c r="LSG1" s="1" t="s">
        <v>10697</v>
      </c>
      <c r="LSH1" s="1" t="s">
        <v>10698</v>
      </c>
      <c r="LSI1" s="1" t="s">
        <v>10699</v>
      </c>
      <c r="LSJ1" s="1" t="s">
        <v>10700</v>
      </c>
      <c r="LSK1" s="1" t="s">
        <v>10701</v>
      </c>
      <c r="LSL1" s="1" t="s">
        <v>10702</v>
      </c>
      <c r="LSM1" s="1" t="s">
        <v>10703</v>
      </c>
      <c r="LSN1" s="1" t="s">
        <v>10704</v>
      </c>
      <c r="LSO1" s="1" t="s">
        <v>10705</v>
      </c>
      <c r="LSP1" s="1" t="s">
        <v>10706</v>
      </c>
      <c r="LSQ1" s="1" t="s">
        <v>10707</v>
      </c>
      <c r="LSR1" s="1" t="s">
        <v>10708</v>
      </c>
      <c r="LSS1" s="1" t="s">
        <v>10709</v>
      </c>
      <c r="LST1" s="1" t="s">
        <v>10710</v>
      </c>
      <c r="LSU1" s="1" t="s">
        <v>10711</v>
      </c>
      <c r="LSV1" s="1" t="s">
        <v>10712</v>
      </c>
      <c r="LSW1" s="1" t="s">
        <v>10713</v>
      </c>
      <c r="LSX1" s="1" t="s">
        <v>10714</v>
      </c>
      <c r="LSY1" s="1" t="s">
        <v>10715</v>
      </c>
      <c r="LSZ1" s="1" t="s">
        <v>10716</v>
      </c>
      <c r="LTA1" s="1" t="s">
        <v>10717</v>
      </c>
      <c r="LTB1" s="1" t="s">
        <v>10718</v>
      </c>
      <c r="LTC1" s="1" t="s">
        <v>10719</v>
      </c>
      <c r="LTD1" s="1" t="s">
        <v>10720</v>
      </c>
      <c r="LTE1" s="1" t="s">
        <v>10721</v>
      </c>
      <c r="LTF1" s="1" t="s">
        <v>10722</v>
      </c>
      <c r="LTG1" s="1" t="s">
        <v>10723</v>
      </c>
      <c r="LTH1" s="1" t="s">
        <v>10724</v>
      </c>
      <c r="LTI1" s="1" t="s">
        <v>10725</v>
      </c>
      <c r="LTJ1" s="1" t="s">
        <v>10726</v>
      </c>
      <c r="LTK1" s="1" t="s">
        <v>10727</v>
      </c>
      <c r="LTL1" s="1" t="s">
        <v>10728</v>
      </c>
      <c r="LTM1" s="1" t="s">
        <v>10729</v>
      </c>
      <c r="LTN1" s="1" t="s">
        <v>10730</v>
      </c>
      <c r="LTO1" s="1" t="s">
        <v>10731</v>
      </c>
      <c r="LTP1" s="1" t="s">
        <v>10732</v>
      </c>
      <c r="LTQ1" s="1" t="s">
        <v>10733</v>
      </c>
      <c r="LTR1" s="1" t="s">
        <v>10734</v>
      </c>
      <c r="LTS1" s="1" t="s">
        <v>10735</v>
      </c>
      <c r="LTT1" s="1" t="s">
        <v>10736</v>
      </c>
      <c r="LTU1" s="1" t="s">
        <v>10737</v>
      </c>
      <c r="LTV1" s="1" t="s">
        <v>10738</v>
      </c>
      <c r="LTW1" s="1" t="s">
        <v>10739</v>
      </c>
      <c r="LTX1" s="1" t="s">
        <v>10740</v>
      </c>
      <c r="LTY1" s="1" t="s">
        <v>10741</v>
      </c>
      <c r="LTZ1" s="1" t="s">
        <v>10742</v>
      </c>
      <c r="LUA1" s="1" t="s">
        <v>10743</v>
      </c>
      <c r="LUB1" s="1" t="s">
        <v>10744</v>
      </c>
      <c r="LUC1" s="1" t="s">
        <v>10745</v>
      </c>
      <c r="LUD1" s="1" t="s">
        <v>10746</v>
      </c>
      <c r="LUE1" s="1" t="s">
        <v>10747</v>
      </c>
      <c r="LUF1" s="1" t="s">
        <v>10748</v>
      </c>
      <c r="LUG1" s="1" t="s">
        <v>10749</v>
      </c>
      <c r="LUH1" s="1" t="s">
        <v>10750</v>
      </c>
      <c r="LUI1" s="1" t="s">
        <v>10751</v>
      </c>
      <c r="LUJ1" s="1" t="s">
        <v>10752</v>
      </c>
      <c r="LUK1" s="1" t="s">
        <v>10753</v>
      </c>
      <c r="LUL1" s="1" t="s">
        <v>10754</v>
      </c>
      <c r="LUM1" s="1" t="s">
        <v>10755</v>
      </c>
      <c r="LUN1" s="1" t="s">
        <v>10756</v>
      </c>
      <c r="LUO1" s="1" t="s">
        <v>10757</v>
      </c>
      <c r="LUP1" s="1" t="s">
        <v>10758</v>
      </c>
      <c r="LUQ1" s="1" t="s">
        <v>10759</v>
      </c>
      <c r="LUR1" s="1" t="s">
        <v>10760</v>
      </c>
      <c r="LUS1" s="1" t="s">
        <v>10761</v>
      </c>
      <c r="LUT1" s="1" t="s">
        <v>10762</v>
      </c>
      <c r="LUU1" s="1" t="s">
        <v>10763</v>
      </c>
      <c r="LUV1" s="1" t="s">
        <v>10764</v>
      </c>
      <c r="LUW1" s="1" t="s">
        <v>10765</v>
      </c>
      <c r="LUX1" s="1" t="s">
        <v>10766</v>
      </c>
      <c r="LUY1" s="1" t="s">
        <v>10767</v>
      </c>
      <c r="LUZ1" s="1" t="s">
        <v>10768</v>
      </c>
      <c r="LVA1" s="1" t="s">
        <v>10769</v>
      </c>
      <c r="LVB1" s="1" t="s">
        <v>10770</v>
      </c>
      <c r="LVC1" s="1" t="s">
        <v>10771</v>
      </c>
      <c r="LVD1" s="1" t="s">
        <v>10772</v>
      </c>
      <c r="LVE1" s="1" t="s">
        <v>10773</v>
      </c>
      <c r="LVF1" s="1" t="s">
        <v>10774</v>
      </c>
      <c r="LVG1" s="1" t="s">
        <v>10775</v>
      </c>
      <c r="LVH1" s="1" t="s">
        <v>10776</v>
      </c>
      <c r="LVI1" s="1" t="s">
        <v>10777</v>
      </c>
      <c r="LVJ1" s="1" t="s">
        <v>10778</v>
      </c>
      <c r="LVK1" s="1" t="s">
        <v>10779</v>
      </c>
      <c r="LVL1" s="1" t="s">
        <v>10780</v>
      </c>
      <c r="LVM1" s="1" t="s">
        <v>10781</v>
      </c>
      <c r="LVN1" s="1" t="s">
        <v>10782</v>
      </c>
      <c r="LVO1" s="1" t="s">
        <v>10783</v>
      </c>
      <c r="LVP1" s="1" t="s">
        <v>10784</v>
      </c>
      <c r="LVQ1" s="1" t="s">
        <v>10785</v>
      </c>
      <c r="LVR1" s="1" t="s">
        <v>10786</v>
      </c>
      <c r="LVS1" s="1" t="s">
        <v>10787</v>
      </c>
      <c r="LVT1" s="1" t="s">
        <v>10788</v>
      </c>
      <c r="LVU1" s="1" t="s">
        <v>10789</v>
      </c>
      <c r="LVV1" s="1" t="s">
        <v>10790</v>
      </c>
      <c r="LVW1" s="1" t="s">
        <v>10791</v>
      </c>
      <c r="LVX1" s="1" t="s">
        <v>10792</v>
      </c>
      <c r="LVY1" s="1" t="s">
        <v>10793</v>
      </c>
      <c r="LVZ1" s="1" t="s">
        <v>10794</v>
      </c>
      <c r="LWA1" s="1" t="s">
        <v>10795</v>
      </c>
      <c r="LWB1" s="1" t="s">
        <v>10796</v>
      </c>
      <c r="LWC1" s="1" t="s">
        <v>10797</v>
      </c>
      <c r="LWD1" s="1" t="s">
        <v>10798</v>
      </c>
      <c r="LWE1" s="1" t="s">
        <v>10799</v>
      </c>
      <c r="LWF1" s="1" t="s">
        <v>10800</v>
      </c>
      <c r="LWG1" s="1" t="s">
        <v>10801</v>
      </c>
      <c r="LWH1" s="1" t="s">
        <v>10802</v>
      </c>
      <c r="LWI1" s="1" t="s">
        <v>10803</v>
      </c>
      <c r="LWJ1" s="1" t="s">
        <v>10804</v>
      </c>
      <c r="LWK1" s="1" t="s">
        <v>10805</v>
      </c>
      <c r="LWL1" s="1" t="s">
        <v>10806</v>
      </c>
      <c r="LWM1" s="1" t="s">
        <v>10807</v>
      </c>
      <c r="LWN1" s="1" t="s">
        <v>10808</v>
      </c>
      <c r="LWO1" s="1" t="s">
        <v>10809</v>
      </c>
      <c r="LWP1" s="1" t="s">
        <v>10810</v>
      </c>
      <c r="LWQ1" s="1" t="s">
        <v>10811</v>
      </c>
      <c r="LWR1" s="1" t="s">
        <v>10812</v>
      </c>
      <c r="LWS1" s="1" t="s">
        <v>10813</v>
      </c>
      <c r="LWT1" s="1" t="s">
        <v>10814</v>
      </c>
      <c r="LWU1" s="1" t="s">
        <v>10815</v>
      </c>
      <c r="LWV1" s="1" t="s">
        <v>10816</v>
      </c>
      <c r="LWW1" s="1" t="s">
        <v>10817</v>
      </c>
      <c r="LWX1" s="1" t="s">
        <v>10818</v>
      </c>
      <c r="LWY1" s="1" t="s">
        <v>10819</v>
      </c>
      <c r="LWZ1" s="1" t="s">
        <v>10820</v>
      </c>
      <c r="LXA1" s="1" t="s">
        <v>10821</v>
      </c>
      <c r="LXB1" s="1" t="s">
        <v>10822</v>
      </c>
      <c r="LXC1" s="1" t="s">
        <v>10823</v>
      </c>
      <c r="LXD1" s="1" t="s">
        <v>10824</v>
      </c>
      <c r="LXE1" s="1" t="s">
        <v>10825</v>
      </c>
      <c r="LXF1" s="1" t="s">
        <v>10826</v>
      </c>
      <c r="LXG1" s="1" t="s">
        <v>10827</v>
      </c>
      <c r="LXH1" s="1" t="s">
        <v>10828</v>
      </c>
      <c r="LXI1" s="1" t="s">
        <v>10829</v>
      </c>
      <c r="LXJ1" s="1" t="s">
        <v>10830</v>
      </c>
      <c r="LXK1" s="1" t="s">
        <v>10831</v>
      </c>
      <c r="LXL1" s="1" t="s">
        <v>10832</v>
      </c>
      <c r="LXM1" s="1" t="s">
        <v>10833</v>
      </c>
      <c r="LXN1" s="1" t="s">
        <v>10834</v>
      </c>
      <c r="LXO1" s="1" t="s">
        <v>10835</v>
      </c>
      <c r="LXP1" s="1" t="s">
        <v>10836</v>
      </c>
      <c r="LXQ1" s="1" t="s">
        <v>10837</v>
      </c>
      <c r="LXR1" s="1" t="s">
        <v>10838</v>
      </c>
      <c r="LXS1" s="1" t="s">
        <v>10839</v>
      </c>
      <c r="LXT1" s="1" t="s">
        <v>10840</v>
      </c>
      <c r="LXU1" s="1" t="s">
        <v>10841</v>
      </c>
      <c r="LXV1" s="1" t="s">
        <v>10842</v>
      </c>
      <c r="LXW1" s="1" t="s">
        <v>10843</v>
      </c>
      <c r="LXX1" s="1" t="s">
        <v>10844</v>
      </c>
      <c r="LXY1" s="1" t="s">
        <v>10845</v>
      </c>
      <c r="LXZ1" s="1" t="s">
        <v>10846</v>
      </c>
      <c r="LYA1" s="1" t="s">
        <v>10847</v>
      </c>
      <c r="LYB1" s="1" t="s">
        <v>10848</v>
      </c>
      <c r="LYC1" s="1" t="s">
        <v>10849</v>
      </c>
      <c r="LYD1" s="1" t="s">
        <v>10850</v>
      </c>
      <c r="LYE1" s="1" t="s">
        <v>10851</v>
      </c>
      <c r="LYF1" s="1" t="s">
        <v>10852</v>
      </c>
      <c r="LYG1" s="1" t="s">
        <v>10853</v>
      </c>
      <c r="LYH1" s="1" t="s">
        <v>10854</v>
      </c>
      <c r="LYI1" s="1" t="s">
        <v>10855</v>
      </c>
      <c r="LYJ1" s="1" t="s">
        <v>10856</v>
      </c>
      <c r="LYK1" s="1" t="s">
        <v>10857</v>
      </c>
      <c r="LYL1" s="1" t="s">
        <v>10858</v>
      </c>
      <c r="LYM1" s="1" t="s">
        <v>10859</v>
      </c>
      <c r="LYN1" s="1" t="s">
        <v>10860</v>
      </c>
      <c r="LYO1" s="1" t="s">
        <v>10861</v>
      </c>
      <c r="LYP1" s="1" t="s">
        <v>10862</v>
      </c>
      <c r="LYQ1" s="1" t="s">
        <v>10863</v>
      </c>
      <c r="LYR1" s="1" t="s">
        <v>10864</v>
      </c>
      <c r="LYS1" s="1" t="s">
        <v>10865</v>
      </c>
      <c r="LYT1" s="1" t="s">
        <v>10866</v>
      </c>
      <c r="LYU1" s="1" t="s">
        <v>10867</v>
      </c>
      <c r="LYV1" s="1" t="s">
        <v>10868</v>
      </c>
      <c r="LYW1" s="1" t="s">
        <v>10869</v>
      </c>
      <c r="LYX1" s="1" t="s">
        <v>10870</v>
      </c>
      <c r="LYY1" s="1" t="s">
        <v>10871</v>
      </c>
      <c r="LYZ1" s="1" t="s">
        <v>10872</v>
      </c>
      <c r="LZA1" s="1" t="s">
        <v>10873</v>
      </c>
      <c r="LZB1" s="1" t="s">
        <v>10874</v>
      </c>
      <c r="LZC1" s="1" t="s">
        <v>10875</v>
      </c>
      <c r="LZD1" s="1" t="s">
        <v>10876</v>
      </c>
      <c r="LZE1" s="1" t="s">
        <v>10877</v>
      </c>
      <c r="LZF1" s="1" t="s">
        <v>10878</v>
      </c>
      <c r="LZG1" s="1" t="s">
        <v>10879</v>
      </c>
      <c r="LZH1" s="1" t="s">
        <v>10880</v>
      </c>
      <c r="LZI1" s="1" t="s">
        <v>10881</v>
      </c>
      <c r="LZJ1" s="1" t="s">
        <v>10882</v>
      </c>
      <c r="LZK1" s="1" t="s">
        <v>10883</v>
      </c>
      <c r="LZL1" s="1" t="s">
        <v>10884</v>
      </c>
      <c r="LZM1" s="1" t="s">
        <v>10885</v>
      </c>
      <c r="LZN1" s="1" t="s">
        <v>10886</v>
      </c>
      <c r="LZO1" s="1" t="s">
        <v>10887</v>
      </c>
      <c r="LZP1" s="1" t="s">
        <v>10888</v>
      </c>
      <c r="LZQ1" s="1" t="s">
        <v>10889</v>
      </c>
      <c r="LZR1" s="1" t="s">
        <v>10890</v>
      </c>
      <c r="LZS1" s="1" t="s">
        <v>10891</v>
      </c>
      <c r="LZT1" s="1" t="s">
        <v>10892</v>
      </c>
      <c r="LZU1" s="1" t="s">
        <v>10893</v>
      </c>
      <c r="LZV1" s="1" t="s">
        <v>10894</v>
      </c>
      <c r="LZW1" s="1" t="s">
        <v>10895</v>
      </c>
      <c r="LZX1" s="1" t="s">
        <v>10896</v>
      </c>
      <c r="LZY1" s="1" t="s">
        <v>10897</v>
      </c>
      <c r="LZZ1" s="1" t="s">
        <v>10898</v>
      </c>
      <c r="MAA1" s="1" t="s">
        <v>10899</v>
      </c>
      <c r="MAB1" s="1" t="s">
        <v>10900</v>
      </c>
      <c r="MAC1" s="1" t="s">
        <v>10901</v>
      </c>
      <c r="MAD1" s="1" t="s">
        <v>10902</v>
      </c>
      <c r="MAE1" s="1" t="s">
        <v>10903</v>
      </c>
      <c r="MAF1" s="1" t="s">
        <v>10904</v>
      </c>
      <c r="MAG1" s="1" t="s">
        <v>10905</v>
      </c>
      <c r="MAH1" s="1" t="s">
        <v>10906</v>
      </c>
      <c r="MAI1" s="1" t="s">
        <v>10907</v>
      </c>
      <c r="MAJ1" s="1" t="s">
        <v>10908</v>
      </c>
      <c r="MAK1" s="1" t="s">
        <v>10909</v>
      </c>
      <c r="MAL1" s="1" t="s">
        <v>10910</v>
      </c>
      <c r="MAM1" s="1" t="s">
        <v>10911</v>
      </c>
      <c r="MAN1" s="1" t="s">
        <v>10912</v>
      </c>
      <c r="MAO1" s="1" t="s">
        <v>10913</v>
      </c>
      <c r="MAP1" s="1" t="s">
        <v>10914</v>
      </c>
      <c r="MAQ1" s="1" t="s">
        <v>10915</v>
      </c>
      <c r="MAR1" s="1" t="s">
        <v>10916</v>
      </c>
      <c r="MAS1" s="1" t="s">
        <v>10917</v>
      </c>
      <c r="MAT1" s="1" t="s">
        <v>10918</v>
      </c>
      <c r="MAU1" s="1" t="s">
        <v>10919</v>
      </c>
      <c r="MAV1" s="1" t="s">
        <v>10920</v>
      </c>
      <c r="MAW1" s="1" t="s">
        <v>10921</v>
      </c>
      <c r="MAX1" s="1" t="s">
        <v>10922</v>
      </c>
      <c r="MAY1" s="1" t="s">
        <v>10923</v>
      </c>
      <c r="MAZ1" s="1" t="s">
        <v>10924</v>
      </c>
      <c r="MBA1" s="1" t="s">
        <v>10925</v>
      </c>
      <c r="MBB1" s="1" t="s">
        <v>10926</v>
      </c>
      <c r="MBC1" s="1" t="s">
        <v>10927</v>
      </c>
      <c r="MBD1" s="1" t="s">
        <v>10928</v>
      </c>
      <c r="MBE1" s="1" t="s">
        <v>10929</v>
      </c>
      <c r="MBF1" s="1" t="s">
        <v>10930</v>
      </c>
      <c r="MBG1" s="1" t="s">
        <v>10931</v>
      </c>
      <c r="MBH1" s="1" t="s">
        <v>10932</v>
      </c>
      <c r="MBI1" s="1" t="s">
        <v>10933</v>
      </c>
      <c r="MBJ1" s="1" t="s">
        <v>10934</v>
      </c>
      <c r="MBK1" s="1" t="s">
        <v>10935</v>
      </c>
      <c r="MBL1" s="1" t="s">
        <v>10936</v>
      </c>
      <c r="MBM1" s="1" t="s">
        <v>10937</v>
      </c>
      <c r="MBN1" s="1" t="s">
        <v>10938</v>
      </c>
      <c r="MBO1" s="1" t="s">
        <v>10939</v>
      </c>
      <c r="MBP1" s="1" t="s">
        <v>10940</v>
      </c>
      <c r="MBQ1" s="1" t="s">
        <v>10941</v>
      </c>
      <c r="MBR1" s="1" t="s">
        <v>10942</v>
      </c>
      <c r="MBS1" s="1" t="s">
        <v>10943</v>
      </c>
      <c r="MBT1" s="1" t="s">
        <v>10944</v>
      </c>
      <c r="MBU1" s="1" t="s">
        <v>10945</v>
      </c>
      <c r="MBV1" s="1" t="s">
        <v>10946</v>
      </c>
      <c r="MBW1" s="1" t="s">
        <v>10947</v>
      </c>
      <c r="MBX1" s="1" t="s">
        <v>10948</v>
      </c>
      <c r="MBY1" s="1" t="s">
        <v>10949</v>
      </c>
      <c r="MBZ1" s="1" t="s">
        <v>10950</v>
      </c>
      <c r="MCA1" s="1" t="s">
        <v>10951</v>
      </c>
      <c r="MCB1" s="1" t="s">
        <v>10952</v>
      </c>
      <c r="MCC1" s="1" t="s">
        <v>10953</v>
      </c>
      <c r="MCD1" s="1" t="s">
        <v>10954</v>
      </c>
      <c r="MCE1" s="1" t="s">
        <v>10955</v>
      </c>
      <c r="MCF1" s="1" t="s">
        <v>10956</v>
      </c>
      <c r="MCG1" s="1" t="s">
        <v>10957</v>
      </c>
      <c r="MCH1" s="1" t="s">
        <v>10958</v>
      </c>
      <c r="MCI1" s="1" t="s">
        <v>10959</v>
      </c>
      <c r="MCJ1" s="1" t="s">
        <v>10960</v>
      </c>
      <c r="MCK1" s="1" t="s">
        <v>10961</v>
      </c>
      <c r="MCL1" s="1" t="s">
        <v>10962</v>
      </c>
      <c r="MCM1" s="1" t="s">
        <v>10963</v>
      </c>
      <c r="MCN1" s="1" t="s">
        <v>10964</v>
      </c>
      <c r="MCO1" s="1" t="s">
        <v>10965</v>
      </c>
      <c r="MCP1" s="1" t="s">
        <v>10966</v>
      </c>
      <c r="MCQ1" s="1" t="s">
        <v>10967</v>
      </c>
      <c r="MCR1" s="1" t="s">
        <v>10968</v>
      </c>
      <c r="MCS1" s="1" t="s">
        <v>10969</v>
      </c>
      <c r="MCT1" s="1" t="s">
        <v>10970</v>
      </c>
      <c r="MCU1" s="1" t="s">
        <v>10971</v>
      </c>
      <c r="MCV1" s="1" t="s">
        <v>10972</v>
      </c>
      <c r="MCW1" s="1" t="s">
        <v>10973</v>
      </c>
      <c r="MCX1" s="1" t="s">
        <v>10974</v>
      </c>
      <c r="MCY1" s="1" t="s">
        <v>10975</v>
      </c>
      <c r="MCZ1" s="1" t="s">
        <v>10976</v>
      </c>
      <c r="MDA1" s="1" t="s">
        <v>10977</v>
      </c>
      <c r="MDB1" s="1" t="s">
        <v>10978</v>
      </c>
      <c r="MDC1" s="1" t="s">
        <v>10979</v>
      </c>
      <c r="MDD1" s="1" t="s">
        <v>10980</v>
      </c>
      <c r="MDE1" s="1" t="s">
        <v>10981</v>
      </c>
      <c r="MDF1" s="1" t="s">
        <v>10982</v>
      </c>
      <c r="MDG1" s="1" t="s">
        <v>10983</v>
      </c>
      <c r="MDH1" s="1" t="s">
        <v>10984</v>
      </c>
      <c r="MDI1" s="1" t="s">
        <v>10985</v>
      </c>
      <c r="MDJ1" s="1" t="s">
        <v>10986</v>
      </c>
      <c r="MDK1" s="1" t="s">
        <v>10987</v>
      </c>
      <c r="MDL1" s="1" t="s">
        <v>10988</v>
      </c>
      <c r="MDM1" s="1" t="s">
        <v>10989</v>
      </c>
      <c r="MDN1" s="1" t="s">
        <v>10990</v>
      </c>
      <c r="MDO1" s="1" t="s">
        <v>10991</v>
      </c>
      <c r="MDP1" s="1" t="s">
        <v>10992</v>
      </c>
      <c r="MDQ1" s="1" t="s">
        <v>10993</v>
      </c>
      <c r="MDR1" s="1" t="s">
        <v>10994</v>
      </c>
      <c r="MDS1" s="1" t="s">
        <v>10995</v>
      </c>
      <c r="MDT1" s="1" t="s">
        <v>10996</v>
      </c>
      <c r="MDU1" s="1" t="s">
        <v>10997</v>
      </c>
      <c r="MDV1" s="1" t="s">
        <v>10998</v>
      </c>
      <c r="MDW1" s="1" t="s">
        <v>10999</v>
      </c>
      <c r="MDX1" s="1" t="s">
        <v>11000</v>
      </c>
      <c r="MDY1" s="1" t="s">
        <v>11001</v>
      </c>
      <c r="MDZ1" s="1" t="s">
        <v>11002</v>
      </c>
      <c r="MEA1" s="1" t="s">
        <v>11003</v>
      </c>
      <c r="MEB1" s="1" t="s">
        <v>11004</v>
      </c>
      <c r="MEC1" s="1" t="s">
        <v>11005</v>
      </c>
      <c r="MED1" s="1" t="s">
        <v>11006</v>
      </c>
      <c r="MEE1" s="1" t="s">
        <v>11007</v>
      </c>
      <c r="MEF1" s="1" t="s">
        <v>11008</v>
      </c>
      <c r="MEG1" s="1" t="s">
        <v>11009</v>
      </c>
      <c r="MEH1" s="1" t="s">
        <v>11010</v>
      </c>
      <c r="MEI1" s="1" t="s">
        <v>11011</v>
      </c>
      <c r="MEJ1" s="1" t="s">
        <v>11012</v>
      </c>
      <c r="MEK1" s="1" t="s">
        <v>11013</v>
      </c>
      <c r="MEL1" s="1" t="s">
        <v>11014</v>
      </c>
      <c r="MEM1" s="1" t="s">
        <v>11015</v>
      </c>
      <c r="MEN1" s="1" t="s">
        <v>11016</v>
      </c>
      <c r="MEO1" s="1" t="s">
        <v>11017</v>
      </c>
      <c r="MEP1" s="1" t="s">
        <v>11018</v>
      </c>
      <c r="MEQ1" s="1" t="s">
        <v>11019</v>
      </c>
      <c r="MER1" s="1" t="s">
        <v>11020</v>
      </c>
      <c r="MES1" s="1" t="s">
        <v>11021</v>
      </c>
      <c r="MET1" s="1" t="s">
        <v>11022</v>
      </c>
      <c r="MEU1" s="1" t="s">
        <v>11023</v>
      </c>
      <c r="MEV1" s="1" t="s">
        <v>11024</v>
      </c>
      <c r="MEW1" s="1" t="s">
        <v>11025</v>
      </c>
      <c r="MEX1" s="1" t="s">
        <v>11026</v>
      </c>
      <c r="MEY1" s="1" t="s">
        <v>11027</v>
      </c>
      <c r="MEZ1" s="1" t="s">
        <v>11028</v>
      </c>
      <c r="MFA1" s="1" t="s">
        <v>11029</v>
      </c>
      <c r="MFB1" s="1" t="s">
        <v>11030</v>
      </c>
      <c r="MFC1" s="1" t="s">
        <v>11031</v>
      </c>
      <c r="MFD1" s="1" t="s">
        <v>11032</v>
      </c>
      <c r="MFE1" s="1" t="s">
        <v>11033</v>
      </c>
      <c r="MFF1" s="1" t="s">
        <v>11034</v>
      </c>
      <c r="MFG1" s="1" t="s">
        <v>11035</v>
      </c>
      <c r="MFH1" s="1" t="s">
        <v>11036</v>
      </c>
      <c r="MFI1" s="1" t="s">
        <v>11037</v>
      </c>
      <c r="MFJ1" s="1" t="s">
        <v>11038</v>
      </c>
      <c r="MFK1" s="1" t="s">
        <v>11039</v>
      </c>
      <c r="MFL1" s="1" t="s">
        <v>11040</v>
      </c>
      <c r="MFM1" s="1" t="s">
        <v>11041</v>
      </c>
      <c r="MFN1" s="1" t="s">
        <v>11042</v>
      </c>
      <c r="MFO1" s="1" t="s">
        <v>11043</v>
      </c>
      <c r="MFP1" s="1" t="s">
        <v>11044</v>
      </c>
      <c r="MFQ1" s="1" t="s">
        <v>11045</v>
      </c>
      <c r="MFR1" s="1" t="s">
        <v>11046</v>
      </c>
      <c r="MFS1" s="1" t="s">
        <v>11047</v>
      </c>
      <c r="MFT1" s="1" t="s">
        <v>11048</v>
      </c>
      <c r="MFU1" s="1" t="s">
        <v>11049</v>
      </c>
      <c r="MFV1" s="1" t="s">
        <v>11050</v>
      </c>
      <c r="MFW1" s="1" t="s">
        <v>11051</v>
      </c>
      <c r="MFX1" s="1" t="s">
        <v>11052</v>
      </c>
      <c r="MFY1" s="1" t="s">
        <v>11053</v>
      </c>
      <c r="MFZ1" s="1" t="s">
        <v>11054</v>
      </c>
      <c r="MGA1" s="1" t="s">
        <v>11055</v>
      </c>
      <c r="MGB1" s="1" t="s">
        <v>11056</v>
      </c>
      <c r="MGC1" s="1" t="s">
        <v>11057</v>
      </c>
      <c r="MGD1" s="1" t="s">
        <v>11058</v>
      </c>
      <c r="MGE1" s="1" t="s">
        <v>11059</v>
      </c>
      <c r="MGF1" s="1" t="s">
        <v>11060</v>
      </c>
      <c r="MGG1" s="1" t="s">
        <v>11061</v>
      </c>
      <c r="MGH1" s="1" t="s">
        <v>11062</v>
      </c>
      <c r="MGI1" s="1" t="s">
        <v>11063</v>
      </c>
      <c r="MGJ1" s="1" t="s">
        <v>11064</v>
      </c>
      <c r="MGK1" s="1" t="s">
        <v>11065</v>
      </c>
      <c r="MGL1" s="1" t="s">
        <v>11066</v>
      </c>
      <c r="MGM1" s="1" t="s">
        <v>11067</v>
      </c>
      <c r="MGN1" s="1" t="s">
        <v>11068</v>
      </c>
      <c r="MGO1" s="1" t="s">
        <v>11069</v>
      </c>
      <c r="MGP1" s="1" t="s">
        <v>11070</v>
      </c>
      <c r="MGQ1" s="1" t="s">
        <v>11071</v>
      </c>
      <c r="MGR1" s="1" t="s">
        <v>11072</v>
      </c>
      <c r="MGS1" s="1" t="s">
        <v>11073</v>
      </c>
      <c r="MGT1" s="1" t="s">
        <v>11074</v>
      </c>
      <c r="MGU1" s="1" t="s">
        <v>11075</v>
      </c>
      <c r="MGV1" s="1" t="s">
        <v>11076</v>
      </c>
      <c r="MGW1" s="1" t="s">
        <v>11077</v>
      </c>
      <c r="MGX1" s="1" t="s">
        <v>11078</v>
      </c>
      <c r="MGY1" s="1" t="s">
        <v>11079</v>
      </c>
      <c r="MGZ1" s="1" t="s">
        <v>11080</v>
      </c>
      <c r="MHA1" s="1" t="s">
        <v>11081</v>
      </c>
      <c r="MHB1" s="1" t="s">
        <v>11082</v>
      </c>
      <c r="MHC1" s="1" t="s">
        <v>11083</v>
      </c>
      <c r="MHD1" s="1" t="s">
        <v>11084</v>
      </c>
      <c r="MHE1" s="1" t="s">
        <v>11085</v>
      </c>
      <c r="MHF1" s="1" t="s">
        <v>11086</v>
      </c>
      <c r="MHG1" s="1" t="s">
        <v>11087</v>
      </c>
      <c r="MHH1" s="1" t="s">
        <v>11088</v>
      </c>
      <c r="MHI1" s="1" t="s">
        <v>11089</v>
      </c>
      <c r="MHJ1" s="1" t="s">
        <v>11090</v>
      </c>
      <c r="MHK1" s="1" t="s">
        <v>11091</v>
      </c>
      <c r="MHL1" s="1" t="s">
        <v>11092</v>
      </c>
      <c r="MHM1" s="1" t="s">
        <v>11093</v>
      </c>
      <c r="MHN1" s="1" t="s">
        <v>11094</v>
      </c>
      <c r="MHO1" s="1" t="s">
        <v>11095</v>
      </c>
      <c r="MHP1" s="1" t="s">
        <v>11096</v>
      </c>
      <c r="MHQ1" s="1" t="s">
        <v>11097</v>
      </c>
      <c r="MHR1" s="1" t="s">
        <v>11098</v>
      </c>
      <c r="MHS1" s="1" t="s">
        <v>11099</v>
      </c>
      <c r="MHT1" s="1" t="s">
        <v>11100</v>
      </c>
      <c r="MHU1" s="1" t="s">
        <v>11101</v>
      </c>
      <c r="MHV1" s="1" t="s">
        <v>11102</v>
      </c>
      <c r="MHW1" s="1" t="s">
        <v>11103</v>
      </c>
      <c r="MHX1" s="1" t="s">
        <v>11104</v>
      </c>
      <c r="MHY1" s="1" t="s">
        <v>11105</v>
      </c>
      <c r="MHZ1" s="1" t="s">
        <v>11106</v>
      </c>
      <c r="MIA1" s="1" t="s">
        <v>11107</v>
      </c>
      <c r="MIB1" s="1" t="s">
        <v>11108</v>
      </c>
      <c r="MIC1" s="1" t="s">
        <v>11109</v>
      </c>
      <c r="MID1" s="1" t="s">
        <v>11110</v>
      </c>
      <c r="MIE1" s="1" t="s">
        <v>11111</v>
      </c>
      <c r="MIF1" s="1" t="s">
        <v>11112</v>
      </c>
      <c r="MIG1" s="1" t="s">
        <v>11113</v>
      </c>
      <c r="MIH1" s="1" t="s">
        <v>11114</v>
      </c>
      <c r="MII1" s="1" t="s">
        <v>11115</v>
      </c>
      <c r="MIJ1" s="1" t="s">
        <v>11116</v>
      </c>
      <c r="MIK1" s="1" t="s">
        <v>11117</v>
      </c>
      <c r="MIL1" s="1" t="s">
        <v>11118</v>
      </c>
      <c r="MIM1" s="1" t="s">
        <v>11119</v>
      </c>
      <c r="MIN1" s="1" t="s">
        <v>11120</v>
      </c>
      <c r="MIO1" s="1" t="s">
        <v>11121</v>
      </c>
      <c r="MIP1" s="1" t="s">
        <v>11122</v>
      </c>
      <c r="MIQ1" s="1" t="s">
        <v>11123</v>
      </c>
      <c r="MIR1" s="1" t="s">
        <v>11124</v>
      </c>
      <c r="MIS1" s="1" t="s">
        <v>11125</v>
      </c>
      <c r="MIT1" s="1" t="s">
        <v>11126</v>
      </c>
      <c r="MIU1" s="1" t="s">
        <v>11127</v>
      </c>
      <c r="MIV1" s="1" t="s">
        <v>11128</v>
      </c>
      <c r="MIW1" s="1" t="s">
        <v>11129</v>
      </c>
      <c r="MIX1" s="1" t="s">
        <v>11130</v>
      </c>
      <c r="MIY1" s="1" t="s">
        <v>11131</v>
      </c>
      <c r="MIZ1" s="1" t="s">
        <v>11132</v>
      </c>
      <c r="MJA1" s="1" t="s">
        <v>11133</v>
      </c>
      <c r="MJB1" s="1" t="s">
        <v>11134</v>
      </c>
      <c r="MJC1" s="1" t="s">
        <v>11135</v>
      </c>
      <c r="MJD1" s="1" t="s">
        <v>11136</v>
      </c>
      <c r="MJE1" s="1" t="s">
        <v>11137</v>
      </c>
      <c r="MJF1" s="1" t="s">
        <v>11138</v>
      </c>
      <c r="MJG1" s="1" t="s">
        <v>11139</v>
      </c>
      <c r="MJH1" s="1" t="s">
        <v>11140</v>
      </c>
      <c r="MJI1" s="1" t="s">
        <v>11141</v>
      </c>
      <c r="MJJ1" s="1" t="s">
        <v>11142</v>
      </c>
      <c r="MJK1" s="1" t="s">
        <v>11143</v>
      </c>
      <c r="MJL1" s="1" t="s">
        <v>11144</v>
      </c>
      <c r="MJM1" s="1" t="s">
        <v>11145</v>
      </c>
      <c r="MJN1" s="1" t="s">
        <v>11146</v>
      </c>
      <c r="MJO1" s="1" t="s">
        <v>11147</v>
      </c>
      <c r="MJP1" s="1" t="s">
        <v>11148</v>
      </c>
      <c r="MJQ1" s="1" t="s">
        <v>11149</v>
      </c>
      <c r="MJR1" s="1" t="s">
        <v>11150</v>
      </c>
      <c r="MJS1" s="1" t="s">
        <v>11151</v>
      </c>
      <c r="MJT1" s="1" t="s">
        <v>11152</v>
      </c>
      <c r="MJU1" s="1" t="s">
        <v>11153</v>
      </c>
      <c r="MJV1" s="1" t="s">
        <v>11154</v>
      </c>
      <c r="MJW1" s="1" t="s">
        <v>11155</v>
      </c>
      <c r="MJX1" s="1" t="s">
        <v>11156</v>
      </c>
      <c r="MJY1" s="1" t="s">
        <v>11157</v>
      </c>
      <c r="MJZ1" s="1" t="s">
        <v>11158</v>
      </c>
      <c r="MKA1" s="1" t="s">
        <v>11159</v>
      </c>
      <c r="MKB1" s="1" t="s">
        <v>11160</v>
      </c>
      <c r="MKC1" s="1" t="s">
        <v>11161</v>
      </c>
      <c r="MKD1" s="1" t="s">
        <v>11162</v>
      </c>
      <c r="MKE1" s="1" t="s">
        <v>11163</v>
      </c>
      <c r="MKF1" s="1" t="s">
        <v>11164</v>
      </c>
      <c r="MKG1" s="1" t="s">
        <v>11165</v>
      </c>
      <c r="MKH1" s="1" t="s">
        <v>11166</v>
      </c>
      <c r="MKI1" s="1" t="s">
        <v>11167</v>
      </c>
      <c r="MKJ1" s="1" t="s">
        <v>11168</v>
      </c>
      <c r="MKK1" s="1" t="s">
        <v>11169</v>
      </c>
      <c r="MKL1" s="1" t="s">
        <v>11170</v>
      </c>
      <c r="MKM1" s="1" t="s">
        <v>11171</v>
      </c>
      <c r="MKN1" s="1" t="s">
        <v>11172</v>
      </c>
      <c r="MKO1" s="1" t="s">
        <v>11173</v>
      </c>
      <c r="MKP1" s="1" t="s">
        <v>11174</v>
      </c>
      <c r="MKQ1" s="1" t="s">
        <v>11175</v>
      </c>
      <c r="MKR1" s="1" t="s">
        <v>11176</v>
      </c>
      <c r="MKS1" s="1" t="s">
        <v>11177</v>
      </c>
      <c r="MKT1" s="1" t="s">
        <v>11178</v>
      </c>
      <c r="MKU1" s="1" t="s">
        <v>11179</v>
      </c>
      <c r="MKV1" s="1" t="s">
        <v>11180</v>
      </c>
      <c r="MKW1" s="1" t="s">
        <v>11181</v>
      </c>
      <c r="MKX1" s="1" t="s">
        <v>11182</v>
      </c>
      <c r="MKY1" s="1" t="s">
        <v>11183</v>
      </c>
      <c r="MKZ1" s="1" t="s">
        <v>11184</v>
      </c>
      <c r="MLA1" s="1" t="s">
        <v>11185</v>
      </c>
      <c r="MLB1" s="1" t="s">
        <v>11186</v>
      </c>
      <c r="MLC1" s="1" t="s">
        <v>11187</v>
      </c>
      <c r="MLD1" s="1" t="s">
        <v>11188</v>
      </c>
      <c r="MLE1" s="1" t="s">
        <v>11189</v>
      </c>
      <c r="MLF1" s="1" t="s">
        <v>11190</v>
      </c>
      <c r="MLG1" s="1" t="s">
        <v>11191</v>
      </c>
      <c r="MLH1" s="1" t="s">
        <v>11192</v>
      </c>
      <c r="MLI1" s="1" t="s">
        <v>11193</v>
      </c>
      <c r="MLJ1" s="1" t="s">
        <v>11194</v>
      </c>
      <c r="MLK1" s="1" t="s">
        <v>11195</v>
      </c>
      <c r="MLL1" s="1" t="s">
        <v>11196</v>
      </c>
      <c r="MLM1" s="1" t="s">
        <v>11197</v>
      </c>
      <c r="MLN1" s="1" t="s">
        <v>11198</v>
      </c>
      <c r="MLO1" s="1" t="s">
        <v>11199</v>
      </c>
      <c r="MLP1" s="1" t="s">
        <v>11200</v>
      </c>
      <c r="MLQ1" s="1" t="s">
        <v>11201</v>
      </c>
      <c r="MLR1" s="1" t="s">
        <v>11202</v>
      </c>
      <c r="MLS1" s="1" t="s">
        <v>11203</v>
      </c>
      <c r="MLT1" s="1" t="s">
        <v>11204</v>
      </c>
      <c r="MLU1" s="1" t="s">
        <v>11205</v>
      </c>
      <c r="MLV1" s="1" t="s">
        <v>11206</v>
      </c>
      <c r="MLW1" s="1" t="s">
        <v>11207</v>
      </c>
      <c r="MLX1" s="1" t="s">
        <v>11208</v>
      </c>
      <c r="MLY1" s="1" t="s">
        <v>11209</v>
      </c>
      <c r="MLZ1" s="1" t="s">
        <v>11210</v>
      </c>
      <c r="MMA1" s="1" t="s">
        <v>11211</v>
      </c>
      <c r="MMB1" s="1" t="s">
        <v>11212</v>
      </c>
      <c r="MMC1" s="1" t="s">
        <v>11213</v>
      </c>
      <c r="MMD1" s="1" t="s">
        <v>11214</v>
      </c>
      <c r="MME1" s="1" t="s">
        <v>11215</v>
      </c>
      <c r="MMF1" s="1" t="s">
        <v>11216</v>
      </c>
      <c r="MMG1" s="1" t="s">
        <v>11217</v>
      </c>
      <c r="MMH1" s="1" t="s">
        <v>11218</v>
      </c>
      <c r="MMI1" s="1" t="s">
        <v>11219</v>
      </c>
      <c r="MMJ1" s="1" t="s">
        <v>11220</v>
      </c>
      <c r="MMK1" s="1" t="s">
        <v>11221</v>
      </c>
      <c r="MML1" s="1" t="s">
        <v>11222</v>
      </c>
      <c r="MMM1" s="1" t="s">
        <v>11223</v>
      </c>
      <c r="MMN1" s="1" t="s">
        <v>11224</v>
      </c>
      <c r="MMO1" s="1" t="s">
        <v>11225</v>
      </c>
      <c r="MMP1" s="1" t="s">
        <v>11226</v>
      </c>
      <c r="MMQ1" s="1" t="s">
        <v>11227</v>
      </c>
      <c r="MMR1" s="1" t="s">
        <v>11228</v>
      </c>
      <c r="MMS1" s="1" t="s">
        <v>11229</v>
      </c>
      <c r="MMT1" s="1" t="s">
        <v>11230</v>
      </c>
      <c r="MMU1" s="1" t="s">
        <v>11231</v>
      </c>
      <c r="MMV1" s="1" t="s">
        <v>11232</v>
      </c>
      <c r="MMW1" s="1" t="s">
        <v>11233</v>
      </c>
      <c r="MMX1" s="1" t="s">
        <v>11234</v>
      </c>
      <c r="MMY1" s="1" t="s">
        <v>11235</v>
      </c>
      <c r="MMZ1" s="1" t="s">
        <v>11236</v>
      </c>
      <c r="MNA1" s="1" t="s">
        <v>11237</v>
      </c>
      <c r="MNB1" s="1" t="s">
        <v>11238</v>
      </c>
      <c r="MNC1" s="1" t="s">
        <v>11239</v>
      </c>
      <c r="MND1" s="1" t="s">
        <v>11240</v>
      </c>
      <c r="MNE1" s="1" t="s">
        <v>11241</v>
      </c>
      <c r="MNF1" s="1" t="s">
        <v>11242</v>
      </c>
      <c r="MNG1" s="1" t="s">
        <v>11243</v>
      </c>
      <c r="MNH1" s="1" t="s">
        <v>11244</v>
      </c>
      <c r="MNI1" s="1" t="s">
        <v>11245</v>
      </c>
      <c r="MNJ1" s="1" t="s">
        <v>11246</v>
      </c>
      <c r="MNK1" s="1" t="s">
        <v>11247</v>
      </c>
      <c r="MNL1" s="1" t="s">
        <v>11248</v>
      </c>
      <c r="MNM1" s="1" t="s">
        <v>11249</v>
      </c>
      <c r="MNN1" s="1" t="s">
        <v>11250</v>
      </c>
      <c r="MNO1" s="1" t="s">
        <v>11251</v>
      </c>
      <c r="MNP1" s="1" t="s">
        <v>11252</v>
      </c>
      <c r="MNQ1" s="1" t="s">
        <v>11253</v>
      </c>
      <c r="MNR1" s="1" t="s">
        <v>11254</v>
      </c>
      <c r="MNS1" s="1" t="s">
        <v>11255</v>
      </c>
      <c r="MNT1" s="1" t="s">
        <v>11256</v>
      </c>
      <c r="MNU1" s="1" t="s">
        <v>11257</v>
      </c>
      <c r="MNV1" s="1" t="s">
        <v>11258</v>
      </c>
      <c r="MNW1" s="1" t="s">
        <v>11259</v>
      </c>
      <c r="MNX1" s="1" t="s">
        <v>11260</v>
      </c>
      <c r="MNY1" s="1" t="s">
        <v>11261</v>
      </c>
      <c r="MNZ1" s="1" t="s">
        <v>11262</v>
      </c>
      <c r="MOA1" s="1" t="s">
        <v>11263</v>
      </c>
      <c r="MOB1" s="1" t="s">
        <v>11264</v>
      </c>
      <c r="MOC1" s="1" t="s">
        <v>11265</v>
      </c>
      <c r="MOD1" s="1" t="s">
        <v>11266</v>
      </c>
      <c r="MOE1" s="1" t="s">
        <v>11267</v>
      </c>
      <c r="MOF1" s="1" t="s">
        <v>11268</v>
      </c>
      <c r="MOG1" s="1" t="s">
        <v>11269</v>
      </c>
      <c r="MOH1" s="1" t="s">
        <v>11270</v>
      </c>
      <c r="MOI1" s="1" t="s">
        <v>11271</v>
      </c>
      <c r="MOJ1" s="1" t="s">
        <v>11272</v>
      </c>
      <c r="MOK1" s="1" t="s">
        <v>11273</v>
      </c>
      <c r="MOL1" s="1" t="s">
        <v>11274</v>
      </c>
      <c r="MOM1" s="1" t="s">
        <v>11275</v>
      </c>
      <c r="MON1" s="1" t="s">
        <v>11276</v>
      </c>
      <c r="MOO1" s="1" t="s">
        <v>11277</v>
      </c>
      <c r="MOP1" s="1" t="s">
        <v>11278</v>
      </c>
      <c r="MOQ1" s="1" t="s">
        <v>11279</v>
      </c>
      <c r="MOR1" s="1" t="s">
        <v>11280</v>
      </c>
      <c r="MOS1" s="1" t="s">
        <v>11281</v>
      </c>
      <c r="MOT1" s="1" t="s">
        <v>11282</v>
      </c>
      <c r="MOU1" s="1" t="s">
        <v>11283</v>
      </c>
      <c r="MOV1" s="1" t="s">
        <v>11284</v>
      </c>
      <c r="MOW1" s="1" t="s">
        <v>11285</v>
      </c>
      <c r="MOX1" s="1" t="s">
        <v>11286</v>
      </c>
      <c r="MOY1" s="1" t="s">
        <v>11287</v>
      </c>
      <c r="MOZ1" s="1" t="s">
        <v>11288</v>
      </c>
      <c r="MPA1" s="1" t="s">
        <v>11289</v>
      </c>
      <c r="MPB1" s="1" t="s">
        <v>11290</v>
      </c>
      <c r="MPC1" s="1" t="s">
        <v>11291</v>
      </c>
      <c r="MPD1" s="1" t="s">
        <v>11292</v>
      </c>
      <c r="MPE1" s="1" t="s">
        <v>11293</v>
      </c>
      <c r="MPF1" s="1" t="s">
        <v>11294</v>
      </c>
      <c r="MPG1" s="1" t="s">
        <v>11295</v>
      </c>
      <c r="MPH1" s="1" t="s">
        <v>11296</v>
      </c>
      <c r="MPI1" s="1" t="s">
        <v>11297</v>
      </c>
      <c r="MPJ1" s="1" t="s">
        <v>11298</v>
      </c>
      <c r="MPK1" s="1" t="s">
        <v>11299</v>
      </c>
      <c r="MPL1" s="1" t="s">
        <v>11300</v>
      </c>
      <c r="MPM1" s="1" t="s">
        <v>11301</v>
      </c>
      <c r="MPN1" s="1" t="s">
        <v>11302</v>
      </c>
      <c r="MPO1" s="1" t="s">
        <v>11303</v>
      </c>
      <c r="MPP1" s="1" t="s">
        <v>11304</v>
      </c>
      <c r="MPQ1" s="1" t="s">
        <v>11305</v>
      </c>
      <c r="MPR1" s="1" t="s">
        <v>11306</v>
      </c>
      <c r="MPS1" s="1" t="s">
        <v>11307</v>
      </c>
      <c r="MPT1" s="1" t="s">
        <v>11308</v>
      </c>
      <c r="MPU1" s="1" t="s">
        <v>11309</v>
      </c>
      <c r="MPV1" s="1" t="s">
        <v>11310</v>
      </c>
      <c r="MPW1" s="1" t="s">
        <v>11311</v>
      </c>
      <c r="MPX1" s="1" t="s">
        <v>11312</v>
      </c>
      <c r="MPY1" s="1" t="s">
        <v>11313</v>
      </c>
      <c r="MPZ1" s="1" t="s">
        <v>11314</v>
      </c>
      <c r="MQA1" s="1" t="s">
        <v>11315</v>
      </c>
      <c r="MQB1" s="1" t="s">
        <v>11316</v>
      </c>
      <c r="MQC1" s="1" t="s">
        <v>11317</v>
      </c>
      <c r="MQD1" s="1" t="s">
        <v>11318</v>
      </c>
      <c r="MQE1" s="1" t="s">
        <v>11319</v>
      </c>
      <c r="MQF1" s="1" t="s">
        <v>11320</v>
      </c>
      <c r="MQG1" s="1" t="s">
        <v>11321</v>
      </c>
      <c r="MQH1" s="1" t="s">
        <v>11322</v>
      </c>
      <c r="MQI1" s="1" t="s">
        <v>11323</v>
      </c>
      <c r="MQJ1" s="1" t="s">
        <v>11324</v>
      </c>
      <c r="MQK1" s="1" t="s">
        <v>11325</v>
      </c>
      <c r="MQL1" s="1" t="s">
        <v>11326</v>
      </c>
      <c r="MQM1" s="1" t="s">
        <v>11327</v>
      </c>
      <c r="MQN1" s="1" t="s">
        <v>11328</v>
      </c>
      <c r="MQO1" s="1" t="s">
        <v>11329</v>
      </c>
      <c r="MQP1" s="1" t="s">
        <v>11330</v>
      </c>
      <c r="MQQ1" s="1" t="s">
        <v>11331</v>
      </c>
      <c r="MQR1" s="1" t="s">
        <v>11332</v>
      </c>
      <c r="MQS1" s="1" t="s">
        <v>11333</v>
      </c>
      <c r="MQT1" s="1" t="s">
        <v>11334</v>
      </c>
      <c r="MQU1" s="1" t="s">
        <v>11335</v>
      </c>
      <c r="MQV1" s="1" t="s">
        <v>11336</v>
      </c>
      <c r="MQW1" s="1" t="s">
        <v>11337</v>
      </c>
      <c r="MQX1" s="1" t="s">
        <v>11338</v>
      </c>
      <c r="MQY1" s="1" t="s">
        <v>11339</v>
      </c>
      <c r="MQZ1" s="1" t="s">
        <v>11340</v>
      </c>
      <c r="MRA1" s="1" t="s">
        <v>11341</v>
      </c>
      <c r="MRB1" s="1" t="s">
        <v>11342</v>
      </c>
      <c r="MRC1" s="1" t="s">
        <v>11343</v>
      </c>
      <c r="MRD1" s="1" t="s">
        <v>11344</v>
      </c>
      <c r="MRE1" s="1" t="s">
        <v>11345</v>
      </c>
      <c r="MRF1" s="1" t="s">
        <v>11346</v>
      </c>
      <c r="MRG1" s="1" t="s">
        <v>11347</v>
      </c>
      <c r="MRH1" s="1" t="s">
        <v>11348</v>
      </c>
      <c r="MRI1" s="1" t="s">
        <v>11349</v>
      </c>
      <c r="MRJ1" s="1" t="s">
        <v>11350</v>
      </c>
      <c r="MRK1" s="1" t="s">
        <v>11351</v>
      </c>
      <c r="MRL1" s="1" t="s">
        <v>11352</v>
      </c>
      <c r="MRM1" s="1" t="s">
        <v>11353</v>
      </c>
      <c r="MRN1" s="1" t="s">
        <v>11354</v>
      </c>
      <c r="MRO1" s="1" t="s">
        <v>11355</v>
      </c>
      <c r="MRP1" s="1" t="s">
        <v>11356</v>
      </c>
      <c r="MRQ1" s="1" t="s">
        <v>11357</v>
      </c>
      <c r="MRR1" s="1" t="s">
        <v>11358</v>
      </c>
      <c r="MRS1" s="1" t="s">
        <v>11359</v>
      </c>
      <c r="MRT1" s="1" t="s">
        <v>11360</v>
      </c>
      <c r="MRU1" s="1" t="s">
        <v>11361</v>
      </c>
      <c r="MRV1" s="1" t="s">
        <v>11362</v>
      </c>
      <c r="MRW1" s="1" t="s">
        <v>11363</v>
      </c>
      <c r="MRX1" s="1" t="s">
        <v>11364</v>
      </c>
      <c r="MRY1" s="1" t="s">
        <v>11365</v>
      </c>
      <c r="MRZ1" s="1" t="s">
        <v>11366</v>
      </c>
      <c r="MSA1" s="1" t="s">
        <v>11367</v>
      </c>
      <c r="MSB1" s="1" t="s">
        <v>11368</v>
      </c>
      <c r="MSC1" s="1" t="s">
        <v>11369</v>
      </c>
      <c r="MSD1" s="1" t="s">
        <v>11370</v>
      </c>
      <c r="MSE1" s="1" t="s">
        <v>11371</v>
      </c>
      <c r="MSF1" s="1" t="s">
        <v>11372</v>
      </c>
      <c r="MSG1" s="1" t="s">
        <v>11373</v>
      </c>
      <c r="MSH1" s="1" t="s">
        <v>11374</v>
      </c>
      <c r="MSI1" s="1" t="s">
        <v>11375</v>
      </c>
      <c r="MSJ1" s="1" t="s">
        <v>11376</v>
      </c>
      <c r="MSK1" s="1" t="s">
        <v>11377</v>
      </c>
      <c r="MSL1" s="1" t="s">
        <v>11378</v>
      </c>
      <c r="MSM1" s="1" t="s">
        <v>11379</v>
      </c>
      <c r="MSN1" s="1" t="s">
        <v>11380</v>
      </c>
      <c r="MSO1" s="1" t="s">
        <v>11381</v>
      </c>
      <c r="MSP1" s="1" t="s">
        <v>11382</v>
      </c>
      <c r="MSQ1" s="1" t="s">
        <v>11383</v>
      </c>
      <c r="MSR1" s="1" t="s">
        <v>11384</v>
      </c>
      <c r="MSS1" s="1" t="s">
        <v>11385</v>
      </c>
      <c r="MST1" s="1" t="s">
        <v>11386</v>
      </c>
      <c r="MSU1" s="1" t="s">
        <v>11387</v>
      </c>
      <c r="MSV1" s="1" t="s">
        <v>11388</v>
      </c>
      <c r="MSW1" s="1" t="s">
        <v>11389</v>
      </c>
      <c r="MSX1" s="1" t="s">
        <v>11390</v>
      </c>
      <c r="MSY1" s="1" t="s">
        <v>11391</v>
      </c>
      <c r="MSZ1" s="1" t="s">
        <v>11392</v>
      </c>
      <c r="MTA1" s="1" t="s">
        <v>11393</v>
      </c>
      <c r="MTB1" s="1" t="s">
        <v>11394</v>
      </c>
      <c r="MTC1" s="1" t="s">
        <v>11395</v>
      </c>
      <c r="MTD1" s="1" t="s">
        <v>11396</v>
      </c>
      <c r="MTE1" s="1" t="s">
        <v>11397</v>
      </c>
      <c r="MTF1" s="1" t="s">
        <v>11398</v>
      </c>
      <c r="MTG1" s="1" t="s">
        <v>11399</v>
      </c>
      <c r="MTH1" s="1" t="s">
        <v>11400</v>
      </c>
      <c r="MTI1" s="1" t="s">
        <v>11401</v>
      </c>
      <c r="MTJ1" s="1" t="s">
        <v>11402</v>
      </c>
      <c r="MTK1" s="1" t="s">
        <v>11403</v>
      </c>
      <c r="MTL1" s="1" t="s">
        <v>11404</v>
      </c>
      <c r="MTM1" s="1" t="s">
        <v>11405</v>
      </c>
      <c r="MTN1" s="1" t="s">
        <v>11406</v>
      </c>
      <c r="MTO1" s="1" t="s">
        <v>11407</v>
      </c>
      <c r="MTP1" s="1" t="s">
        <v>11408</v>
      </c>
      <c r="MTQ1" s="1" t="s">
        <v>11409</v>
      </c>
      <c r="MTR1" s="1" t="s">
        <v>11410</v>
      </c>
      <c r="MTS1" s="1" t="s">
        <v>11411</v>
      </c>
      <c r="MTT1" s="1" t="s">
        <v>11412</v>
      </c>
      <c r="MTU1" s="1" t="s">
        <v>11413</v>
      </c>
      <c r="MTV1" s="1" t="s">
        <v>11414</v>
      </c>
      <c r="MTW1" s="1" t="s">
        <v>11415</v>
      </c>
      <c r="MTX1" s="1" t="s">
        <v>11416</v>
      </c>
      <c r="MTY1" s="1" t="s">
        <v>11417</v>
      </c>
      <c r="MTZ1" s="1" t="s">
        <v>11418</v>
      </c>
      <c r="MUA1" s="1" t="s">
        <v>11419</v>
      </c>
      <c r="MUB1" s="1" t="s">
        <v>11420</v>
      </c>
      <c r="MUC1" s="1" t="s">
        <v>11421</v>
      </c>
      <c r="MUD1" s="1" t="s">
        <v>11422</v>
      </c>
      <c r="MUE1" s="1" t="s">
        <v>11423</v>
      </c>
      <c r="MUF1" s="1" t="s">
        <v>11424</v>
      </c>
      <c r="MUG1" s="1" t="s">
        <v>11425</v>
      </c>
      <c r="MUH1" s="1" t="s">
        <v>11426</v>
      </c>
      <c r="MUI1" s="1" t="s">
        <v>11427</v>
      </c>
      <c r="MUJ1" s="1" t="s">
        <v>11428</v>
      </c>
      <c r="MUK1" s="1" t="s">
        <v>11429</v>
      </c>
      <c r="MUL1" s="1" t="s">
        <v>11430</v>
      </c>
      <c r="MUM1" s="1" t="s">
        <v>11431</v>
      </c>
      <c r="MUN1" s="1" t="s">
        <v>11432</v>
      </c>
      <c r="MUO1" s="1" t="s">
        <v>11433</v>
      </c>
      <c r="MUP1" s="1" t="s">
        <v>11434</v>
      </c>
      <c r="MUQ1" s="1" t="s">
        <v>11435</v>
      </c>
      <c r="MUR1" s="1" t="s">
        <v>11436</v>
      </c>
      <c r="MUS1" s="1" t="s">
        <v>11437</v>
      </c>
      <c r="MUT1" s="1" t="s">
        <v>11438</v>
      </c>
      <c r="MUU1" s="1" t="s">
        <v>11439</v>
      </c>
      <c r="MUV1" s="1" t="s">
        <v>11440</v>
      </c>
      <c r="MUW1" s="1" t="s">
        <v>11441</v>
      </c>
      <c r="MUX1" s="1" t="s">
        <v>11442</v>
      </c>
      <c r="MUY1" s="1" t="s">
        <v>11443</v>
      </c>
      <c r="MUZ1" s="1" t="s">
        <v>11444</v>
      </c>
      <c r="MVA1" s="1" t="s">
        <v>11445</v>
      </c>
      <c r="MVB1" s="1" t="s">
        <v>11446</v>
      </c>
      <c r="MVC1" s="1" t="s">
        <v>11447</v>
      </c>
      <c r="MVD1" s="1" t="s">
        <v>11448</v>
      </c>
      <c r="MVE1" s="1" t="s">
        <v>11449</v>
      </c>
      <c r="MVF1" s="1" t="s">
        <v>11450</v>
      </c>
      <c r="MVG1" s="1" t="s">
        <v>11451</v>
      </c>
      <c r="MVH1" s="1" t="s">
        <v>11452</v>
      </c>
      <c r="MVI1" s="1" t="s">
        <v>11453</v>
      </c>
      <c r="MVJ1" s="1" t="s">
        <v>11454</v>
      </c>
      <c r="MVK1" s="1" t="s">
        <v>11455</v>
      </c>
      <c r="MVL1" s="1" t="s">
        <v>11456</v>
      </c>
      <c r="MVM1" s="1" t="s">
        <v>11457</v>
      </c>
      <c r="MVN1" s="1" t="s">
        <v>11458</v>
      </c>
      <c r="MVO1" s="1" t="s">
        <v>11459</v>
      </c>
      <c r="MVP1" s="1" t="s">
        <v>11460</v>
      </c>
      <c r="MVQ1" s="1" t="s">
        <v>11461</v>
      </c>
      <c r="MVR1" s="1" t="s">
        <v>11462</v>
      </c>
      <c r="MVS1" s="1" t="s">
        <v>11463</v>
      </c>
      <c r="MVT1" s="1" t="s">
        <v>11464</v>
      </c>
      <c r="MVU1" s="1" t="s">
        <v>11465</v>
      </c>
      <c r="MVV1" s="1" t="s">
        <v>11466</v>
      </c>
      <c r="MVW1" s="1" t="s">
        <v>11467</v>
      </c>
      <c r="MVX1" s="1" t="s">
        <v>11468</v>
      </c>
      <c r="MVY1" s="1" t="s">
        <v>11469</v>
      </c>
      <c r="MVZ1" s="1" t="s">
        <v>11470</v>
      </c>
      <c r="MWA1" s="1" t="s">
        <v>11471</v>
      </c>
      <c r="MWB1" s="1" t="s">
        <v>11472</v>
      </c>
      <c r="MWC1" s="1" t="s">
        <v>11473</v>
      </c>
      <c r="MWD1" s="1" t="s">
        <v>11474</v>
      </c>
      <c r="MWE1" s="1" t="s">
        <v>11475</v>
      </c>
      <c r="MWF1" s="1" t="s">
        <v>11476</v>
      </c>
      <c r="MWG1" s="1" t="s">
        <v>11477</v>
      </c>
      <c r="MWH1" s="1" t="s">
        <v>11478</v>
      </c>
      <c r="MWI1" s="1" t="s">
        <v>11479</v>
      </c>
      <c r="MWJ1" s="1" t="s">
        <v>11480</v>
      </c>
      <c r="MWK1" s="1" t="s">
        <v>11481</v>
      </c>
      <c r="MWL1" s="1" t="s">
        <v>11482</v>
      </c>
      <c r="MWM1" s="1" t="s">
        <v>11483</v>
      </c>
      <c r="MWN1" s="1" t="s">
        <v>11484</v>
      </c>
      <c r="MWO1" s="1" t="s">
        <v>11485</v>
      </c>
      <c r="MWP1" s="1" t="s">
        <v>11486</v>
      </c>
      <c r="MWQ1" s="1" t="s">
        <v>11487</v>
      </c>
      <c r="MWR1" s="1" t="s">
        <v>11488</v>
      </c>
      <c r="MWS1" s="1" t="s">
        <v>11489</v>
      </c>
      <c r="MWT1" s="1" t="s">
        <v>11490</v>
      </c>
      <c r="MWU1" s="1" t="s">
        <v>11491</v>
      </c>
      <c r="MWV1" s="1" t="s">
        <v>11492</v>
      </c>
      <c r="MWW1" s="1" t="s">
        <v>11493</v>
      </c>
      <c r="MWX1" s="1" t="s">
        <v>11494</v>
      </c>
      <c r="MWY1" s="1" t="s">
        <v>11495</v>
      </c>
      <c r="MWZ1" s="1" t="s">
        <v>11496</v>
      </c>
      <c r="MXA1" s="1" t="s">
        <v>11497</v>
      </c>
      <c r="MXB1" s="1" t="s">
        <v>11498</v>
      </c>
      <c r="MXC1" s="1" t="s">
        <v>11499</v>
      </c>
      <c r="MXD1" s="1" t="s">
        <v>11500</v>
      </c>
      <c r="MXE1" s="1" t="s">
        <v>11501</v>
      </c>
      <c r="MXF1" s="1" t="s">
        <v>11502</v>
      </c>
      <c r="MXG1" s="1" t="s">
        <v>11503</v>
      </c>
      <c r="MXH1" s="1" t="s">
        <v>11504</v>
      </c>
      <c r="MXI1" s="1" t="s">
        <v>11505</v>
      </c>
      <c r="MXJ1" s="1" t="s">
        <v>11506</v>
      </c>
      <c r="MXK1" s="1" t="s">
        <v>11507</v>
      </c>
      <c r="MXL1" s="1" t="s">
        <v>11508</v>
      </c>
      <c r="MXM1" s="1" t="s">
        <v>11509</v>
      </c>
      <c r="MXN1" s="1" t="s">
        <v>11510</v>
      </c>
      <c r="MXO1" s="1" t="s">
        <v>11511</v>
      </c>
      <c r="MXP1" s="1" t="s">
        <v>11512</v>
      </c>
      <c r="MXQ1" s="1" t="s">
        <v>11513</v>
      </c>
      <c r="MXR1" s="1" t="s">
        <v>11514</v>
      </c>
      <c r="MXS1" s="1" t="s">
        <v>11515</v>
      </c>
      <c r="MXT1" s="1" t="s">
        <v>11516</v>
      </c>
      <c r="MXU1" s="1" t="s">
        <v>11517</v>
      </c>
      <c r="MXV1" s="1" t="s">
        <v>11518</v>
      </c>
      <c r="MXW1" s="1" t="s">
        <v>11519</v>
      </c>
      <c r="MXX1" s="1" t="s">
        <v>11520</v>
      </c>
      <c r="MXY1" s="1" t="s">
        <v>11521</v>
      </c>
      <c r="MXZ1" s="1" t="s">
        <v>11522</v>
      </c>
      <c r="MYA1" s="1" t="s">
        <v>11523</v>
      </c>
      <c r="MYB1" s="1" t="s">
        <v>11524</v>
      </c>
      <c r="MYC1" s="1" t="s">
        <v>11525</v>
      </c>
      <c r="MYD1" s="1" t="s">
        <v>11526</v>
      </c>
      <c r="MYE1" s="1" t="s">
        <v>11527</v>
      </c>
      <c r="MYF1" s="1" t="s">
        <v>11528</v>
      </c>
      <c r="MYG1" s="1" t="s">
        <v>11529</v>
      </c>
      <c r="MYH1" s="1" t="s">
        <v>11530</v>
      </c>
      <c r="MYI1" s="1" t="s">
        <v>11531</v>
      </c>
      <c r="MYJ1" s="1" t="s">
        <v>11532</v>
      </c>
      <c r="MYK1" s="1" t="s">
        <v>11533</v>
      </c>
      <c r="MYL1" s="1" t="s">
        <v>11534</v>
      </c>
      <c r="MYM1" s="1" t="s">
        <v>11535</v>
      </c>
      <c r="MYN1" s="1" t="s">
        <v>11536</v>
      </c>
      <c r="MYO1" s="1" t="s">
        <v>11537</v>
      </c>
      <c r="MYP1" s="1" t="s">
        <v>11538</v>
      </c>
      <c r="MYQ1" s="1" t="s">
        <v>11539</v>
      </c>
      <c r="MYR1" s="1" t="s">
        <v>11540</v>
      </c>
      <c r="MYS1" s="1" t="s">
        <v>11541</v>
      </c>
      <c r="MYT1" s="1" t="s">
        <v>11542</v>
      </c>
      <c r="MYU1" s="1" t="s">
        <v>11543</v>
      </c>
      <c r="MYV1" s="1" t="s">
        <v>11544</v>
      </c>
      <c r="MYW1" s="1" t="s">
        <v>11545</v>
      </c>
      <c r="MYX1" s="1" t="s">
        <v>11546</v>
      </c>
      <c r="MYY1" s="1" t="s">
        <v>11547</v>
      </c>
      <c r="MYZ1" s="1" t="s">
        <v>11548</v>
      </c>
      <c r="MZA1" s="1" t="s">
        <v>11549</v>
      </c>
      <c r="MZB1" s="1" t="s">
        <v>11550</v>
      </c>
      <c r="MZC1" s="1" t="s">
        <v>11551</v>
      </c>
      <c r="MZD1" s="1" t="s">
        <v>11552</v>
      </c>
      <c r="MZE1" s="1" t="s">
        <v>11553</v>
      </c>
      <c r="MZF1" s="1" t="s">
        <v>11554</v>
      </c>
      <c r="MZG1" s="1" t="s">
        <v>11555</v>
      </c>
      <c r="MZH1" s="1" t="s">
        <v>11556</v>
      </c>
      <c r="MZI1" s="1" t="s">
        <v>11557</v>
      </c>
      <c r="MZJ1" s="1" t="s">
        <v>11558</v>
      </c>
      <c r="MZK1" s="1" t="s">
        <v>11559</v>
      </c>
      <c r="MZL1" s="1" t="s">
        <v>11560</v>
      </c>
      <c r="MZM1" s="1" t="s">
        <v>11561</v>
      </c>
      <c r="MZN1" s="1" t="s">
        <v>11562</v>
      </c>
      <c r="MZO1" s="1" t="s">
        <v>11563</v>
      </c>
      <c r="MZP1" s="1" t="s">
        <v>11564</v>
      </c>
      <c r="MZQ1" s="1" t="s">
        <v>11565</v>
      </c>
      <c r="MZR1" s="1" t="s">
        <v>11566</v>
      </c>
      <c r="MZS1" s="1" t="s">
        <v>11567</v>
      </c>
      <c r="MZT1" s="1" t="s">
        <v>11568</v>
      </c>
      <c r="MZU1" s="1" t="s">
        <v>11569</v>
      </c>
      <c r="MZV1" s="1" t="s">
        <v>11570</v>
      </c>
      <c r="MZW1" s="1" t="s">
        <v>11571</v>
      </c>
      <c r="MZX1" s="1" t="s">
        <v>11572</v>
      </c>
      <c r="MZY1" s="1" t="s">
        <v>11573</v>
      </c>
      <c r="MZZ1" s="1" t="s">
        <v>11574</v>
      </c>
      <c r="NAA1" s="1" t="s">
        <v>11575</v>
      </c>
      <c r="NAB1" s="1" t="s">
        <v>11576</v>
      </c>
      <c r="NAC1" s="1" t="s">
        <v>11577</v>
      </c>
      <c r="NAD1" s="1" t="s">
        <v>11578</v>
      </c>
      <c r="NAE1" s="1" t="s">
        <v>11579</v>
      </c>
      <c r="NAF1" s="1" t="s">
        <v>11580</v>
      </c>
      <c r="NAG1" s="1" t="s">
        <v>11581</v>
      </c>
      <c r="NAH1" s="1" t="s">
        <v>11582</v>
      </c>
      <c r="NAI1" s="1" t="s">
        <v>11583</v>
      </c>
      <c r="NAJ1" s="1" t="s">
        <v>11584</v>
      </c>
      <c r="NAK1" s="1" t="s">
        <v>11585</v>
      </c>
      <c r="NAL1" s="1" t="s">
        <v>11586</v>
      </c>
      <c r="NAM1" s="1" t="s">
        <v>11587</v>
      </c>
      <c r="NAN1" s="1" t="s">
        <v>11588</v>
      </c>
      <c r="NAO1" s="1" t="s">
        <v>11589</v>
      </c>
      <c r="NAP1" s="1" t="s">
        <v>11590</v>
      </c>
      <c r="NAQ1" s="1" t="s">
        <v>11591</v>
      </c>
      <c r="NAR1" s="1" t="s">
        <v>11592</v>
      </c>
      <c r="NAS1" s="1" t="s">
        <v>11593</v>
      </c>
      <c r="NAT1" s="1" t="s">
        <v>11594</v>
      </c>
      <c r="NAU1" s="1" t="s">
        <v>11595</v>
      </c>
      <c r="NAV1" s="1" t="s">
        <v>11596</v>
      </c>
      <c r="NAW1" s="1" t="s">
        <v>11597</v>
      </c>
      <c r="NAX1" s="1" t="s">
        <v>11598</v>
      </c>
      <c r="NAY1" s="1" t="s">
        <v>11599</v>
      </c>
      <c r="NAZ1" s="1" t="s">
        <v>11600</v>
      </c>
      <c r="NBA1" s="1" t="s">
        <v>11601</v>
      </c>
      <c r="NBB1" s="1" t="s">
        <v>11602</v>
      </c>
      <c r="NBC1" s="1" t="s">
        <v>11603</v>
      </c>
      <c r="NBD1" s="1" t="s">
        <v>11604</v>
      </c>
      <c r="NBE1" s="1" t="s">
        <v>11605</v>
      </c>
      <c r="NBF1" s="1" t="s">
        <v>11606</v>
      </c>
      <c r="NBG1" s="1" t="s">
        <v>11607</v>
      </c>
      <c r="NBH1" s="1" t="s">
        <v>11608</v>
      </c>
      <c r="NBI1" s="1" t="s">
        <v>11609</v>
      </c>
      <c r="NBJ1" s="1" t="s">
        <v>11610</v>
      </c>
      <c r="NBK1" s="1" t="s">
        <v>11611</v>
      </c>
      <c r="NBL1" s="1" t="s">
        <v>11612</v>
      </c>
      <c r="NBM1" s="1" t="s">
        <v>11613</v>
      </c>
      <c r="NBN1" s="1" t="s">
        <v>11614</v>
      </c>
      <c r="NBO1" s="1" t="s">
        <v>11615</v>
      </c>
      <c r="NBP1" s="1" t="s">
        <v>11616</v>
      </c>
      <c r="NBQ1" s="1" t="s">
        <v>11617</v>
      </c>
      <c r="NBR1" s="1" t="s">
        <v>11618</v>
      </c>
      <c r="NBS1" s="1" t="s">
        <v>11619</v>
      </c>
      <c r="NBT1" s="1" t="s">
        <v>11620</v>
      </c>
      <c r="NBU1" s="1" t="s">
        <v>11621</v>
      </c>
      <c r="NBV1" s="1" t="s">
        <v>11622</v>
      </c>
      <c r="NBW1" s="1" t="s">
        <v>11623</v>
      </c>
      <c r="NBX1" s="1" t="s">
        <v>11624</v>
      </c>
      <c r="NBY1" s="1" t="s">
        <v>11625</v>
      </c>
      <c r="NBZ1" s="1" t="s">
        <v>11626</v>
      </c>
      <c r="NCA1" s="1" t="s">
        <v>11627</v>
      </c>
      <c r="NCB1" s="1" t="s">
        <v>11628</v>
      </c>
      <c r="NCC1" s="1" t="s">
        <v>11629</v>
      </c>
      <c r="NCD1" s="1" t="s">
        <v>11630</v>
      </c>
      <c r="NCE1" s="1" t="s">
        <v>11631</v>
      </c>
      <c r="NCF1" s="1" t="s">
        <v>11632</v>
      </c>
      <c r="NCG1" s="1" t="s">
        <v>11633</v>
      </c>
      <c r="NCH1" s="1" t="s">
        <v>11634</v>
      </c>
      <c r="NCI1" s="1" t="s">
        <v>11635</v>
      </c>
      <c r="NCJ1" s="1" t="s">
        <v>11636</v>
      </c>
      <c r="NCK1" s="1" t="s">
        <v>11637</v>
      </c>
      <c r="NCL1" s="1" t="s">
        <v>11638</v>
      </c>
      <c r="NCM1" s="1" t="s">
        <v>11639</v>
      </c>
      <c r="NCN1" s="1" t="s">
        <v>11640</v>
      </c>
      <c r="NCO1" s="1" t="s">
        <v>11641</v>
      </c>
      <c r="NCP1" s="1" t="s">
        <v>11642</v>
      </c>
      <c r="NCQ1" s="1" t="s">
        <v>11643</v>
      </c>
      <c r="NCR1" s="1" t="s">
        <v>11644</v>
      </c>
      <c r="NCS1" s="1" t="s">
        <v>11645</v>
      </c>
      <c r="NCT1" s="1" t="s">
        <v>11646</v>
      </c>
      <c r="NCU1" s="1" t="s">
        <v>11647</v>
      </c>
      <c r="NCV1" s="1" t="s">
        <v>11648</v>
      </c>
      <c r="NCW1" s="1" t="s">
        <v>11649</v>
      </c>
      <c r="NCX1" s="1" t="s">
        <v>11650</v>
      </c>
      <c r="NCY1" s="1" t="s">
        <v>11651</v>
      </c>
      <c r="NCZ1" s="1" t="s">
        <v>11652</v>
      </c>
      <c r="NDA1" s="1" t="s">
        <v>11653</v>
      </c>
      <c r="NDB1" s="1" t="s">
        <v>11654</v>
      </c>
      <c r="NDC1" s="1" t="s">
        <v>11655</v>
      </c>
      <c r="NDD1" s="1" t="s">
        <v>11656</v>
      </c>
      <c r="NDE1" s="1" t="s">
        <v>11657</v>
      </c>
      <c r="NDF1" s="1" t="s">
        <v>11658</v>
      </c>
      <c r="NDG1" s="1" t="s">
        <v>11659</v>
      </c>
      <c r="NDH1" s="1" t="s">
        <v>11660</v>
      </c>
      <c r="NDI1" s="1" t="s">
        <v>11661</v>
      </c>
      <c r="NDJ1" s="1" t="s">
        <v>11662</v>
      </c>
      <c r="NDK1" s="1" t="s">
        <v>11663</v>
      </c>
      <c r="NDL1" s="1" t="s">
        <v>11664</v>
      </c>
      <c r="NDM1" s="1" t="s">
        <v>11665</v>
      </c>
      <c r="NDN1" s="1" t="s">
        <v>11666</v>
      </c>
      <c r="NDO1" s="1" t="s">
        <v>11667</v>
      </c>
      <c r="NDP1" s="1" t="s">
        <v>11668</v>
      </c>
      <c r="NDQ1" s="1" t="s">
        <v>11669</v>
      </c>
      <c r="NDR1" s="1" t="s">
        <v>11670</v>
      </c>
      <c r="NDS1" s="1" t="s">
        <v>11671</v>
      </c>
      <c r="NDT1" s="1" t="s">
        <v>11672</v>
      </c>
      <c r="NDU1" s="1" t="s">
        <v>11673</v>
      </c>
      <c r="NDV1" s="1" t="s">
        <v>11674</v>
      </c>
      <c r="NDW1" s="1" t="s">
        <v>11675</v>
      </c>
      <c r="NDX1" s="1" t="s">
        <v>11676</v>
      </c>
      <c r="NDY1" s="1" t="s">
        <v>11677</v>
      </c>
      <c r="NDZ1" s="1" t="s">
        <v>11678</v>
      </c>
      <c r="NEA1" s="1" t="s">
        <v>11679</v>
      </c>
      <c r="NEB1" s="1" t="s">
        <v>11680</v>
      </c>
      <c r="NEC1" s="1" t="s">
        <v>11681</v>
      </c>
      <c r="NED1" s="1" t="s">
        <v>11682</v>
      </c>
      <c r="NEE1" s="1" t="s">
        <v>11683</v>
      </c>
      <c r="NEF1" s="1" t="s">
        <v>11684</v>
      </c>
      <c r="NEG1" s="1" t="s">
        <v>11685</v>
      </c>
      <c r="NEH1" s="1" t="s">
        <v>11686</v>
      </c>
      <c r="NEI1" s="1" t="s">
        <v>11687</v>
      </c>
      <c r="NEJ1" s="1" t="s">
        <v>11688</v>
      </c>
      <c r="NEK1" s="1" t="s">
        <v>11689</v>
      </c>
      <c r="NEL1" s="1" t="s">
        <v>11690</v>
      </c>
      <c r="NEM1" s="1" t="s">
        <v>11691</v>
      </c>
      <c r="NEN1" s="1" t="s">
        <v>11692</v>
      </c>
      <c r="NEO1" s="1" t="s">
        <v>11693</v>
      </c>
      <c r="NEP1" s="1" t="s">
        <v>11694</v>
      </c>
      <c r="NEQ1" s="1" t="s">
        <v>11695</v>
      </c>
      <c r="NER1" s="1" t="s">
        <v>11696</v>
      </c>
      <c r="NES1" s="1" t="s">
        <v>11697</v>
      </c>
      <c r="NET1" s="1" t="s">
        <v>11698</v>
      </c>
      <c r="NEU1" s="1" t="s">
        <v>11699</v>
      </c>
      <c r="NEV1" s="1" t="s">
        <v>11700</v>
      </c>
      <c r="NEW1" s="1" t="s">
        <v>11701</v>
      </c>
      <c r="NEX1" s="1" t="s">
        <v>11702</v>
      </c>
      <c r="NEY1" s="1" t="s">
        <v>11703</v>
      </c>
      <c r="NEZ1" s="1" t="s">
        <v>11704</v>
      </c>
      <c r="NFA1" s="1" t="s">
        <v>11705</v>
      </c>
      <c r="NFB1" s="1" t="s">
        <v>11706</v>
      </c>
      <c r="NFC1" s="1" t="s">
        <v>11707</v>
      </c>
      <c r="NFD1" s="1" t="s">
        <v>11708</v>
      </c>
      <c r="NFE1" s="1" t="s">
        <v>11709</v>
      </c>
      <c r="NFF1" s="1" t="s">
        <v>11710</v>
      </c>
      <c r="NFG1" s="1" t="s">
        <v>11711</v>
      </c>
      <c r="NFH1" s="1" t="s">
        <v>11712</v>
      </c>
      <c r="NFI1" s="1" t="s">
        <v>11713</v>
      </c>
      <c r="NFJ1" s="1" t="s">
        <v>11714</v>
      </c>
      <c r="NFK1" s="1" t="s">
        <v>11715</v>
      </c>
      <c r="NFL1" s="1" t="s">
        <v>11716</v>
      </c>
      <c r="NFM1" s="1" t="s">
        <v>11717</v>
      </c>
      <c r="NFN1" s="1" t="s">
        <v>11718</v>
      </c>
      <c r="NFO1" s="1" t="s">
        <v>11719</v>
      </c>
      <c r="NFP1" s="1" t="s">
        <v>11720</v>
      </c>
      <c r="NFQ1" s="1" t="s">
        <v>11721</v>
      </c>
      <c r="NFR1" s="1" t="s">
        <v>11722</v>
      </c>
      <c r="NFS1" s="1" t="s">
        <v>11723</v>
      </c>
      <c r="NFT1" s="1" t="s">
        <v>11724</v>
      </c>
      <c r="NFU1" s="1" t="s">
        <v>11725</v>
      </c>
      <c r="NFV1" s="1" t="s">
        <v>11726</v>
      </c>
      <c r="NFW1" s="1" t="s">
        <v>11727</v>
      </c>
      <c r="NFX1" s="1" t="s">
        <v>11728</v>
      </c>
      <c r="NFY1" s="1" t="s">
        <v>11729</v>
      </c>
      <c r="NFZ1" s="1" t="s">
        <v>11730</v>
      </c>
      <c r="NGA1" s="1" t="s">
        <v>11731</v>
      </c>
      <c r="NGB1" s="1" t="s">
        <v>11732</v>
      </c>
      <c r="NGC1" s="1" t="s">
        <v>11733</v>
      </c>
      <c r="NGD1" s="1" t="s">
        <v>11734</v>
      </c>
      <c r="NGE1" s="1" t="s">
        <v>11735</v>
      </c>
      <c r="NGF1" s="1" t="s">
        <v>11736</v>
      </c>
      <c r="NGG1" s="1" t="s">
        <v>11737</v>
      </c>
      <c r="NGH1" s="1" t="s">
        <v>11738</v>
      </c>
      <c r="NGI1" s="1" t="s">
        <v>11739</v>
      </c>
      <c r="NGJ1" s="1" t="s">
        <v>11740</v>
      </c>
      <c r="NGK1" s="1" t="s">
        <v>11741</v>
      </c>
      <c r="NGL1" s="1" t="s">
        <v>11742</v>
      </c>
      <c r="NGM1" s="1" t="s">
        <v>11743</v>
      </c>
      <c r="NGN1" s="1" t="s">
        <v>11744</v>
      </c>
      <c r="NGO1" s="1" t="s">
        <v>11745</v>
      </c>
      <c r="NGP1" s="1" t="s">
        <v>11746</v>
      </c>
      <c r="NGQ1" s="1" t="s">
        <v>11747</v>
      </c>
      <c r="NGR1" s="1" t="s">
        <v>11748</v>
      </c>
      <c r="NGS1" s="1" t="s">
        <v>11749</v>
      </c>
      <c r="NGT1" s="1" t="s">
        <v>11750</v>
      </c>
      <c r="NGU1" s="1" t="s">
        <v>11751</v>
      </c>
      <c r="NGV1" s="1" t="s">
        <v>11752</v>
      </c>
      <c r="NGW1" s="1" t="s">
        <v>11753</v>
      </c>
      <c r="NGX1" s="1" t="s">
        <v>11754</v>
      </c>
      <c r="NGY1" s="1" t="s">
        <v>11755</v>
      </c>
      <c r="NGZ1" s="1" t="s">
        <v>11756</v>
      </c>
      <c r="NHA1" s="1" t="s">
        <v>11757</v>
      </c>
      <c r="NHB1" s="1" t="s">
        <v>11758</v>
      </c>
      <c r="NHC1" s="1" t="s">
        <v>11759</v>
      </c>
      <c r="NHD1" s="1" t="s">
        <v>11760</v>
      </c>
      <c r="NHE1" s="1" t="s">
        <v>11761</v>
      </c>
      <c r="NHF1" s="1" t="s">
        <v>11762</v>
      </c>
      <c r="NHG1" s="1" t="s">
        <v>11763</v>
      </c>
      <c r="NHH1" s="1" t="s">
        <v>11764</v>
      </c>
      <c r="NHI1" s="1" t="s">
        <v>11765</v>
      </c>
      <c r="NHJ1" s="1" t="s">
        <v>11766</v>
      </c>
      <c r="NHK1" s="1" t="s">
        <v>11767</v>
      </c>
      <c r="NHL1" s="1" t="s">
        <v>11768</v>
      </c>
      <c r="NHM1" s="1" t="s">
        <v>11769</v>
      </c>
      <c r="NHN1" s="1" t="s">
        <v>11770</v>
      </c>
      <c r="NHO1" s="1" t="s">
        <v>11771</v>
      </c>
      <c r="NHP1" s="1" t="s">
        <v>11772</v>
      </c>
      <c r="NHQ1" s="1" t="s">
        <v>11773</v>
      </c>
      <c r="NHR1" s="1" t="s">
        <v>11774</v>
      </c>
      <c r="NHS1" s="1" t="s">
        <v>11775</v>
      </c>
      <c r="NHT1" s="1" t="s">
        <v>11776</v>
      </c>
      <c r="NHU1" s="1" t="s">
        <v>11777</v>
      </c>
      <c r="NHV1" s="1" t="s">
        <v>11778</v>
      </c>
      <c r="NHW1" s="1" t="s">
        <v>11779</v>
      </c>
      <c r="NHX1" s="1" t="s">
        <v>11780</v>
      </c>
      <c r="NHY1" s="1" t="s">
        <v>11781</v>
      </c>
      <c r="NHZ1" s="1" t="s">
        <v>11782</v>
      </c>
      <c r="NIA1" s="1" t="s">
        <v>11783</v>
      </c>
      <c r="NIB1" s="1" t="s">
        <v>11784</v>
      </c>
      <c r="NIC1" s="1" t="s">
        <v>11785</v>
      </c>
      <c r="NID1" s="1" t="s">
        <v>11786</v>
      </c>
      <c r="NIE1" s="1" t="s">
        <v>11787</v>
      </c>
      <c r="NIF1" s="1" t="s">
        <v>11788</v>
      </c>
      <c r="NIG1" s="1" t="s">
        <v>11789</v>
      </c>
      <c r="NIH1" s="1" t="s">
        <v>11790</v>
      </c>
      <c r="NII1" s="1" t="s">
        <v>11791</v>
      </c>
      <c r="NIJ1" s="1" t="s">
        <v>11792</v>
      </c>
      <c r="NIK1" s="1" t="s">
        <v>11793</v>
      </c>
      <c r="NIL1" s="1" t="s">
        <v>11794</v>
      </c>
      <c r="NIM1" s="1" t="s">
        <v>11795</v>
      </c>
      <c r="NIN1" s="1" t="s">
        <v>11796</v>
      </c>
      <c r="NIO1" s="1" t="s">
        <v>11797</v>
      </c>
      <c r="NIP1" s="1" t="s">
        <v>11798</v>
      </c>
      <c r="NIQ1" s="1" t="s">
        <v>11799</v>
      </c>
      <c r="NIR1" s="1" t="s">
        <v>11800</v>
      </c>
      <c r="NIS1" s="1" t="s">
        <v>11801</v>
      </c>
      <c r="NIT1" s="1" t="s">
        <v>11802</v>
      </c>
      <c r="NIU1" s="1" t="s">
        <v>11803</v>
      </c>
      <c r="NIV1" s="1" t="s">
        <v>11804</v>
      </c>
      <c r="NIW1" s="1" t="s">
        <v>11805</v>
      </c>
      <c r="NIX1" s="1" t="s">
        <v>11806</v>
      </c>
      <c r="NIY1" s="1" t="s">
        <v>11807</v>
      </c>
      <c r="NIZ1" s="1" t="s">
        <v>11808</v>
      </c>
      <c r="NJA1" s="1" t="s">
        <v>11809</v>
      </c>
      <c r="NJB1" s="1" t="s">
        <v>11810</v>
      </c>
      <c r="NJC1" s="1" t="s">
        <v>11811</v>
      </c>
      <c r="NJD1" s="1" t="s">
        <v>11812</v>
      </c>
      <c r="NJE1" s="1" t="s">
        <v>11813</v>
      </c>
      <c r="NJF1" s="1" t="s">
        <v>11814</v>
      </c>
      <c r="NJG1" s="1" t="s">
        <v>11815</v>
      </c>
      <c r="NJH1" s="1" t="s">
        <v>11816</v>
      </c>
      <c r="NJI1" s="1" t="s">
        <v>11817</v>
      </c>
      <c r="NJJ1" s="1" t="s">
        <v>11818</v>
      </c>
      <c r="NJK1" s="1" t="s">
        <v>11819</v>
      </c>
      <c r="NJL1" s="1" t="s">
        <v>11820</v>
      </c>
      <c r="NJM1" s="1" t="s">
        <v>11821</v>
      </c>
      <c r="NJN1" s="1" t="s">
        <v>11822</v>
      </c>
      <c r="NJO1" s="1" t="s">
        <v>11823</v>
      </c>
      <c r="NJP1" s="1" t="s">
        <v>11824</v>
      </c>
      <c r="NJQ1" s="1" t="s">
        <v>11825</v>
      </c>
      <c r="NJR1" s="1" t="s">
        <v>11826</v>
      </c>
      <c r="NJS1" s="1" t="s">
        <v>11827</v>
      </c>
      <c r="NJT1" s="1" t="s">
        <v>11828</v>
      </c>
      <c r="NJU1" s="1" t="s">
        <v>11829</v>
      </c>
      <c r="NJV1" s="1" t="s">
        <v>11830</v>
      </c>
      <c r="NJW1" s="1" t="s">
        <v>11831</v>
      </c>
      <c r="NJX1" s="1" t="s">
        <v>11832</v>
      </c>
      <c r="NJY1" s="1" t="s">
        <v>11833</v>
      </c>
      <c r="NJZ1" s="1" t="s">
        <v>11834</v>
      </c>
      <c r="NKA1" s="1" t="s">
        <v>11835</v>
      </c>
      <c r="NKB1" s="1" t="s">
        <v>11836</v>
      </c>
      <c r="NKC1" s="1" t="s">
        <v>11837</v>
      </c>
      <c r="NKD1" s="1" t="s">
        <v>11838</v>
      </c>
      <c r="NKE1" s="1" t="s">
        <v>11839</v>
      </c>
      <c r="NKF1" s="1" t="s">
        <v>11840</v>
      </c>
      <c r="NKG1" s="1" t="s">
        <v>11841</v>
      </c>
      <c r="NKH1" s="1" t="s">
        <v>11842</v>
      </c>
      <c r="NKI1" s="1" t="s">
        <v>11843</v>
      </c>
      <c r="NKJ1" s="1" t="s">
        <v>11844</v>
      </c>
      <c r="NKK1" s="1" t="s">
        <v>11845</v>
      </c>
      <c r="NKL1" s="1" t="s">
        <v>11846</v>
      </c>
      <c r="NKM1" s="1" t="s">
        <v>11847</v>
      </c>
      <c r="NKN1" s="1" t="s">
        <v>11848</v>
      </c>
      <c r="NKO1" s="1" t="s">
        <v>11849</v>
      </c>
      <c r="NKP1" s="1" t="s">
        <v>11850</v>
      </c>
      <c r="NKQ1" s="1" t="s">
        <v>11851</v>
      </c>
      <c r="NKR1" s="1" t="s">
        <v>11852</v>
      </c>
      <c r="NKS1" s="1" t="s">
        <v>11853</v>
      </c>
      <c r="NKT1" s="1" t="s">
        <v>11854</v>
      </c>
      <c r="NKU1" s="1" t="s">
        <v>11855</v>
      </c>
      <c r="NKV1" s="1" t="s">
        <v>11856</v>
      </c>
      <c r="NKW1" s="1" t="s">
        <v>11857</v>
      </c>
      <c r="NKX1" s="1" t="s">
        <v>11858</v>
      </c>
      <c r="NKY1" s="1" t="s">
        <v>11859</v>
      </c>
      <c r="NKZ1" s="1" t="s">
        <v>11860</v>
      </c>
      <c r="NLA1" s="1" t="s">
        <v>11861</v>
      </c>
      <c r="NLB1" s="1" t="s">
        <v>11862</v>
      </c>
      <c r="NLC1" s="1" t="s">
        <v>11863</v>
      </c>
      <c r="NLD1" s="1" t="s">
        <v>11864</v>
      </c>
      <c r="NLE1" s="1" t="s">
        <v>11865</v>
      </c>
      <c r="NLF1" s="1" t="s">
        <v>11866</v>
      </c>
      <c r="NLG1" s="1" t="s">
        <v>11867</v>
      </c>
      <c r="NLH1" s="1" t="s">
        <v>11868</v>
      </c>
      <c r="NLI1" s="1" t="s">
        <v>11869</v>
      </c>
      <c r="NLJ1" s="1" t="s">
        <v>11870</v>
      </c>
      <c r="NLK1" s="1" t="s">
        <v>11871</v>
      </c>
      <c r="NLL1" s="1" t="s">
        <v>11872</v>
      </c>
      <c r="NLM1" s="1" t="s">
        <v>11873</v>
      </c>
      <c r="NLN1" s="1" t="s">
        <v>11874</v>
      </c>
      <c r="NLO1" s="1" t="s">
        <v>11875</v>
      </c>
      <c r="NLP1" s="1" t="s">
        <v>11876</v>
      </c>
      <c r="NLQ1" s="1" t="s">
        <v>11877</v>
      </c>
      <c r="NLR1" s="1" t="s">
        <v>11878</v>
      </c>
      <c r="NLS1" s="1" t="s">
        <v>11879</v>
      </c>
      <c r="NLT1" s="1" t="s">
        <v>11880</v>
      </c>
      <c r="NLU1" s="1" t="s">
        <v>11881</v>
      </c>
      <c r="NLV1" s="1" t="s">
        <v>11882</v>
      </c>
      <c r="NLW1" s="1" t="s">
        <v>11883</v>
      </c>
      <c r="NLX1" s="1" t="s">
        <v>11884</v>
      </c>
      <c r="NLY1" s="1" t="s">
        <v>11885</v>
      </c>
      <c r="NLZ1" s="1" t="s">
        <v>11886</v>
      </c>
      <c r="NMA1" s="1" t="s">
        <v>11887</v>
      </c>
      <c r="NMB1" s="1" t="s">
        <v>11888</v>
      </c>
      <c r="NMC1" s="1" t="s">
        <v>11889</v>
      </c>
      <c r="NMD1" s="1" t="s">
        <v>11890</v>
      </c>
      <c r="NME1" s="1" t="s">
        <v>11891</v>
      </c>
      <c r="NMF1" s="1" t="s">
        <v>11892</v>
      </c>
      <c r="NMG1" s="1" t="s">
        <v>11893</v>
      </c>
      <c r="NMH1" s="1" t="s">
        <v>11894</v>
      </c>
      <c r="NMI1" s="1" t="s">
        <v>11895</v>
      </c>
      <c r="NMJ1" s="1" t="s">
        <v>11896</v>
      </c>
      <c r="NMK1" s="1" t="s">
        <v>11897</v>
      </c>
      <c r="NML1" s="1" t="s">
        <v>11898</v>
      </c>
      <c r="NMM1" s="1" t="s">
        <v>11899</v>
      </c>
      <c r="NMN1" s="1" t="s">
        <v>11900</v>
      </c>
      <c r="NMO1" s="1" t="s">
        <v>11901</v>
      </c>
      <c r="NMP1" s="1" t="s">
        <v>11902</v>
      </c>
      <c r="NMQ1" s="1" t="s">
        <v>11903</v>
      </c>
      <c r="NMR1" s="1" t="s">
        <v>11904</v>
      </c>
      <c r="NMS1" s="1" t="s">
        <v>11905</v>
      </c>
      <c r="NMT1" s="1" t="s">
        <v>11906</v>
      </c>
      <c r="NMU1" s="1" t="s">
        <v>11907</v>
      </c>
      <c r="NMV1" s="1" t="s">
        <v>11908</v>
      </c>
      <c r="NMW1" s="1" t="s">
        <v>11909</v>
      </c>
      <c r="NMX1" s="1" t="s">
        <v>11910</v>
      </c>
      <c r="NMY1" s="1" t="s">
        <v>11911</v>
      </c>
      <c r="NMZ1" s="1" t="s">
        <v>11912</v>
      </c>
      <c r="NNA1" s="1" t="s">
        <v>11913</v>
      </c>
      <c r="NNB1" s="1" t="s">
        <v>11914</v>
      </c>
      <c r="NNC1" s="1" t="s">
        <v>11915</v>
      </c>
      <c r="NND1" s="1" t="s">
        <v>11916</v>
      </c>
      <c r="NNE1" s="1" t="s">
        <v>11917</v>
      </c>
      <c r="NNF1" s="1" t="s">
        <v>11918</v>
      </c>
      <c r="NNG1" s="1" t="s">
        <v>11919</v>
      </c>
      <c r="NNH1" s="1" t="s">
        <v>11920</v>
      </c>
      <c r="NNI1" s="1" t="s">
        <v>11921</v>
      </c>
      <c r="NNJ1" s="1" t="s">
        <v>11922</v>
      </c>
      <c r="NNK1" s="1" t="s">
        <v>11923</v>
      </c>
      <c r="NNL1" s="1" t="s">
        <v>11924</v>
      </c>
      <c r="NNM1" s="1" t="s">
        <v>11925</v>
      </c>
      <c r="NNN1" s="1" t="s">
        <v>11926</v>
      </c>
      <c r="NNO1" s="1" t="s">
        <v>11927</v>
      </c>
      <c r="NNP1" s="1" t="s">
        <v>11928</v>
      </c>
      <c r="NNQ1" s="1" t="s">
        <v>11929</v>
      </c>
      <c r="NNR1" s="1" t="s">
        <v>11930</v>
      </c>
      <c r="NNS1" s="1" t="s">
        <v>11931</v>
      </c>
      <c r="NNT1" s="1" t="s">
        <v>11932</v>
      </c>
      <c r="NNU1" s="1" t="s">
        <v>11933</v>
      </c>
      <c r="NNV1" s="1" t="s">
        <v>11934</v>
      </c>
      <c r="NNW1" s="1" t="s">
        <v>11935</v>
      </c>
      <c r="NNX1" s="1" t="s">
        <v>11936</v>
      </c>
      <c r="NNY1" s="1" t="s">
        <v>11937</v>
      </c>
      <c r="NNZ1" s="1" t="s">
        <v>11938</v>
      </c>
      <c r="NOA1" s="1" t="s">
        <v>11939</v>
      </c>
      <c r="NOB1" s="1" t="s">
        <v>11940</v>
      </c>
      <c r="NOC1" s="1" t="s">
        <v>11941</v>
      </c>
      <c r="NOD1" s="1" t="s">
        <v>11942</v>
      </c>
      <c r="NOE1" s="1" t="s">
        <v>11943</v>
      </c>
      <c r="NOF1" s="1" t="s">
        <v>11944</v>
      </c>
      <c r="NOG1" s="1" t="s">
        <v>11945</v>
      </c>
      <c r="NOH1" s="1" t="s">
        <v>11946</v>
      </c>
      <c r="NOI1" s="1" t="s">
        <v>11947</v>
      </c>
      <c r="NOJ1" s="1" t="s">
        <v>11948</v>
      </c>
      <c r="NOK1" s="1" t="s">
        <v>11949</v>
      </c>
      <c r="NOL1" s="1" t="s">
        <v>11950</v>
      </c>
      <c r="NOM1" s="1" t="s">
        <v>11951</v>
      </c>
      <c r="NON1" s="1" t="s">
        <v>11952</v>
      </c>
      <c r="NOO1" s="1" t="s">
        <v>11953</v>
      </c>
      <c r="NOP1" s="1" t="s">
        <v>11954</v>
      </c>
      <c r="NOQ1" s="1" t="s">
        <v>11955</v>
      </c>
      <c r="NOR1" s="1" t="s">
        <v>11956</v>
      </c>
      <c r="NOS1" s="1" t="s">
        <v>11957</v>
      </c>
      <c r="NOT1" s="1" t="s">
        <v>11958</v>
      </c>
      <c r="NOU1" s="1" t="s">
        <v>11959</v>
      </c>
      <c r="NOV1" s="1" t="s">
        <v>11960</v>
      </c>
      <c r="NOW1" s="1" t="s">
        <v>11961</v>
      </c>
      <c r="NOX1" s="1" t="s">
        <v>11962</v>
      </c>
      <c r="NOY1" s="1" t="s">
        <v>11963</v>
      </c>
      <c r="NOZ1" s="1" t="s">
        <v>11964</v>
      </c>
      <c r="NPA1" s="1" t="s">
        <v>11965</v>
      </c>
      <c r="NPB1" s="1" t="s">
        <v>11966</v>
      </c>
      <c r="NPC1" s="1" t="s">
        <v>11967</v>
      </c>
      <c r="NPD1" s="1" t="s">
        <v>11968</v>
      </c>
      <c r="NPE1" s="1" t="s">
        <v>11969</v>
      </c>
      <c r="NPF1" s="1" t="s">
        <v>11970</v>
      </c>
      <c r="NPG1" s="1" t="s">
        <v>11971</v>
      </c>
      <c r="NPH1" s="1" t="s">
        <v>11972</v>
      </c>
      <c r="NPI1" s="1" t="s">
        <v>11973</v>
      </c>
      <c r="NPJ1" s="1" t="s">
        <v>11974</v>
      </c>
      <c r="NPK1" s="1" t="s">
        <v>11975</v>
      </c>
      <c r="NPL1" s="1" t="s">
        <v>11976</v>
      </c>
      <c r="NPM1" s="1" t="s">
        <v>11977</v>
      </c>
      <c r="NPN1" s="1" t="s">
        <v>11978</v>
      </c>
      <c r="NPO1" s="1" t="s">
        <v>11979</v>
      </c>
      <c r="NPP1" s="1" t="s">
        <v>11980</v>
      </c>
      <c r="NPQ1" s="1" t="s">
        <v>11981</v>
      </c>
      <c r="NPR1" s="1" t="s">
        <v>11982</v>
      </c>
      <c r="NPS1" s="1" t="s">
        <v>11983</v>
      </c>
      <c r="NPT1" s="1" t="s">
        <v>11984</v>
      </c>
      <c r="NPU1" s="1" t="s">
        <v>11985</v>
      </c>
      <c r="NPV1" s="1" t="s">
        <v>11986</v>
      </c>
      <c r="NPW1" s="1" t="s">
        <v>11987</v>
      </c>
      <c r="NPX1" s="1" t="s">
        <v>11988</v>
      </c>
      <c r="NPY1" s="1" t="s">
        <v>11989</v>
      </c>
      <c r="NPZ1" s="1" t="s">
        <v>11990</v>
      </c>
      <c r="NQA1" s="1" t="s">
        <v>11991</v>
      </c>
      <c r="NQB1" s="1" t="s">
        <v>11992</v>
      </c>
      <c r="NQC1" s="1" t="s">
        <v>11993</v>
      </c>
      <c r="NQD1" s="1" t="s">
        <v>11994</v>
      </c>
      <c r="NQE1" s="1" t="s">
        <v>11995</v>
      </c>
      <c r="NQF1" s="1" t="s">
        <v>11996</v>
      </c>
      <c r="NQG1" s="1" t="s">
        <v>11997</v>
      </c>
      <c r="NQH1" s="1" t="s">
        <v>11998</v>
      </c>
      <c r="NQI1" s="1" t="s">
        <v>11999</v>
      </c>
      <c r="NQJ1" s="1" t="s">
        <v>12000</v>
      </c>
      <c r="NQK1" s="1" t="s">
        <v>12001</v>
      </c>
      <c r="NQL1" s="1" t="s">
        <v>12002</v>
      </c>
      <c r="NQM1" s="1" t="s">
        <v>12003</v>
      </c>
      <c r="NQN1" s="1" t="s">
        <v>12004</v>
      </c>
      <c r="NQO1" s="1" t="s">
        <v>12005</v>
      </c>
      <c r="NQP1" s="1" t="s">
        <v>12006</v>
      </c>
      <c r="NQQ1" s="1" t="s">
        <v>12007</v>
      </c>
      <c r="NQR1" s="1" t="s">
        <v>12008</v>
      </c>
      <c r="NQS1" s="1" t="s">
        <v>12009</v>
      </c>
      <c r="NQT1" s="1" t="s">
        <v>12010</v>
      </c>
      <c r="NQU1" s="1" t="s">
        <v>12011</v>
      </c>
      <c r="NQV1" s="1" t="s">
        <v>12012</v>
      </c>
      <c r="NQW1" s="1" t="s">
        <v>12013</v>
      </c>
      <c r="NQX1" s="1" t="s">
        <v>12014</v>
      </c>
      <c r="NQY1" s="1" t="s">
        <v>12015</v>
      </c>
      <c r="NQZ1" s="1" t="s">
        <v>12016</v>
      </c>
      <c r="NRA1" s="1" t="s">
        <v>12017</v>
      </c>
      <c r="NRB1" s="1" t="s">
        <v>12018</v>
      </c>
      <c r="NRC1" s="1" t="s">
        <v>12019</v>
      </c>
      <c r="NRD1" s="1" t="s">
        <v>12020</v>
      </c>
      <c r="NRE1" s="1" t="s">
        <v>12021</v>
      </c>
      <c r="NRF1" s="1" t="s">
        <v>12022</v>
      </c>
      <c r="NRG1" s="1" t="s">
        <v>12023</v>
      </c>
      <c r="NRH1" s="1" t="s">
        <v>12024</v>
      </c>
      <c r="NRI1" s="1" t="s">
        <v>12025</v>
      </c>
      <c r="NRJ1" s="1" t="s">
        <v>12026</v>
      </c>
      <c r="NRK1" s="1" t="s">
        <v>12027</v>
      </c>
      <c r="NRL1" s="1" t="s">
        <v>12028</v>
      </c>
      <c r="NRM1" s="1" t="s">
        <v>12029</v>
      </c>
      <c r="NRN1" s="1" t="s">
        <v>12030</v>
      </c>
      <c r="NRO1" s="1" t="s">
        <v>12031</v>
      </c>
      <c r="NRP1" s="1" t="s">
        <v>12032</v>
      </c>
      <c r="NRQ1" s="1" t="s">
        <v>12033</v>
      </c>
      <c r="NRR1" s="1" t="s">
        <v>12034</v>
      </c>
      <c r="NRS1" s="1" t="s">
        <v>12035</v>
      </c>
      <c r="NRT1" s="1" t="s">
        <v>12036</v>
      </c>
      <c r="NRU1" s="1" t="s">
        <v>12037</v>
      </c>
      <c r="NRV1" s="1" t="s">
        <v>12038</v>
      </c>
      <c r="NRW1" s="1" t="s">
        <v>12039</v>
      </c>
      <c r="NRX1" s="1" t="s">
        <v>12040</v>
      </c>
      <c r="NRY1" s="1" t="s">
        <v>12041</v>
      </c>
      <c r="NRZ1" s="1" t="s">
        <v>12042</v>
      </c>
      <c r="NSA1" s="1" t="s">
        <v>12043</v>
      </c>
      <c r="NSB1" s="1" t="s">
        <v>12044</v>
      </c>
      <c r="NSC1" s="1" t="s">
        <v>12045</v>
      </c>
      <c r="NSD1" s="1" t="s">
        <v>12046</v>
      </c>
      <c r="NSE1" s="1" t="s">
        <v>12047</v>
      </c>
      <c r="NSF1" s="1" t="s">
        <v>12048</v>
      </c>
      <c r="NSG1" s="1" t="s">
        <v>12049</v>
      </c>
      <c r="NSH1" s="1" t="s">
        <v>12050</v>
      </c>
      <c r="NSI1" s="1" t="s">
        <v>12051</v>
      </c>
      <c r="NSJ1" s="1" t="s">
        <v>12052</v>
      </c>
      <c r="NSK1" s="1" t="s">
        <v>12053</v>
      </c>
      <c r="NSL1" s="1" t="s">
        <v>12054</v>
      </c>
      <c r="NSM1" s="1" t="s">
        <v>12055</v>
      </c>
      <c r="NSN1" s="1" t="s">
        <v>12056</v>
      </c>
      <c r="NSO1" s="1" t="s">
        <v>12057</v>
      </c>
      <c r="NSP1" s="1" t="s">
        <v>12058</v>
      </c>
      <c r="NSQ1" s="1" t="s">
        <v>12059</v>
      </c>
      <c r="NSR1" s="1" t="s">
        <v>12060</v>
      </c>
      <c r="NSS1" s="1" t="s">
        <v>12061</v>
      </c>
      <c r="NST1" s="1" t="s">
        <v>12062</v>
      </c>
      <c r="NSU1" s="1" t="s">
        <v>12063</v>
      </c>
      <c r="NSV1" s="1" t="s">
        <v>12064</v>
      </c>
      <c r="NSW1" s="1" t="s">
        <v>12065</v>
      </c>
      <c r="NSX1" s="1" t="s">
        <v>12066</v>
      </c>
      <c r="NSY1" s="1" t="s">
        <v>12067</v>
      </c>
      <c r="NSZ1" s="1" t="s">
        <v>12068</v>
      </c>
      <c r="NTA1" s="1" t="s">
        <v>12069</v>
      </c>
      <c r="NTB1" s="1" t="s">
        <v>12070</v>
      </c>
      <c r="NTC1" s="1" t="s">
        <v>12071</v>
      </c>
      <c r="NTD1" s="1" t="s">
        <v>12072</v>
      </c>
      <c r="NTE1" s="1" t="s">
        <v>12073</v>
      </c>
      <c r="NTF1" s="1" t="s">
        <v>12074</v>
      </c>
      <c r="NTG1" s="1" t="s">
        <v>12075</v>
      </c>
      <c r="NTH1" s="1" t="s">
        <v>12076</v>
      </c>
      <c r="NTI1" s="1" t="s">
        <v>12077</v>
      </c>
      <c r="NTJ1" s="1" t="s">
        <v>12078</v>
      </c>
      <c r="NTK1" s="1" t="s">
        <v>12079</v>
      </c>
      <c r="NTL1" s="1" t="s">
        <v>12080</v>
      </c>
      <c r="NTM1" s="1" t="s">
        <v>12081</v>
      </c>
      <c r="NTN1" s="1" t="s">
        <v>12082</v>
      </c>
      <c r="NTO1" s="1" t="s">
        <v>12083</v>
      </c>
      <c r="NTP1" s="1" t="s">
        <v>12084</v>
      </c>
      <c r="NTQ1" s="1" t="s">
        <v>12085</v>
      </c>
      <c r="NTR1" s="1" t="s">
        <v>12086</v>
      </c>
      <c r="NTS1" s="1" t="s">
        <v>12087</v>
      </c>
      <c r="NTT1" s="1" t="s">
        <v>12088</v>
      </c>
      <c r="NTU1" s="1" t="s">
        <v>12089</v>
      </c>
      <c r="NTV1" s="1" t="s">
        <v>12090</v>
      </c>
      <c r="NTW1" s="1" t="s">
        <v>12091</v>
      </c>
      <c r="NTX1" s="1" t="s">
        <v>12092</v>
      </c>
      <c r="NTY1" s="1" t="s">
        <v>12093</v>
      </c>
      <c r="NTZ1" s="1" t="s">
        <v>12094</v>
      </c>
      <c r="NUA1" s="1" t="s">
        <v>12095</v>
      </c>
      <c r="NUB1" s="1" t="s">
        <v>12096</v>
      </c>
      <c r="NUC1" s="1" t="s">
        <v>12097</v>
      </c>
      <c r="NUD1" s="1" t="s">
        <v>12098</v>
      </c>
      <c r="NUE1" s="1" t="s">
        <v>12099</v>
      </c>
      <c r="NUF1" s="1" t="s">
        <v>12100</v>
      </c>
      <c r="NUG1" s="1" t="s">
        <v>12101</v>
      </c>
      <c r="NUH1" s="1" t="s">
        <v>12102</v>
      </c>
      <c r="NUI1" s="1" t="s">
        <v>12103</v>
      </c>
      <c r="NUJ1" s="1" t="s">
        <v>12104</v>
      </c>
      <c r="NUK1" s="1" t="s">
        <v>12105</v>
      </c>
      <c r="NUL1" s="1" t="s">
        <v>12106</v>
      </c>
      <c r="NUM1" s="1" t="s">
        <v>12107</v>
      </c>
      <c r="NUN1" s="1" t="s">
        <v>12108</v>
      </c>
      <c r="NUO1" s="1" t="s">
        <v>12109</v>
      </c>
      <c r="NUP1" s="1" t="s">
        <v>12110</v>
      </c>
      <c r="NUQ1" s="1" t="s">
        <v>12111</v>
      </c>
      <c r="NUR1" s="1" t="s">
        <v>12112</v>
      </c>
      <c r="NUS1" s="1" t="s">
        <v>12113</v>
      </c>
      <c r="NUT1" s="1" t="s">
        <v>12114</v>
      </c>
      <c r="NUU1" s="1" t="s">
        <v>12115</v>
      </c>
      <c r="NUV1" s="1" t="s">
        <v>12116</v>
      </c>
      <c r="NUW1" s="1" t="s">
        <v>12117</v>
      </c>
      <c r="NUX1" s="1" t="s">
        <v>12118</v>
      </c>
      <c r="NUY1" s="1" t="s">
        <v>12119</v>
      </c>
      <c r="NUZ1" s="1" t="s">
        <v>12120</v>
      </c>
      <c r="NVA1" s="1" t="s">
        <v>12121</v>
      </c>
      <c r="NVB1" s="1" t="s">
        <v>12122</v>
      </c>
      <c r="NVC1" s="1" t="s">
        <v>12123</v>
      </c>
      <c r="NVD1" s="1" t="s">
        <v>12124</v>
      </c>
      <c r="NVE1" s="1" t="s">
        <v>12125</v>
      </c>
      <c r="NVF1" s="1" t="s">
        <v>12126</v>
      </c>
      <c r="NVG1" s="1" t="s">
        <v>12127</v>
      </c>
      <c r="NVH1" s="1" t="s">
        <v>12128</v>
      </c>
      <c r="NVI1" s="1" t="s">
        <v>12129</v>
      </c>
      <c r="NVJ1" s="1" t="s">
        <v>12130</v>
      </c>
      <c r="NVK1" s="1" t="s">
        <v>12131</v>
      </c>
      <c r="NVL1" s="1" t="s">
        <v>12132</v>
      </c>
      <c r="NVM1" s="1" t="s">
        <v>12133</v>
      </c>
      <c r="NVN1" s="1" t="s">
        <v>12134</v>
      </c>
      <c r="NVO1" s="1" t="s">
        <v>12135</v>
      </c>
      <c r="NVP1" s="1" t="s">
        <v>12136</v>
      </c>
      <c r="NVQ1" s="1" t="s">
        <v>12137</v>
      </c>
      <c r="NVR1" s="1" t="s">
        <v>12138</v>
      </c>
      <c r="NVS1" s="1" t="s">
        <v>12139</v>
      </c>
      <c r="NVT1" s="1" t="s">
        <v>12140</v>
      </c>
      <c r="NVU1" s="1" t="s">
        <v>12141</v>
      </c>
      <c r="NVV1" s="1" t="s">
        <v>12142</v>
      </c>
      <c r="NVW1" s="1" t="s">
        <v>12143</v>
      </c>
      <c r="NVX1" s="1" t="s">
        <v>12144</v>
      </c>
      <c r="NVY1" s="1" t="s">
        <v>12145</v>
      </c>
      <c r="NVZ1" s="1" t="s">
        <v>12146</v>
      </c>
      <c r="NWA1" s="1" t="s">
        <v>12147</v>
      </c>
      <c r="NWB1" s="1" t="s">
        <v>12148</v>
      </c>
      <c r="NWC1" s="1" t="s">
        <v>12149</v>
      </c>
      <c r="NWD1" s="1" t="s">
        <v>12150</v>
      </c>
      <c r="NWE1" s="1" t="s">
        <v>12151</v>
      </c>
      <c r="NWF1" s="1" t="s">
        <v>12152</v>
      </c>
      <c r="NWG1" s="1" t="s">
        <v>12153</v>
      </c>
      <c r="NWH1" s="1" t="s">
        <v>12154</v>
      </c>
      <c r="NWI1" s="1" t="s">
        <v>12155</v>
      </c>
      <c r="NWJ1" s="1" t="s">
        <v>12156</v>
      </c>
      <c r="NWK1" s="1" t="s">
        <v>12157</v>
      </c>
      <c r="NWL1" s="1" t="s">
        <v>12158</v>
      </c>
      <c r="NWM1" s="1" t="s">
        <v>12159</v>
      </c>
      <c r="NWN1" s="1" t="s">
        <v>12160</v>
      </c>
      <c r="NWO1" s="1" t="s">
        <v>12161</v>
      </c>
      <c r="NWP1" s="1" t="s">
        <v>12162</v>
      </c>
      <c r="NWQ1" s="1" t="s">
        <v>12163</v>
      </c>
      <c r="NWR1" s="1" t="s">
        <v>12164</v>
      </c>
      <c r="NWS1" s="1" t="s">
        <v>12165</v>
      </c>
      <c r="NWT1" s="1" t="s">
        <v>12166</v>
      </c>
      <c r="NWU1" s="1" t="s">
        <v>12167</v>
      </c>
      <c r="NWV1" s="1" t="s">
        <v>12168</v>
      </c>
      <c r="NWW1" s="1" t="s">
        <v>12169</v>
      </c>
      <c r="NWX1" s="1" t="s">
        <v>12170</v>
      </c>
      <c r="NWY1" s="1" t="s">
        <v>12171</v>
      </c>
      <c r="NWZ1" s="1" t="s">
        <v>12172</v>
      </c>
      <c r="NXA1" s="1" t="s">
        <v>12173</v>
      </c>
      <c r="NXB1" s="1" t="s">
        <v>12174</v>
      </c>
      <c r="NXC1" s="1" t="s">
        <v>12175</v>
      </c>
      <c r="NXD1" s="1" t="s">
        <v>12176</v>
      </c>
      <c r="NXE1" s="1" t="s">
        <v>12177</v>
      </c>
      <c r="NXF1" s="1" t="s">
        <v>12178</v>
      </c>
      <c r="NXG1" s="1" t="s">
        <v>12179</v>
      </c>
      <c r="NXH1" s="1" t="s">
        <v>12180</v>
      </c>
      <c r="NXI1" s="1" t="s">
        <v>12181</v>
      </c>
      <c r="NXJ1" s="1" t="s">
        <v>12182</v>
      </c>
      <c r="NXK1" s="1" t="s">
        <v>12183</v>
      </c>
      <c r="NXL1" s="1" t="s">
        <v>12184</v>
      </c>
      <c r="NXM1" s="1" t="s">
        <v>12185</v>
      </c>
      <c r="NXN1" s="1" t="s">
        <v>12186</v>
      </c>
      <c r="NXO1" s="1" t="s">
        <v>12187</v>
      </c>
      <c r="NXP1" s="1" t="s">
        <v>12188</v>
      </c>
      <c r="NXQ1" s="1" t="s">
        <v>12189</v>
      </c>
      <c r="NXR1" s="1" t="s">
        <v>12190</v>
      </c>
      <c r="NXS1" s="1" t="s">
        <v>12191</v>
      </c>
      <c r="NXT1" s="1" t="s">
        <v>12192</v>
      </c>
      <c r="NXU1" s="1" t="s">
        <v>12193</v>
      </c>
      <c r="NXV1" s="1" t="s">
        <v>12194</v>
      </c>
      <c r="NXW1" s="1" t="s">
        <v>12195</v>
      </c>
      <c r="NXX1" s="1" t="s">
        <v>12196</v>
      </c>
      <c r="NXY1" s="1" t="s">
        <v>12197</v>
      </c>
      <c r="NXZ1" s="1" t="s">
        <v>12198</v>
      </c>
      <c r="NYA1" s="1" t="s">
        <v>12199</v>
      </c>
      <c r="NYB1" s="1" t="s">
        <v>12200</v>
      </c>
      <c r="NYC1" s="1" t="s">
        <v>12201</v>
      </c>
      <c r="NYD1" s="1" t="s">
        <v>12202</v>
      </c>
      <c r="NYE1" s="1" t="s">
        <v>12203</v>
      </c>
      <c r="NYF1" s="1" t="s">
        <v>12204</v>
      </c>
      <c r="NYG1" s="1" t="s">
        <v>12205</v>
      </c>
      <c r="NYH1" s="1" t="s">
        <v>12206</v>
      </c>
      <c r="NYI1" s="1" t="s">
        <v>12207</v>
      </c>
      <c r="NYJ1" s="1" t="s">
        <v>12208</v>
      </c>
      <c r="NYK1" s="1" t="s">
        <v>12209</v>
      </c>
      <c r="NYL1" s="1" t="s">
        <v>12210</v>
      </c>
      <c r="NYM1" s="1" t="s">
        <v>12211</v>
      </c>
      <c r="NYN1" s="1" t="s">
        <v>12212</v>
      </c>
      <c r="NYO1" s="1" t="s">
        <v>12213</v>
      </c>
      <c r="NYP1" s="1" t="s">
        <v>12214</v>
      </c>
      <c r="NYQ1" s="1" t="s">
        <v>12215</v>
      </c>
      <c r="NYR1" s="1" t="s">
        <v>12216</v>
      </c>
      <c r="NYS1" s="1" t="s">
        <v>12217</v>
      </c>
      <c r="NYT1" s="1" t="s">
        <v>12218</v>
      </c>
      <c r="NYU1" s="1" t="s">
        <v>12219</v>
      </c>
      <c r="NYV1" s="1" t="s">
        <v>12220</v>
      </c>
      <c r="NYW1" s="1" t="s">
        <v>12221</v>
      </c>
      <c r="NYX1" s="1" t="s">
        <v>12222</v>
      </c>
      <c r="NYY1" s="1" t="s">
        <v>12223</v>
      </c>
      <c r="NYZ1" s="1" t="s">
        <v>12224</v>
      </c>
      <c r="NZA1" s="1" t="s">
        <v>12225</v>
      </c>
      <c r="NZB1" s="1" t="s">
        <v>12226</v>
      </c>
      <c r="NZC1" s="1" t="s">
        <v>12227</v>
      </c>
      <c r="NZD1" s="1" t="s">
        <v>12228</v>
      </c>
      <c r="NZE1" s="1" t="s">
        <v>12229</v>
      </c>
      <c r="NZF1" s="1" t="s">
        <v>12230</v>
      </c>
      <c r="NZG1" s="1" t="s">
        <v>12231</v>
      </c>
      <c r="NZH1" s="1" t="s">
        <v>12232</v>
      </c>
      <c r="NZI1" s="1" t="s">
        <v>12233</v>
      </c>
      <c r="NZJ1" s="1" t="s">
        <v>12234</v>
      </c>
      <c r="NZK1" s="1" t="s">
        <v>12235</v>
      </c>
      <c r="NZL1" s="1" t="s">
        <v>12236</v>
      </c>
      <c r="NZM1" s="1" t="s">
        <v>12237</v>
      </c>
      <c r="NZN1" s="1" t="s">
        <v>12238</v>
      </c>
      <c r="NZO1" s="1" t="s">
        <v>12239</v>
      </c>
      <c r="NZP1" s="1" t="s">
        <v>12240</v>
      </c>
      <c r="NZQ1" s="1" t="s">
        <v>12241</v>
      </c>
      <c r="NZR1" s="1" t="s">
        <v>12242</v>
      </c>
      <c r="NZS1" s="1" t="s">
        <v>12243</v>
      </c>
      <c r="NZT1" s="1" t="s">
        <v>12244</v>
      </c>
      <c r="NZU1" s="1" t="s">
        <v>12245</v>
      </c>
      <c r="NZV1" s="1" t="s">
        <v>12246</v>
      </c>
      <c r="NZW1" s="1" t="s">
        <v>12247</v>
      </c>
      <c r="NZX1" s="1" t="s">
        <v>12248</v>
      </c>
      <c r="NZY1" s="1" t="s">
        <v>12249</v>
      </c>
      <c r="NZZ1" s="1" t="s">
        <v>12250</v>
      </c>
      <c r="OAA1" s="1" t="s">
        <v>12251</v>
      </c>
      <c r="OAB1" s="1" t="s">
        <v>12252</v>
      </c>
      <c r="OAC1" s="1" t="s">
        <v>12253</v>
      </c>
      <c r="OAD1" s="1" t="s">
        <v>12254</v>
      </c>
      <c r="OAE1" s="1" t="s">
        <v>12255</v>
      </c>
      <c r="OAF1" s="1" t="s">
        <v>12256</v>
      </c>
      <c r="OAG1" s="1" t="s">
        <v>12257</v>
      </c>
      <c r="OAH1" s="1" t="s">
        <v>12258</v>
      </c>
      <c r="OAI1" s="1" t="s">
        <v>12259</v>
      </c>
      <c r="OAJ1" s="1" t="s">
        <v>12260</v>
      </c>
      <c r="OAK1" s="1" t="s">
        <v>12261</v>
      </c>
      <c r="OAL1" s="1" t="s">
        <v>12262</v>
      </c>
      <c r="OAM1" s="1" t="s">
        <v>12263</v>
      </c>
      <c r="OAN1" s="1" t="s">
        <v>12264</v>
      </c>
      <c r="OAO1" s="1" t="s">
        <v>12265</v>
      </c>
      <c r="OAP1" s="1" t="s">
        <v>12266</v>
      </c>
      <c r="OAQ1" s="1" t="s">
        <v>12267</v>
      </c>
      <c r="OAR1" s="1" t="s">
        <v>12268</v>
      </c>
      <c r="OAS1" s="1" t="s">
        <v>12269</v>
      </c>
      <c r="OAT1" s="1" t="s">
        <v>12270</v>
      </c>
      <c r="OAU1" s="1" t="s">
        <v>12271</v>
      </c>
      <c r="OAV1" s="1" t="s">
        <v>12272</v>
      </c>
      <c r="OAW1" s="1" t="s">
        <v>12273</v>
      </c>
      <c r="OAX1" s="1" t="s">
        <v>12274</v>
      </c>
      <c r="OAY1" s="1" t="s">
        <v>12275</v>
      </c>
      <c r="OAZ1" s="1" t="s">
        <v>12276</v>
      </c>
      <c r="OBA1" s="1" t="s">
        <v>12277</v>
      </c>
      <c r="OBB1" s="1" t="s">
        <v>12278</v>
      </c>
      <c r="OBC1" s="1" t="s">
        <v>12279</v>
      </c>
      <c r="OBD1" s="1" t="s">
        <v>12280</v>
      </c>
      <c r="OBE1" s="1" t="s">
        <v>12281</v>
      </c>
      <c r="OBF1" s="1" t="s">
        <v>12282</v>
      </c>
      <c r="OBG1" s="1" t="s">
        <v>12283</v>
      </c>
      <c r="OBH1" s="1" t="s">
        <v>12284</v>
      </c>
      <c r="OBI1" s="1" t="s">
        <v>12285</v>
      </c>
      <c r="OBJ1" s="1" t="s">
        <v>12286</v>
      </c>
      <c r="OBK1" s="1" t="s">
        <v>12287</v>
      </c>
      <c r="OBL1" s="1" t="s">
        <v>12288</v>
      </c>
      <c r="OBM1" s="1" t="s">
        <v>12289</v>
      </c>
      <c r="OBN1" s="1" t="s">
        <v>12290</v>
      </c>
      <c r="OBO1" s="1" t="s">
        <v>12291</v>
      </c>
      <c r="OBP1" s="1" t="s">
        <v>12292</v>
      </c>
      <c r="OBQ1" s="1" t="s">
        <v>12293</v>
      </c>
      <c r="OBR1" s="1" t="s">
        <v>12294</v>
      </c>
      <c r="OBS1" s="1" t="s">
        <v>12295</v>
      </c>
      <c r="OBT1" s="1" t="s">
        <v>12296</v>
      </c>
      <c r="OBU1" s="1" t="s">
        <v>12297</v>
      </c>
      <c r="OBV1" s="1" t="s">
        <v>12298</v>
      </c>
      <c r="OBW1" s="1" t="s">
        <v>12299</v>
      </c>
      <c r="OBX1" s="1" t="s">
        <v>12300</v>
      </c>
      <c r="OBY1" s="1" t="s">
        <v>12301</v>
      </c>
      <c r="OBZ1" s="1" t="s">
        <v>12302</v>
      </c>
      <c r="OCA1" s="1" t="s">
        <v>12303</v>
      </c>
      <c r="OCB1" s="1" t="s">
        <v>12304</v>
      </c>
      <c r="OCC1" s="1" t="s">
        <v>12305</v>
      </c>
      <c r="OCD1" s="1" t="s">
        <v>12306</v>
      </c>
      <c r="OCE1" s="1" t="s">
        <v>12307</v>
      </c>
      <c r="OCF1" s="1" t="s">
        <v>12308</v>
      </c>
      <c r="OCG1" s="1" t="s">
        <v>12309</v>
      </c>
      <c r="OCH1" s="1" t="s">
        <v>12310</v>
      </c>
      <c r="OCI1" s="1" t="s">
        <v>12311</v>
      </c>
      <c r="OCJ1" s="1" t="s">
        <v>12312</v>
      </c>
      <c r="OCK1" s="1" t="s">
        <v>12313</v>
      </c>
      <c r="OCL1" s="1" t="s">
        <v>12314</v>
      </c>
      <c r="OCM1" s="1" t="s">
        <v>12315</v>
      </c>
      <c r="OCN1" s="1" t="s">
        <v>12316</v>
      </c>
      <c r="OCO1" s="1" t="s">
        <v>12317</v>
      </c>
      <c r="OCP1" s="1" t="s">
        <v>12318</v>
      </c>
      <c r="OCQ1" s="1" t="s">
        <v>12319</v>
      </c>
      <c r="OCR1" s="1" t="s">
        <v>12320</v>
      </c>
      <c r="OCS1" s="1" t="s">
        <v>12321</v>
      </c>
      <c r="OCT1" s="1" t="s">
        <v>12322</v>
      </c>
      <c r="OCU1" s="1" t="s">
        <v>12323</v>
      </c>
      <c r="OCV1" s="1" t="s">
        <v>12324</v>
      </c>
      <c r="OCW1" s="1" t="s">
        <v>12325</v>
      </c>
      <c r="OCX1" s="1" t="s">
        <v>12326</v>
      </c>
      <c r="OCY1" s="1" t="s">
        <v>12327</v>
      </c>
      <c r="OCZ1" s="1" t="s">
        <v>12328</v>
      </c>
      <c r="ODA1" s="1" t="s">
        <v>12329</v>
      </c>
      <c r="ODB1" s="1" t="s">
        <v>12330</v>
      </c>
      <c r="ODC1" s="1" t="s">
        <v>12331</v>
      </c>
      <c r="ODD1" s="1" t="s">
        <v>12332</v>
      </c>
      <c r="ODE1" s="1" t="s">
        <v>12333</v>
      </c>
      <c r="ODF1" s="1" t="s">
        <v>12334</v>
      </c>
      <c r="ODG1" s="1" t="s">
        <v>12335</v>
      </c>
      <c r="ODH1" s="1" t="s">
        <v>12336</v>
      </c>
      <c r="ODI1" s="1" t="s">
        <v>12337</v>
      </c>
      <c r="ODJ1" s="1" t="s">
        <v>12338</v>
      </c>
      <c r="ODK1" s="1" t="s">
        <v>12339</v>
      </c>
      <c r="ODL1" s="1" t="s">
        <v>12340</v>
      </c>
      <c r="ODM1" s="1" t="s">
        <v>12341</v>
      </c>
      <c r="ODN1" s="1" t="s">
        <v>12342</v>
      </c>
      <c r="ODO1" s="1" t="s">
        <v>12343</v>
      </c>
      <c r="ODP1" s="1" t="s">
        <v>12344</v>
      </c>
      <c r="ODQ1" s="1" t="s">
        <v>12345</v>
      </c>
      <c r="ODR1" s="1" t="s">
        <v>12346</v>
      </c>
      <c r="ODS1" s="1" t="s">
        <v>12347</v>
      </c>
      <c r="ODT1" s="1" t="s">
        <v>12348</v>
      </c>
      <c r="ODU1" s="1" t="s">
        <v>12349</v>
      </c>
      <c r="ODV1" s="1" t="s">
        <v>12350</v>
      </c>
      <c r="ODW1" s="1" t="s">
        <v>12351</v>
      </c>
      <c r="ODX1" s="1" t="s">
        <v>12352</v>
      </c>
      <c r="ODY1" s="1" t="s">
        <v>12353</v>
      </c>
      <c r="ODZ1" s="1" t="s">
        <v>12354</v>
      </c>
      <c r="OEA1" s="1" t="s">
        <v>12355</v>
      </c>
      <c r="OEB1" s="1" t="s">
        <v>12356</v>
      </c>
      <c r="OEC1" s="1" t="s">
        <v>12357</v>
      </c>
      <c r="OED1" s="1" t="s">
        <v>12358</v>
      </c>
      <c r="OEE1" s="1" t="s">
        <v>12359</v>
      </c>
      <c r="OEF1" s="1" t="s">
        <v>12360</v>
      </c>
      <c r="OEG1" s="1" t="s">
        <v>12361</v>
      </c>
      <c r="OEH1" s="1" t="s">
        <v>12362</v>
      </c>
      <c r="OEI1" s="1" t="s">
        <v>12363</v>
      </c>
      <c r="OEJ1" s="1" t="s">
        <v>12364</v>
      </c>
      <c r="OEK1" s="1" t="s">
        <v>12365</v>
      </c>
      <c r="OEL1" s="1" t="s">
        <v>12366</v>
      </c>
      <c r="OEM1" s="1" t="s">
        <v>12367</v>
      </c>
      <c r="OEN1" s="1" t="s">
        <v>12368</v>
      </c>
      <c r="OEO1" s="1" t="s">
        <v>12369</v>
      </c>
      <c r="OEP1" s="1" t="s">
        <v>12370</v>
      </c>
      <c r="OEQ1" s="1" t="s">
        <v>12371</v>
      </c>
      <c r="OER1" s="1" t="s">
        <v>12372</v>
      </c>
      <c r="OES1" s="1" t="s">
        <v>12373</v>
      </c>
      <c r="OET1" s="1" t="s">
        <v>12374</v>
      </c>
      <c r="OEU1" s="1" t="s">
        <v>12375</v>
      </c>
      <c r="OEV1" s="1" t="s">
        <v>12376</v>
      </c>
      <c r="OEW1" s="1" t="s">
        <v>12377</v>
      </c>
      <c r="OEX1" s="1" t="s">
        <v>12378</v>
      </c>
      <c r="OEY1" s="1" t="s">
        <v>12379</v>
      </c>
      <c r="OEZ1" s="1" t="s">
        <v>12380</v>
      </c>
      <c r="OFA1" s="1" t="s">
        <v>12381</v>
      </c>
      <c r="OFB1" s="1" t="s">
        <v>12382</v>
      </c>
      <c r="OFC1" s="1" t="s">
        <v>12383</v>
      </c>
      <c r="OFD1" s="1" t="s">
        <v>12384</v>
      </c>
      <c r="OFE1" s="1" t="s">
        <v>12385</v>
      </c>
      <c r="OFF1" s="1" t="s">
        <v>12386</v>
      </c>
      <c r="OFG1" s="1" t="s">
        <v>12387</v>
      </c>
      <c r="OFH1" s="1" t="s">
        <v>12388</v>
      </c>
      <c r="OFI1" s="1" t="s">
        <v>12389</v>
      </c>
      <c r="OFJ1" s="1" t="s">
        <v>12390</v>
      </c>
      <c r="OFK1" s="1" t="s">
        <v>12391</v>
      </c>
      <c r="OFL1" s="1" t="s">
        <v>12392</v>
      </c>
      <c r="OFM1" s="1" t="s">
        <v>12393</v>
      </c>
      <c r="OFN1" s="1" t="s">
        <v>12394</v>
      </c>
      <c r="OFO1" s="1" t="s">
        <v>12395</v>
      </c>
      <c r="OFP1" s="1" t="s">
        <v>12396</v>
      </c>
      <c r="OFQ1" s="1" t="s">
        <v>12397</v>
      </c>
      <c r="OFR1" s="1" t="s">
        <v>12398</v>
      </c>
      <c r="OFS1" s="1" t="s">
        <v>12399</v>
      </c>
      <c r="OFT1" s="1" t="s">
        <v>12400</v>
      </c>
      <c r="OFU1" s="1" t="s">
        <v>12401</v>
      </c>
      <c r="OFV1" s="1" t="s">
        <v>12402</v>
      </c>
      <c r="OFW1" s="1" t="s">
        <v>12403</v>
      </c>
      <c r="OFX1" s="1" t="s">
        <v>12404</v>
      </c>
      <c r="OFY1" s="1" t="s">
        <v>12405</v>
      </c>
      <c r="OFZ1" s="1" t="s">
        <v>12406</v>
      </c>
      <c r="OGA1" s="1" t="s">
        <v>12407</v>
      </c>
      <c r="OGB1" s="1" t="s">
        <v>12408</v>
      </c>
      <c r="OGC1" s="1" t="s">
        <v>12409</v>
      </c>
      <c r="OGD1" s="1" t="s">
        <v>12410</v>
      </c>
      <c r="OGE1" s="1" t="s">
        <v>12411</v>
      </c>
      <c r="OGF1" s="1" t="s">
        <v>12412</v>
      </c>
      <c r="OGG1" s="1" t="s">
        <v>12413</v>
      </c>
      <c r="OGH1" s="1" t="s">
        <v>12414</v>
      </c>
      <c r="OGI1" s="1" t="s">
        <v>12415</v>
      </c>
      <c r="OGJ1" s="1" t="s">
        <v>12416</v>
      </c>
      <c r="OGK1" s="1" t="s">
        <v>12417</v>
      </c>
      <c r="OGL1" s="1" t="s">
        <v>12418</v>
      </c>
      <c r="OGM1" s="1" t="s">
        <v>12419</v>
      </c>
      <c r="OGN1" s="1" t="s">
        <v>12420</v>
      </c>
      <c r="OGO1" s="1" t="s">
        <v>12421</v>
      </c>
      <c r="OGP1" s="1" t="s">
        <v>12422</v>
      </c>
      <c r="OGQ1" s="1" t="s">
        <v>12423</v>
      </c>
      <c r="OGR1" s="1" t="s">
        <v>12424</v>
      </c>
      <c r="OGS1" s="1" t="s">
        <v>12425</v>
      </c>
      <c r="OGT1" s="1" t="s">
        <v>12426</v>
      </c>
      <c r="OGU1" s="1" t="s">
        <v>12427</v>
      </c>
      <c r="OGV1" s="1" t="s">
        <v>12428</v>
      </c>
      <c r="OGW1" s="1" t="s">
        <v>12429</v>
      </c>
      <c r="OGX1" s="1" t="s">
        <v>12430</v>
      </c>
      <c r="OGY1" s="1" t="s">
        <v>12431</v>
      </c>
      <c r="OGZ1" s="1" t="s">
        <v>12432</v>
      </c>
      <c r="OHA1" s="1" t="s">
        <v>12433</v>
      </c>
      <c r="OHB1" s="1" t="s">
        <v>12434</v>
      </c>
      <c r="OHC1" s="1" t="s">
        <v>12435</v>
      </c>
      <c r="OHD1" s="1" t="s">
        <v>12436</v>
      </c>
      <c r="OHE1" s="1" t="s">
        <v>12437</v>
      </c>
      <c r="OHF1" s="1" t="s">
        <v>12438</v>
      </c>
      <c r="OHG1" s="1" t="s">
        <v>12439</v>
      </c>
      <c r="OHH1" s="1" t="s">
        <v>12440</v>
      </c>
      <c r="OHI1" s="1" t="s">
        <v>12441</v>
      </c>
      <c r="OHJ1" s="1" t="s">
        <v>12442</v>
      </c>
      <c r="OHK1" s="1" t="s">
        <v>12443</v>
      </c>
      <c r="OHL1" s="1" t="s">
        <v>12444</v>
      </c>
      <c r="OHM1" s="1" t="s">
        <v>12445</v>
      </c>
      <c r="OHN1" s="1" t="s">
        <v>12446</v>
      </c>
      <c r="OHO1" s="1" t="s">
        <v>12447</v>
      </c>
      <c r="OHP1" s="1" t="s">
        <v>12448</v>
      </c>
      <c r="OHQ1" s="1" t="s">
        <v>12449</v>
      </c>
      <c r="OHR1" s="1" t="s">
        <v>12450</v>
      </c>
      <c r="OHS1" s="1" t="s">
        <v>12451</v>
      </c>
      <c r="OHT1" s="1" t="s">
        <v>12452</v>
      </c>
      <c r="OHU1" s="1" t="s">
        <v>12453</v>
      </c>
      <c r="OHV1" s="1" t="s">
        <v>12454</v>
      </c>
      <c r="OHW1" s="1" t="s">
        <v>12455</v>
      </c>
      <c r="OHX1" s="1" t="s">
        <v>12456</v>
      </c>
      <c r="OHY1" s="1" t="s">
        <v>12457</v>
      </c>
      <c r="OHZ1" s="1" t="s">
        <v>12458</v>
      </c>
      <c r="OIA1" s="1" t="s">
        <v>12459</v>
      </c>
      <c r="OIB1" s="1" t="s">
        <v>12460</v>
      </c>
      <c r="OIC1" s="1" t="s">
        <v>12461</v>
      </c>
      <c r="OID1" s="1" t="s">
        <v>12462</v>
      </c>
      <c r="OIE1" s="1" t="s">
        <v>12463</v>
      </c>
      <c r="OIF1" s="1" t="s">
        <v>12464</v>
      </c>
      <c r="OIG1" s="1" t="s">
        <v>12465</v>
      </c>
      <c r="OIH1" s="1" t="s">
        <v>12466</v>
      </c>
      <c r="OII1" s="1" t="s">
        <v>12467</v>
      </c>
      <c r="OIJ1" s="1" t="s">
        <v>12468</v>
      </c>
      <c r="OIK1" s="1" t="s">
        <v>12469</v>
      </c>
      <c r="OIL1" s="1" t="s">
        <v>12470</v>
      </c>
      <c r="OIM1" s="1" t="s">
        <v>12471</v>
      </c>
      <c r="OIN1" s="1" t="s">
        <v>12472</v>
      </c>
      <c r="OIO1" s="1" t="s">
        <v>12473</v>
      </c>
      <c r="OIP1" s="1" t="s">
        <v>12474</v>
      </c>
      <c r="OIQ1" s="1" t="s">
        <v>12475</v>
      </c>
      <c r="OIR1" s="1" t="s">
        <v>12476</v>
      </c>
      <c r="OIS1" s="1" t="s">
        <v>12477</v>
      </c>
      <c r="OIT1" s="1" t="s">
        <v>12478</v>
      </c>
      <c r="OIU1" s="1" t="s">
        <v>12479</v>
      </c>
      <c r="OIV1" s="1" t="s">
        <v>12480</v>
      </c>
      <c r="OIW1" s="1" t="s">
        <v>12481</v>
      </c>
      <c r="OIX1" s="1" t="s">
        <v>12482</v>
      </c>
      <c r="OIY1" s="1" t="s">
        <v>12483</v>
      </c>
      <c r="OIZ1" s="1" t="s">
        <v>12484</v>
      </c>
      <c r="OJA1" s="1" t="s">
        <v>12485</v>
      </c>
      <c r="OJB1" s="1" t="s">
        <v>12486</v>
      </c>
      <c r="OJC1" s="1" t="s">
        <v>12487</v>
      </c>
      <c r="OJD1" s="1" t="s">
        <v>12488</v>
      </c>
      <c r="OJE1" s="1" t="s">
        <v>12489</v>
      </c>
      <c r="OJF1" s="1" t="s">
        <v>12490</v>
      </c>
      <c r="OJG1" s="1" t="s">
        <v>12491</v>
      </c>
      <c r="OJH1" s="1" t="s">
        <v>12492</v>
      </c>
      <c r="OJI1" s="1" t="s">
        <v>12493</v>
      </c>
      <c r="OJJ1" s="1" t="s">
        <v>12494</v>
      </c>
      <c r="OJK1" s="1" t="s">
        <v>12495</v>
      </c>
      <c r="OJL1" s="1" t="s">
        <v>12496</v>
      </c>
      <c r="OJM1" s="1" t="s">
        <v>12497</v>
      </c>
      <c r="OJN1" s="1" t="s">
        <v>12498</v>
      </c>
      <c r="OJO1" s="1" t="s">
        <v>12499</v>
      </c>
      <c r="OJP1" s="1" t="s">
        <v>12500</v>
      </c>
      <c r="OJQ1" s="1" t="s">
        <v>12501</v>
      </c>
      <c r="OJR1" s="1" t="s">
        <v>12502</v>
      </c>
      <c r="OJS1" s="1" t="s">
        <v>12503</v>
      </c>
      <c r="OJT1" s="1" t="s">
        <v>12504</v>
      </c>
      <c r="OJU1" s="1" t="s">
        <v>12505</v>
      </c>
      <c r="OJV1" s="1" t="s">
        <v>12506</v>
      </c>
      <c r="OJW1" s="1" t="s">
        <v>12507</v>
      </c>
      <c r="OJX1" s="1" t="s">
        <v>12508</v>
      </c>
      <c r="OJY1" s="1" t="s">
        <v>12509</v>
      </c>
      <c r="OJZ1" s="1" t="s">
        <v>12510</v>
      </c>
      <c r="OKA1" s="1" t="s">
        <v>12511</v>
      </c>
      <c r="OKB1" s="1" t="s">
        <v>12512</v>
      </c>
      <c r="OKC1" s="1" t="s">
        <v>12513</v>
      </c>
      <c r="OKD1" s="1" t="s">
        <v>12514</v>
      </c>
      <c r="OKE1" s="1" t="s">
        <v>12515</v>
      </c>
      <c r="OKF1" s="1" t="s">
        <v>12516</v>
      </c>
      <c r="OKG1" s="1" t="s">
        <v>12517</v>
      </c>
      <c r="OKH1" s="1" t="s">
        <v>12518</v>
      </c>
      <c r="OKI1" s="1" t="s">
        <v>12519</v>
      </c>
      <c r="OKJ1" s="1" t="s">
        <v>12520</v>
      </c>
      <c r="OKK1" s="1" t="s">
        <v>12521</v>
      </c>
      <c r="OKL1" s="1" t="s">
        <v>12522</v>
      </c>
      <c r="OKM1" s="1" t="s">
        <v>12523</v>
      </c>
      <c r="OKN1" s="1" t="s">
        <v>12524</v>
      </c>
      <c r="OKO1" s="1" t="s">
        <v>12525</v>
      </c>
      <c r="OKP1" s="1" t="s">
        <v>12526</v>
      </c>
      <c r="OKQ1" s="1" t="s">
        <v>12527</v>
      </c>
      <c r="OKR1" s="1" t="s">
        <v>12528</v>
      </c>
      <c r="OKS1" s="1" t="s">
        <v>12529</v>
      </c>
      <c r="OKT1" s="1" t="s">
        <v>12530</v>
      </c>
      <c r="OKU1" s="1" t="s">
        <v>12531</v>
      </c>
      <c r="OKV1" s="1" t="s">
        <v>12532</v>
      </c>
      <c r="OKW1" s="1" t="s">
        <v>12533</v>
      </c>
      <c r="OKX1" s="1" t="s">
        <v>12534</v>
      </c>
      <c r="OKY1" s="1" t="s">
        <v>12535</v>
      </c>
      <c r="OKZ1" s="1" t="s">
        <v>12536</v>
      </c>
      <c r="OLA1" s="1" t="s">
        <v>12537</v>
      </c>
      <c r="OLB1" s="1" t="s">
        <v>12538</v>
      </c>
      <c r="OLC1" s="1" t="s">
        <v>12539</v>
      </c>
      <c r="OLD1" s="1" t="s">
        <v>12540</v>
      </c>
      <c r="OLE1" s="1" t="s">
        <v>12541</v>
      </c>
      <c r="OLF1" s="1" t="s">
        <v>12542</v>
      </c>
      <c r="OLG1" s="1" t="s">
        <v>12543</v>
      </c>
      <c r="OLH1" s="1" t="s">
        <v>12544</v>
      </c>
      <c r="OLI1" s="1" t="s">
        <v>12545</v>
      </c>
      <c r="OLJ1" s="1" t="s">
        <v>12546</v>
      </c>
      <c r="OLK1" s="1" t="s">
        <v>12547</v>
      </c>
      <c r="OLL1" s="1" t="s">
        <v>12548</v>
      </c>
      <c r="OLM1" s="1" t="s">
        <v>12549</v>
      </c>
      <c r="OLN1" s="1" t="s">
        <v>12550</v>
      </c>
      <c r="OLO1" s="1" t="s">
        <v>12551</v>
      </c>
      <c r="OLP1" s="1" t="s">
        <v>12552</v>
      </c>
      <c r="OLQ1" s="1" t="s">
        <v>12553</v>
      </c>
      <c r="OLR1" s="1" t="s">
        <v>12554</v>
      </c>
      <c r="OLS1" s="1" t="s">
        <v>12555</v>
      </c>
      <c r="OLT1" s="1" t="s">
        <v>12556</v>
      </c>
      <c r="OLU1" s="1" t="s">
        <v>12557</v>
      </c>
      <c r="OLV1" s="1" t="s">
        <v>12558</v>
      </c>
      <c r="OLW1" s="1" t="s">
        <v>12559</v>
      </c>
      <c r="OLX1" s="1" t="s">
        <v>12560</v>
      </c>
      <c r="OLY1" s="1" t="s">
        <v>12561</v>
      </c>
      <c r="OLZ1" s="1" t="s">
        <v>12562</v>
      </c>
      <c r="OMA1" s="1" t="s">
        <v>12563</v>
      </c>
      <c r="OMB1" s="1" t="s">
        <v>12564</v>
      </c>
      <c r="OMC1" s="1" t="s">
        <v>12565</v>
      </c>
      <c r="OMD1" s="1" t="s">
        <v>12566</v>
      </c>
      <c r="OME1" s="1" t="s">
        <v>12567</v>
      </c>
      <c r="OMF1" s="1" t="s">
        <v>12568</v>
      </c>
      <c r="OMG1" s="1" t="s">
        <v>12569</v>
      </c>
      <c r="OMH1" s="1" t="s">
        <v>12570</v>
      </c>
      <c r="OMI1" s="1" t="s">
        <v>12571</v>
      </c>
      <c r="OMJ1" s="1" t="s">
        <v>12572</v>
      </c>
      <c r="OMK1" s="1" t="s">
        <v>12573</v>
      </c>
      <c r="OML1" s="1" t="s">
        <v>12574</v>
      </c>
      <c r="OMM1" s="1" t="s">
        <v>12575</v>
      </c>
      <c r="OMN1" s="1" t="s">
        <v>12576</v>
      </c>
      <c r="OMO1" s="1" t="s">
        <v>12577</v>
      </c>
      <c r="OMP1" s="1" t="s">
        <v>12578</v>
      </c>
      <c r="OMQ1" s="1" t="s">
        <v>12579</v>
      </c>
      <c r="OMR1" s="1" t="s">
        <v>12580</v>
      </c>
      <c r="OMS1" s="1" t="s">
        <v>12581</v>
      </c>
      <c r="OMT1" s="1" t="s">
        <v>12582</v>
      </c>
      <c r="OMU1" s="1" t="s">
        <v>12583</v>
      </c>
      <c r="OMV1" s="1" t="s">
        <v>12584</v>
      </c>
      <c r="OMW1" s="1" t="s">
        <v>12585</v>
      </c>
      <c r="OMX1" s="1" t="s">
        <v>12586</v>
      </c>
      <c r="OMY1" s="1" t="s">
        <v>12587</v>
      </c>
      <c r="OMZ1" s="1" t="s">
        <v>12588</v>
      </c>
      <c r="ONA1" s="1" t="s">
        <v>12589</v>
      </c>
      <c r="ONB1" s="1" t="s">
        <v>12590</v>
      </c>
      <c r="ONC1" s="1" t="s">
        <v>12591</v>
      </c>
      <c r="OND1" s="1" t="s">
        <v>12592</v>
      </c>
      <c r="ONE1" s="1" t="s">
        <v>12593</v>
      </c>
      <c r="ONF1" s="1" t="s">
        <v>12594</v>
      </c>
      <c r="ONG1" s="1" t="s">
        <v>12595</v>
      </c>
      <c r="ONH1" s="1" t="s">
        <v>12596</v>
      </c>
      <c r="ONI1" s="1" t="s">
        <v>12597</v>
      </c>
      <c r="ONJ1" s="1" t="s">
        <v>12598</v>
      </c>
      <c r="ONK1" s="1" t="s">
        <v>12599</v>
      </c>
      <c r="ONL1" s="1" t="s">
        <v>12600</v>
      </c>
      <c r="ONM1" s="1" t="s">
        <v>12601</v>
      </c>
      <c r="ONN1" s="1" t="s">
        <v>12602</v>
      </c>
      <c r="ONO1" s="1" t="s">
        <v>12603</v>
      </c>
      <c r="ONP1" s="1" t="s">
        <v>12604</v>
      </c>
      <c r="ONQ1" s="1" t="s">
        <v>12605</v>
      </c>
      <c r="ONR1" s="1" t="s">
        <v>12606</v>
      </c>
      <c r="ONS1" s="1" t="s">
        <v>12607</v>
      </c>
      <c r="ONT1" s="1" t="s">
        <v>12608</v>
      </c>
      <c r="ONU1" s="1" t="s">
        <v>12609</v>
      </c>
      <c r="ONV1" s="1" t="s">
        <v>12610</v>
      </c>
      <c r="ONW1" s="1" t="s">
        <v>12611</v>
      </c>
      <c r="ONX1" s="1" t="s">
        <v>12612</v>
      </c>
      <c r="ONY1" s="1" t="s">
        <v>12613</v>
      </c>
      <c r="ONZ1" s="1" t="s">
        <v>12614</v>
      </c>
      <c r="OOA1" s="1" t="s">
        <v>12615</v>
      </c>
      <c r="OOB1" s="1" t="s">
        <v>12616</v>
      </c>
      <c r="OOC1" s="1" t="s">
        <v>12617</v>
      </c>
      <c r="OOD1" s="1" t="s">
        <v>12618</v>
      </c>
      <c r="OOE1" s="1" t="s">
        <v>12619</v>
      </c>
      <c r="OOF1" s="1" t="s">
        <v>12620</v>
      </c>
      <c r="OOG1" s="1" t="s">
        <v>12621</v>
      </c>
      <c r="OOH1" s="1" t="s">
        <v>12622</v>
      </c>
      <c r="OOI1" s="1" t="s">
        <v>12623</v>
      </c>
      <c r="OOJ1" s="1" t="s">
        <v>12624</v>
      </c>
      <c r="OOK1" s="1" t="s">
        <v>12625</v>
      </c>
      <c r="OOL1" s="1" t="s">
        <v>12626</v>
      </c>
      <c r="OOM1" s="1" t="s">
        <v>12627</v>
      </c>
      <c r="OON1" s="1" t="s">
        <v>12628</v>
      </c>
      <c r="OOO1" s="1" t="s">
        <v>12629</v>
      </c>
      <c r="OOP1" s="1" t="s">
        <v>12630</v>
      </c>
      <c r="OOQ1" s="1" t="s">
        <v>12631</v>
      </c>
      <c r="OOR1" s="1" t="s">
        <v>12632</v>
      </c>
      <c r="OOS1" s="1" t="s">
        <v>12633</v>
      </c>
      <c r="OOT1" s="1" t="s">
        <v>12634</v>
      </c>
      <c r="OOU1" s="1" t="s">
        <v>12635</v>
      </c>
      <c r="OOV1" s="1" t="s">
        <v>12636</v>
      </c>
      <c r="OOW1" s="1" t="s">
        <v>12637</v>
      </c>
      <c r="OOX1" s="1" t="s">
        <v>12638</v>
      </c>
      <c r="OOY1" s="1" t="s">
        <v>12639</v>
      </c>
      <c r="OOZ1" s="1" t="s">
        <v>12640</v>
      </c>
      <c r="OPA1" s="1" t="s">
        <v>12641</v>
      </c>
      <c r="OPB1" s="1" t="s">
        <v>12642</v>
      </c>
      <c r="OPC1" s="1" t="s">
        <v>12643</v>
      </c>
      <c r="OPD1" s="1" t="s">
        <v>12644</v>
      </c>
      <c r="OPE1" s="1" t="s">
        <v>12645</v>
      </c>
      <c r="OPF1" s="1" t="s">
        <v>12646</v>
      </c>
      <c r="OPG1" s="1" t="s">
        <v>12647</v>
      </c>
      <c r="OPH1" s="1" t="s">
        <v>12648</v>
      </c>
      <c r="OPI1" s="1" t="s">
        <v>12649</v>
      </c>
      <c r="OPJ1" s="1" t="s">
        <v>12650</v>
      </c>
      <c r="OPK1" s="1" t="s">
        <v>12651</v>
      </c>
      <c r="OPL1" s="1" t="s">
        <v>12652</v>
      </c>
      <c r="OPM1" s="1" t="s">
        <v>12653</v>
      </c>
      <c r="OPN1" s="1" t="s">
        <v>12654</v>
      </c>
      <c r="OPO1" s="1" t="s">
        <v>12655</v>
      </c>
      <c r="OPP1" s="1" t="s">
        <v>12656</v>
      </c>
      <c r="OPQ1" s="1" t="s">
        <v>12657</v>
      </c>
      <c r="OPR1" s="1" t="s">
        <v>12658</v>
      </c>
      <c r="OPS1" s="1" t="s">
        <v>12659</v>
      </c>
      <c r="OPT1" s="1" t="s">
        <v>12660</v>
      </c>
      <c r="OPU1" s="1" t="s">
        <v>12661</v>
      </c>
      <c r="OPV1" s="1" t="s">
        <v>12662</v>
      </c>
      <c r="OPW1" s="1" t="s">
        <v>12663</v>
      </c>
      <c r="OPX1" s="1" t="s">
        <v>12664</v>
      </c>
      <c r="OPY1" s="1" t="s">
        <v>12665</v>
      </c>
      <c r="OPZ1" s="1" t="s">
        <v>12666</v>
      </c>
      <c r="OQA1" s="1" t="s">
        <v>12667</v>
      </c>
      <c r="OQB1" s="1" t="s">
        <v>12668</v>
      </c>
      <c r="OQC1" s="1" t="s">
        <v>12669</v>
      </c>
      <c r="OQD1" s="1" t="s">
        <v>12670</v>
      </c>
      <c r="OQE1" s="1" t="s">
        <v>12671</v>
      </c>
      <c r="OQF1" s="1" t="s">
        <v>12672</v>
      </c>
      <c r="OQG1" s="1" t="s">
        <v>12673</v>
      </c>
      <c r="OQH1" s="1" t="s">
        <v>12674</v>
      </c>
      <c r="OQI1" s="1" t="s">
        <v>12675</v>
      </c>
      <c r="OQJ1" s="1" t="s">
        <v>12676</v>
      </c>
      <c r="OQK1" s="1" t="s">
        <v>12677</v>
      </c>
      <c r="OQL1" s="1" t="s">
        <v>12678</v>
      </c>
      <c r="OQM1" s="1" t="s">
        <v>12679</v>
      </c>
      <c r="OQN1" s="1" t="s">
        <v>12680</v>
      </c>
      <c r="OQO1" s="1" t="s">
        <v>12681</v>
      </c>
      <c r="OQP1" s="1" t="s">
        <v>12682</v>
      </c>
      <c r="OQQ1" s="1" t="s">
        <v>12683</v>
      </c>
      <c r="OQR1" s="1" t="s">
        <v>12684</v>
      </c>
      <c r="OQS1" s="1" t="s">
        <v>12685</v>
      </c>
      <c r="OQT1" s="1" t="s">
        <v>12686</v>
      </c>
      <c r="OQU1" s="1" t="s">
        <v>12687</v>
      </c>
      <c r="OQV1" s="1" t="s">
        <v>12688</v>
      </c>
      <c r="OQW1" s="1" t="s">
        <v>12689</v>
      </c>
      <c r="OQX1" s="1" t="s">
        <v>12690</v>
      </c>
      <c r="OQY1" s="1" t="s">
        <v>12691</v>
      </c>
      <c r="OQZ1" s="1" t="s">
        <v>12692</v>
      </c>
      <c r="ORA1" s="1" t="s">
        <v>12693</v>
      </c>
      <c r="ORB1" s="1" t="s">
        <v>12694</v>
      </c>
      <c r="ORC1" s="1" t="s">
        <v>12695</v>
      </c>
      <c r="ORD1" s="1" t="s">
        <v>12696</v>
      </c>
      <c r="ORE1" s="1" t="s">
        <v>12697</v>
      </c>
      <c r="ORF1" s="1" t="s">
        <v>12698</v>
      </c>
      <c r="ORG1" s="1" t="s">
        <v>12699</v>
      </c>
      <c r="ORH1" s="1" t="s">
        <v>12700</v>
      </c>
      <c r="ORI1" s="1" t="s">
        <v>12701</v>
      </c>
      <c r="ORJ1" s="1" t="s">
        <v>12702</v>
      </c>
      <c r="ORK1" s="1" t="s">
        <v>12703</v>
      </c>
      <c r="ORL1" s="1" t="s">
        <v>12704</v>
      </c>
      <c r="ORM1" s="1" t="s">
        <v>12705</v>
      </c>
      <c r="ORN1" s="1" t="s">
        <v>12706</v>
      </c>
      <c r="ORO1" s="1" t="s">
        <v>12707</v>
      </c>
      <c r="ORP1" s="1" t="s">
        <v>12708</v>
      </c>
      <c r="ORQ1" s="1" t="s">
        <v>12709</v>
      </c>
      <c r="ORR1" s="1" t="s">
        <v>12710</v>
      </c>
      <c r="ORS1" s="1" t="s">
        <v>12711</v>
      </c>
      <c r="ORT1" s="1" t="s">
        <v>12712</v>
      </c>
      <c r="ORU1" s="1" t="s">
        <v>12713</v>
      </c>
      <c r="ORV1" s="1" t="s">
        <v>12714</v>
      </c>
      <c r="ORW1" s="1" t="s">
        <v>12715</v>
      </c>
      <c r="ORX1" s="1" t="s">
        <v>12716</v>
      </c>
      <c r="ORY1" s="1" t="s">
        <v>12717</v>
      </c>
      <c r="ORZ1" s="1" t="s">
        <v>12718</v>
      </c>
      <c r="OSA1" s="1" t="s">
        <v>12719</v>
      </c>
      <c r="OSB1" s="1" t="s">
        <v>12720</v>
      </c>
      <c r="OSC1" s="1" t="s">
        <v>12721</v>
      </c>
      <c r="OSD1" s="1" t="s">
        <v>12722</v>
      </c>
      <c r="OSE1" s="1" t="s">
        <v>12723</v>
      </c>
      <c r="OSF1" s="1" t="s">
        <v>12724</v>
      </c>
      <c r="OSG1" s="1" t="s">
        <v>12725</v>
      </c>
      <c r="OSH1" s="1" t="s">
        <v>12726</v>
      </c>
      <c r="OSI1" s="1" t="s">
        <v>12727</v>
      </c>
      <c r="OSJ1" s="1" t="s">
        <v>12728</v>
      </c>
      <c r="OSK1" s="1" t="s">
        <v>12729</v>
      </c>
      <c r="OSL1" s="1" t="s">
        <v>12730</v>
      </c>
      <c r="OSM1" s="1" t="s">
        <v>12731</v>
      </c>
      <c r="OSN1" s="1" t="s">
        <v>12732</v>
      </c>
      <c r="OSO1" s="1" t="s">
        <v>12733</v>
      </c>
      <c r="OSP1" s="1" t="s">
        <v>12734</v>
      </c>
      <c r="OSQ1" s="1" t="s">
        <v>12735</v>
      </c>
      <c r="OSR1" s="1" t="s">
        <v>12736</v>
      </c>
      <c r="OSS1" s="1" t="s">
        <v>12737</v>
      </c>
      <c r="OST1" s="1" t="s">
        <v>12738</v>
      </c>
      <c r="OSU1" s="1" t="s">
        <v>12739</v>
      </c>
      <c r="OSV1" s="1" t="s">
        <v>12740</v>
      </c>
      <c r="OSW1" s="1" t="s">
        <v>12741</v>
      </c>
      <c r="OSX1" s="1" t="s">
        <v>12742</v>
      </c>
      <c r="OSY1" s="1" t="s">
        <v>12743</v>
      </c>
      <c r="OSZ1" s="1" t="s">
        <v>12744</v>
      </c>
      <c r="OTA1" s="1" t="s">
        <v>12745</v>
      </c>
      <c r="OTB1" s="1" t="s">
        <v>12746</v>
      </c>
      <c r="OTC1" s="1" t="s">
        <v>12747</v>
      </c>
      <c r="OTD1" s="1" t="s">
        <v>12748</v>
      </c>
      <c r="OTE1" s="1" t="s">
        <v>12749</v>
      </c>
      <c r="OTF1" s="1" t="s">
        <v>12750</v>
      </c>
      <c r="OTG1" s="1" t="s">
        <v>12751</v>
      </c>
      <c r="OTH1" s="1" t="s">
        <v>12752</v>
      </c>
      <c r="OTI1" s="1" t="s">
        <v>12753</v>
      </c>
      <c r="OTJ1" s="1" t="s">
        <v>12754</v>
      </c>
      <c r="OTK1" s="1" t="s">
        <v>12755</v>
      </c>
      <c r="OTL1" s="1" t="s">
        <v>12756</v>
      </c>
      <c r="OTM1" s="1" t="s">
        <v>12757</v>
      </c>
      <c r="OTN1" s="1" t="s">
        <v>12758</v>
      </c>
      <c r="OTO1" s="1" t="s">
        <v>12759</v>
      </c>
      <c r="OTP1" s="1" t="s">
        <v>12760</v>
      </c>
      <c r="OTQ1" s="1" t="s">
        <v>12761</v>
      </c>
      <c r="OTR1" s="1" t="s">
        <v>12762</v>
      </c>
      <c r="OTS1" s="1" t="s">
        <v>12763</v>
      </c>
      <c r="OTT1" s="1" t="s">
        <v>12764</v>
      </c>
      <c r="OTU1" s="1" t="s">
        <v>12765</v>
      </c>
      <c r="OTV1" s="1" t="s">
        <v>12766</v>
      </c>
      <c r="OTW1" s="1" t="s">
        <v>12767</v>
      </c>
      <c r="OTX1" s="1" t="s">
        <v>12768</v>
      </c>
      <c r="OTY1" s="1" t="s">
        <v>12769</v>
      </c>
      <c r="OTZ1" s="1" t="s">
        <v>12770</v>
      </c>
      <c r="OUA1" s="1" t="s">
        <v>12771</v>
      </c>
      <c r="OUB1" s="1" t="s">
        <v>12772</v>
      </c>
      <c r="OUC1" s="1" t="s">
        <v>12773</v>
      </c>
      <c r="OUD1" s="1" t="s">
        <v>12774</v>
      </c>
      <c r="OUE1" s="1" t="s">
        <v>12775</v>
      </c>
      <c r="OUF1" s="1" t="s">
        <v>12776</v>
      </c>
      <c r="OUG1" s="1" t="s">
        <v>12777</v>
      </c>
      <c r="OUH1" s="1" t="s">
        <v>12778</v>
      </c>
      <c r="OUI1" s="1" t="s">
        <v>12779</v>
      </c>
      <c r="OUJ1" s="1" t="s">
        <v>12780</v>
      </c>
      <c r="OUK1" s="1" t="s">
        <v>12781</v>
      </c>
      <c r="OUL1" s="1" t="s">
        <v>12782</v>
      </c>
      <c r="OUM1" s="1" t="s">
        <v>12783</v>
      </c>
      <c r="OUN1" s="1" t="s">
        <v>12784</v>
      </c>
      <c r="OUO1" s="1" t="s">
        <v>12785</v>
      </c>
      <c r="OUP1" s="1" t="s">
        <v>12786</v>
      </c>
      <c r="OUQ1" s="1" t="s">
        <v>12787</v>
      </c>
      <c r="OUR1" s="1" t="s">
        <v>12788</v>
      </c>
      <c r="OUS1" s="1" t="s">
        <v>12789</v>
      </c>
      <c r="OUT1" s="1" t="s">
        <v>12790</v>
      </c>
      <c r="OUU1" s="1" t="s">
        <v>12791</v>
      </c>
      <c r="OUV1" s="1" t="s">
        <v>12792</v>
      </c>
      <c r="OUW1" s="1" t="s">
        <v>12793</v>
      </c>
      <c r="OUX1" s="1" t="s">
        <v>12794</v>
      </c>
      <c r="OUY1" s="1" t="s">
        <v>12795</v>
      </c>
      <c r="OUZ1" s="1" t="s">
        <v>12796</v>
      </c>
      <c r="OVA1" s="1" t="s">
        <v>12797</v>
      </c>
      <c r="OVB1" s="1" t="s">
        <v>12798</v>
      </c>
      <c r="OVC1" s="1" t="s">
        <v>12799</v>
      </c>
      <c r="OVD1" s="1" t="s">
        <v>12800</v>
      </c>
      <c r="OVE1" s="1" t="s">
        <v>12801</v>
      </c>
      <c r="OVF1" s="1" t="s">
        <v>12802</v>
      </c>
      <c r="OVG1" s="1" t="s">
        <v>12803</v>
      </c>
      <c r="OVH1" s="1" t="s">
        <v>12804</v>
      </c>
      <c r="OVI1" s="1" t="s">
        <v>12805</v>
      </c>
      <c r="OVJ1" s="1" t="s">
        <v>12806</v>
      </c>
      <c r="OVK1" s="1" t="s">
        <v>12807</v>
      </c>
      <c r="OVL1" s="1" t="s">
        <v>12808</v>
      </c>
      <c r="OVM1" s="1" t="s">
        <v>12809</v>
      </c>
      <c r="OVN1" s="1" t="s">
        <v>12810</v>
      </c>
      <c r="OVO1" s="1" t="s">
        <v>12811</v>
      </c>
      <c r="OVP1" s="1" t="s">
        <v>12812</v>
      </c>
      <c r="OVQ1" s="1" t="s">
        <v>12813</v>
      </c>
      <c r="OVR1" s="1" t="s">
        <v>12814</v>
      </c>
      <c r="OVS1" s="1" t="s">
        <v>12815</v>
      </c>
      <c r="OVT1" s="1" t="s">
        <v>12816</v>
      </c>
      <c r="OVU1" s="1" t="s">
        <v>12817</v>
      </c>
      <c r="OVV1" s="1" t="s">
        <v>12818</v>
      </c>
      <c r="OVW1" s="1" t="s">
        <v>12819</v>
      </c>
      <c r="OVX1" s="1" t="s">
        <v>12820</v>
      </c>
      <c r="OVY1" s="1" t="s">
        <v>12821</v>
      </c>
      <c r="OVZ1" s="1" t="s">
        <v>12822</v>
      </c>
      <c r="OWA1" s="1" t="s">
        <v>12823</v>
      </c>
      <c r="OWB1" s="1" t="s">
        <v>12824</v>
      </c>
      <c r="OWC1" s="1" t="s">
        <v>12825</v>
      </c>
      <c r="OWD1" s="1" t="s">
        <v>12826</v>
      </c>
      <c r="OWE1" s="1" t="s">
        <v>12827</v>
      </c>
      <c r="OWF1" s="1" t="s">
        <v>12828</v>
      </c>
      <c r="OWG1" s="1" t="s">
        <v>12829</v>
      </c>
      <c r="OWH1" s="1" t="s">
        <v>12830</v>
      </c>
      <c r="OWI1" s="1" t="s">
        <v>12831</v>
      </c>
      <c r="OWJ1" s="1" t="s">
        <v>12832</v>
      </c>
      <c r="OWK1" s="1" t="s">
        <v>12833</v>
      </c>
      <c r="OWL1" s="1" t="s">
        <v>12834</v>
      </c>
      <c r="OWM1" s="1" t="s">
        <v>12835</v>
      </c>
      <c r="OWN1" s="1" t="s">
        <v>12836</v>
      </c>
      <c r="OWO1" s="1" t="s">
        <v>12837</v>
      </c>
      <c r="OWP1" s="1" t="s">
        <v>12838</v>
      </c>
      <c r="OWQ1" s="1" t="s">
        <v>12839</v>
      </c>
      <c r="OWR1" s="1" t="s">
        <v>12840</v>
      </c>
      <c r="OWS1" s="1" t="s">
        <v>12841</v>
      </c>
      <c r="OWT1" s="1" t="s">
        <v>12842</v>
      </c>
      <c r="OWU1" s="1" t="s">
        <v>12843</v>
      </c>
      <c r="OWV1" s="1" t="s">
        <v>12844</v>
      </c>
      <c r="OWW1" s="1" t="s">
        <v>12845</v>
      </c>
      <c r="OWX1" s="1" t="s">
        <v>12846</v>
      </c>
      <c r="OWY1" s="1" t="s">
        <v>12847</v>
      </c>
      <c r="OWZ1" s="1" t="s">
        <v>12848</v>
      </c>
      <c r="OXA1" s="1" t="s">
        <v>12849</v>
      </c>
      <c r="OXB1" s="1" t="s">
        <v>12850</v>
      </c>
      <c r="OXC1" s="1" t="s">
        <v>12851</v>
      </c>
      <c r="OXD1" s="1" t="s">
        <v>12852</v>
      </c>
      <c r="OXE1" s="1" t="s">
        <v>12853</v>
      </c>
      <c r="OXF1" s="1" t="s">
        <v>12854</v>
      </c>
      <c r="OXG1" s="1" t="s">
        <v>12855</v>
      </c>
      <c r="OXH1" s="1" t="s">
        <v>12856</v>
      </c>
      <c r="OXI1" s="1" t="s">
        <v>12857</v>
      </c>
      <c r="OXJ1" s="1" t="s">
        <v>12858</v>
      </c>
      <c r="OXK1" s="1" t="s">
        <v>12859</v>
      </c>
      <c r="OXL1" s="1" t="s">
        <v>12860</v>
      </c>
      <c r="OXM1" s="1" t="s">
        <v>12861</v>
      </c>
      <c r="OXN1" s="1" t="s">
        <v>12862</v>
      </c>
      <c r="OXO1" s="1" t="s">
        <v>12863</v>
      </c>
      <c r="OXP1" s="1" t="s">
        <v>12864</v>
      </c>
      <c r="OXQ1" s="1" t="s">
        <v>12865</v>
      </c>
      <c r="OXR1" s="1" t="s">
        <v>12866</v>
      </c>
      <c r="OXS1" s="1" t="s">
        <v>12867</v>
      </c>
      <c r="OXT1" s="1" t="s">
        <v>12868</v>
      </c>
      <c r="OXU1" s="1" t="s">
        <v>12869</v>
      </c>
      <c r="OXV1" s="1" t="s">
        <v>12870</v>
      </c>
      <c r="OXW1" s="1" t="s">
        <v>12871</v>
      </c>
      <c r="OXX1" s="1" t="s">
        <v>12872</v>
      </c>
      <c r="OXY1" s="1" t="s">
        <v>12873</v>
      </c>
      <c r="OXZ1" s="1" t="s">
        <v>12874</v>
      </c>
      <c r="OYA1" s="1" t="s">
        <v>12875</v>
      </c>
      <c r="OYB1" s="1" t="s">
        <v>12876</v>
      </c>
      <c r="OYC1" s="1" t="s">
        <v>12877</v>
      </c>
      <c r="OYD1" s="1" t="s">
        <v>12878</v>
      </c>
      <c r="OYE1" s="1" t="s">
        <v>12879</v>
      </c>
      <c r="OYF1" s="1" t="s">
        <v>12880</v>
      </c>
      <c r="OYG1" s="1" t="s">
        <v>12881</v>
      </c>
      <c r="OYH1" s="1" t="s">
        <v>12882</v>
      </c>
      <c r="OYI1" s="1" t="s">
        <v>12883</v>
      </c>
      <c r="OYJ1" s="1" t="s">
        <v>12884</v>
      </c>
      <c r="OYK1" s="1" t="s">
        <v>12885</v>
      </c>
      <c r="OYL1" s="1" t="s">
        <v>12886</v>
      </c>
      <c r="OYM1" s="1" t="s">
        <v>12887</v>
      </c>
      <c r="OYN1" s="1" t="s">
        <v>12888</v>
      </c>
      <c r="OYO1" s="1" t="s">
        <v>12889</v>
      </c>
      <c r="OYP1" s="1" t="s">
        <v>12890</v>
      </c>
      <c r="OYQ1" s="1" t="s">
        <v>12891</v>
      </c>
      <c r="OYR1" s="1" t="s">
        <v>12892</v>
      </c>
      <c r="OYS1" s="1" t="s">
        <v>12893</v>
      </c>
      <c r="OYT1" s="1" t="s">
        <v>12894</v>
      </c>
      <c r="OYU1" s="1" t="s">
        <v>12895</v>
      </c>
      <c r="OYV1" s="1" t="s">
        <v>12896</v>
      </c>
      <c r="OYW1" s="1" t="s">
        <v>12897</v>
      </c>
      <c r="OYX1" s="1" t="s">
        <v>12898</v>
      </c>
      <c r="OYY1" s="1" t="s">
        <v>12899</v>
      </c>
      <c r="OYZ1" s="1" t="s">
        <v>12900</v>
      </c>
      <c r="OZA1" s="1" t="s">
        <v>12901</v>
      </c>
      <c r="OZB1" s="1" t="s">
        <v>12902</v>
      </c>
      <c r="OZC1" s="1" t="s">
        <v>12903</v>
      </c>
      <c r="OZD1" s="1" t="s">
        <v>12904</v>
      </c>
      <c r="OZE1" s="1" t="s">
        <v>12905</v>
      </c>
      <c r="OZF1" s="1" t="s">
        <v>12906</v>
      </c>
      <c r="OZG1" s="1" t="s">
        <v>12907</v>
      </c>
      <c r="OZH1" s="1" t="s">
        <v>12908</v>
      </c>
      <c r="OZI1" s="1" t="s">
        <v>12909</v>
      </c>
      <c r="OZJ1" s="1" t="s">
        <v>12910</v>
      </c>
      <c r="OZK1" s="1" t="s">
        <v>12911</v>
      </c>
      <c r="OZL1" s="1" t="s">
        <v>12912</v>
      </c>
      <c r="OZM1" s="1" t="s">
        <v>12913</v>
      </c>
      <c r="OZN1" s="1" t="s">
        <v>12914</v>
      </c>
      <c r="OZO1" s="1" t="s">
        <v>12915</v>
      </c>
      <c r="OZP1" s="1" t="s">
        <v>12916</v>
      </c>
      <c r="OZQ1" s="1" t="s">
        <v>12917</v>
      </c>
      <c r="OZR1" s="1" t="s">
        <v>12918</v>
      </c>
      <c r="OZS1" s="1" t="s">
        <v>12919</v>
      </c>
      <c r="OZT1" s="1" t="s">
        <v>12920</v>
      </c>
      <c r="OZU1" s="1" t="s">
        <v>12921</v>
      </c>
      <c r="OZV1" s="1" t="s">
        <v>12922</v>
      </c>
      <c r="OZW1" s="1" t="s">
        <v>12923</v>
      </c>
      <c r="OZX1" s="1" t="s">
        <v>12924</v>
      </c>
      <c r="OZY1" s="1" t="s">
        <v>12925</v>
      </c>
      <c r="OZZ1" s="1" t="s">
        <v>12926</v>
      </c>
      <c r="PAA1" s="1" t="s">
        <v>12927</v>
      </c>
      <c r="PAB1" s="1" t="s">
        <v>12928</v>
      </c>
      <c r="PAC1" s="1" t="s">
        <v>12929</v>
      </c>
      <c r="PAD1" s="1" t="s">
        <v>12930</v>
      </c>
      <c r="PAE1" s="1" t="s">
        <v>12931</v>
      </c>
      <c r="PAF1" s="1" t="s">
        <v>12932</v>
      </c>
      <c r="PAG1" s="1" t="s">
        <v>12933</v>
      </c>
      <c r="PAH1" s="1" t="s">
        <v>12934</v>
      </c>
      <c r="PAI1" s="1" t="s">
        <v>12935</v>
      </c>
      <c r="PAJ1" s="1" t="s">
        <v>12936</v>
      </c>
      <c r="PAK1" s="1" t="s">
        <v>12937</v>
      </c>
      <c r="PAL1" s="1" t="s">
        <v>12938</v>
      </c>
      <c r="PAM1" s="1" t="s">
        <v>12939</v>
      </c>
      <c r="PAN1" s="1" t="s">
        <v>12940</v>
      </c>
      <c r="PAO1" s="1" t="s">
        <v>12941</v>
      </c>
      <c r="PAP1" s="1" t="s">
        <v>12942</v>
      </c>
      <c r="PAQ1" s="1" t="s">
        <v>12943</v>
      </c>
      <c r="PAR1" s="1" t="s">
        <v>12944</v>
      </c>
      <c r="PAS1" s="1" t="s">
        <v>12945</v>
      </c>
      <c r="PAT1" s="1" t="s">
        <v>12946</v>
      </c>
      <c r="PAU1" s="1" t="s">
        <v>12947</v>
      </c>
      <c r="PAV1" s="1" t="s">
        <v>12948</v>
      </c>
      <c r="PAW1" s="1" t="s">
        <v>12949</v>
      </c>
      <c r="PAX1" s="1" t="s">
        <v>12950</v>
      </c>
      <c r="PAY1" s="1" t="s">
        <v>12951</v>
      </c>
      <c r="PAZ1" s="1" t="s">
        <v>12952</v>
      </c>
      <c r="PBA1" s="1" t="s">
        <v>12953</v>
      </c>
      <c r="PBB1" s="1" t="s">
        <v>12954</v>
      </c>
      <c r="PBC1" s="1" t="s">
        <v>12955</v>
      </c>
      <c r="PBD1" s="1" t="s">
        <v>12956</v>
      </c>
      <c r="PBE1" s="1" t="s">
        <v>12957</v>
      </c>
      <c r="PBF1" s="1" t="s">
        <v>12958</v>
      </c>
      <c r="PBG1" s="1" t="s">
        <v>12959</v>
      </c>
      <c r="PBH1" s="1" t="s">
        <v>12960</v>
      </c>
      <c r="PBI1" s="1" t="s">
        <v>12961</v>
      </c>
      <c r="PBJ1" s="1" t="s">
        <v>12962</v>
      </c>
      <c r="PBK1" s="1" t="s">
        <v>12963</v>
      </c>
      <c r="PBL1" s="1" t="s">
        <v>12964</v>
      </c>
      <c r="PBM1" s="1" t="s">
        <v>12965</v>
      </c>
      <c r="PBN1" s="1" t="s">
        <v>12966</v>
      </c>
      <c r="PBO1" s="1" t="s">
        <v>12967</v>
      </c>
      <c r="PBP1" s="1" t="s">
        <v>12968</v>
      </c>
      <c r="PBQ1" s="1" t="s">
        <v>12969</v>
      </c>
      <c r="PBR1" s="1" t="s">
        <v>12970</v>
      </c>
      <c r="PBS1" s="1" t="s">
        <v>12971</v>
      </c>
      <c r="PBT1" s="1" t="s">
        <v>12972</v>
      </c>
      <c r="PBU1" s="1" t="s">
        <v>12973</v>
      </c>
      <c r="PBV1" s="1" t="s">
        <v>12974</v>
      </c>
      <c r="PBW1" s="1" t="s">
        <v>12975</v>
      </c>
      <c r="PBX1" s="1" t="s">
        <v>12976</v>
      </c>
      <c r="PBY1" s="1" t="s">
        <v>12977</v>
      </c>
      <c r="PBZ1" s="1" t="s">
        <v>12978</v>
      </c>
      <c r="PCA1" s="1" t="s">
        <v>12979</v>
      </c>
      <c r="PCB1" s="1" t="s">
        <v>12980</v>
      </c>
      <c r="PCC1" s="1" t="s">
        <v>12981</v>
      </c>
      <c r="PCD1" s="1" t="s">
        <v>12982</v>
      </c>
      <c r="PCE1" s="1" t="s">
        <v>12983</v>
      </c>
      <c r="PCF1" s="1" t="s">
        <v>12984</v>
      </c>
      <c r="PCG1" s="1" t="s">
        <v>12985</v>
      </c>
      <c r="PCH1" s="1" t="s">
        <v>12986</v>
      </c>
      <c r="PCI1" s="1" t="s">
        <v>12987</v>
      </c>
      <c r="PCJ1" s="1" t="s">
        <v>12988</v>
      </c>
      <c r="PCK1" s="1" t="s">
        <v>12989</v>
      </c>
      <c r="PCL1" s="1" t="s">
        <v>12990</v>
      </c>
      <c r="PCM1" s="1" t="s">
        <v>12991</v>
      </c>
      <c r="PCN1" s="1" t="s">
        <v>12992</v>
      </c>
      <c r="PCO1" s="1" t="s">
        <v>12993</v>
      </c>
      <c r="PCP1" s="1" t="s">
        <v>12994</v>
      </c>
      <c r="PCQ1" s="1" t="s">
        <v>12995</v>
      </c>
      <c r="PCR1" s="1" t="s">
        <v>12996</v>
      </c>
      <c r="PCS1" s="1" t="s">
        <v>12997</v>
      </c>
      <c r="PCT1" s="1" t="s">
        <v>12998</v>
      </c>
      <c r="PCU1" s="1" t="s">
        <v>12999</v>
      </c>
      <c r="PCV1" s="1" t="s">
        <v>13000</v>
      </c>
      <c r="PCW1" s="1" t="s">
        <v>13001</v>
      </c>
      <c r="PCX1" s="1" t="s">
        <v>13002</v>
      </c>
      <c r="PCY1" s="1" t="s">
        <v>13003</v>
      </c>
      <c r="PCZ1" s="1" t="s">
        <v>13004</v>
      </c>
      <c r="PDA1" s="1" t="s">
        <v>13005</v>
      </c>
      <c r="PDB1" s="1" t="s">
        <v>13006</v>
      </c>
      <c r="PDC1" s="1" t="s">
        <v>13007</v>
      </c>
      <c r="PDD1" s="1" t="s">
        <v>13008</v>
      </c>
      <c r="PDE1" s="1" t="s">
        <v>13009</v>
      </c>
      <c r="PDF1" s="1" t="s">
        <v>13010</v>
      </c>
      <c r="PDG1" s="1" t="s">
        <v>13011</v>
      </c>
      <c r="PDH1" s="1" t="s">
        <v>13012</v>
      </c>
      <c r="PDI1" s="1" t="s">
        <v>13013</v>
      </c>
      <c r="PDJ1" s="1" t="s">
        <v>13014</v>
      </c>
      <c r="PDK1" s="1" t="s">
        <v>13015</v>
      </c>
      <c r="PDL1" s="1" t="s">
        <v>13016</v>
      </c>
      <c r="PDM1" s="1" t="s">
        <v>13017</v>
      </c>
      <c r="PDN1" s="1" t="s">
        <v>13018</v>
      </c>
      <c r="PDO1" s="1" t="s">
        <v>13019</v>
      </c>
      <c r="PDP1" s="1" t="s">
        <v>13020</v>
      </c>
      <c r="PDQ1" s="1" t="s">
        <v>13021</v>
      </c>
      <c r="PDR1" s="1" t="s">
        <v>13022</v>
      </c>
      <c r="PDS1" s="1" t="s">
        <v>13023</v>
      </c>
      <c r="PDT1" s="1" t="s">
        <v>13024</v>
      </c>
      <c r="PDU1" s="1" t="s">
        <v>13025</v>
      </c>
      <c r="PDV1" s="1" t="s">
        <v>13026</v>
      </c>
      <c r="PDW1" s="1" t="s">
        <v>13027</v>
      </c>
      <c r="PDX1" s="1" t="s">
        <v>13028</v>
      </c>
      <c r="PDY1" s="1" t="s">
        <v>13029</v>
      </c>
      <c r="PDZ1" s="1" t="s">
        <v>13030</v>
      </c>
      <c r="PEA1" s="1" t="s">
        <v>13031</v>
      </c>
      <c r="PEB1" s="1" t="s">
        <v>13032</v>
      </c>
      <c r="PEC1" s="1" t="s">
        <v>13033</v>
      </c>
      <c r="PED1" s="1" t="s">
        <v>13034</v>
      </c>
      <c r="PEE1" s="1" t="s">
        <v>13035</v>
      </c>
      <c r="PEF1" s="1" t="s">
        <v>13036</v>
      </c>
      <c r="PEG1" s="1" t="s">
        <v>13037</v>
      </c>
      <c r="PEH1" s="1" t="s">
        <v>13038</v>
      </c>
      <c r="PEI1" s="1" t="s">
        <v>13039</v>
      </c>
      <c r="PEJ1" s="1" t="s">
        <v>13040</v>
      </c>
      <c r="PEK1" s="1" t="s">
        <v>13041</v>
      </c>
      <c r="PEL1" s="1" t="s">
        <v>13042</v>
      </c>
      <c r="PEM1" s="1" t="s">
        <v>13043</v>
      </c>
      <c r="PEN1" s="1" t="s">
        <v>13044</v>
      </c>
      <c r="PEO1" s="1" t="s">
        <v>13045</v>
      </c>
      <c r="PEP1" s="1" t="s">
        <v>13046</v>
      </c>
      <c r="PEQ1" s="1" t="s">
        <v>13047</v>
      </c>
      <c r="PER1" s="1" t="s">
        <v>13048</v>
      </c>
      <c r="PES1" s="1" t="s">
        <v>13049</v>
      </c>
      <c r="PET1" s="1" t="s">
        <v>13050</v>
      </c>
      <c r="PEU1" s="1" t="s">
        <v>13051</v>
      </c>
      <c r="PEV1" s="1" t="s">
        <v>13052</v>
      </c>
      <c r="PEW1" s="1" t="s">
        <v>13053</v>
      </c>
      <c r="PEX1" s="1" t="s">
        <v>13054</v>
      </c>
      <c r="PEY1" s="1" t="s">
        <v>13055</v>
      </c>
      <c r="PEZ1" s="1" t="s">
        <v>13056</v>
      </c>
      <c r="PFA1" s="1" t="s">
        <v>13057</v>
      </c>
      <c r="PFB1" s="1" t="s">
        <v>13058</v>
      </c>
      <c r="PFC1" s="1" t="s">
        <v>13059</v>
      </c>
      <c r="PFD1" s="1" t="s">
        <v>13060</v>
      </c>
      <c r="PFE1" s="1" t="s">
        <v>13061</v>
      </c>
      <c r="PFF1" s="1" t="s">
        <v>13062</v>
      </c>
      <c r="PFG1" s="1" t="s">
        <v>13063</v>
      </c>
      <c r="PFH1" s="1" t="s">
        <v>13064</v>
      </c>
      <c r="PFI1" s="1" t="s">
        <v>13065</v>
      </c>
      <c r="PFJ1" s="1" t="s">
        <v>13066</v>
      </c>
      <c r="PFK1" s="1" t="s">
        <v>13067</v>
      </c>
      <c r="PFL1" s="1" t="s">
        <v>13068</v>
      </c>
      <c r="PFM1" s="1" t="s">
        <v>13069</v>
      </c>
      <c r="PFN1" s="1" t="s">
        <v>13070</v>
      </c>
      <c r="PFO1" s="1" t="s">
        <v>13071</v>
      </c>
      <c r="PFP1" s="1" t="s">
        <v>13072</v>
      </c>
      <c r="PFQ1" s="1" t="s">
        <v>13073</v>
      </c>
      <c r="PFR1" s="1" t="s">
        <v>13074</v>
      </c>
      <c r="PFS1" s="1" t="s">
        <v>13075</v>
      </c>
      <c r="PFT1" s="1" t="s">
        <v>13076</v>
      </c>
      <c r="PFU1" s="1" t="s">
        <v>13077</v>
      </c>
      <c r="PFV1" s="1" t="s">
        <v>13078</v>
      </c>
      <c r="PFW1" s="1" t="s">
        <v>13079</v>
      </c>
      <c r="PFX1" s="1" t="s">
        <v>13080</v>
      </c>
      <c r="PFY1" s="1" t="s">
        <v>13081</v>
      </c>
      <c r="PFZ1" s="1" t="s">
        <v>13082</v>
      </c>
      <c r="PGA1" s="1" t="s">
        <v>13083</v>
      </c>
      <c r="PGB1" s="1" t="s">
        <v>13084</v>
      </c>
      <c r="PGC1" s="1" t="s">
        <v>13085</v>
      </c>
      <c r="PGD1" s="1" t="s">
        <v>13086</v>
      </c>
      <c r="PGE1" s="1" t="s">
        <v>13087</v>
      </c>
      <c r="PGF1" s="1" t="s">
        <v>13088</v>
      </c>
      <c r="PGG1" s="1" t="s">
        <v>13089</v>
      </c>
      <c r="PGH1" s="1" t="s">
        <v>13090</v>
      </c>
      <c r="PGI1" s="1" t="s">
        <v>13091</v>
      </c>
      <c r="PGJ1" s="1" t="s">
        <v>13092</v>
      </c>
      <c r="PGK1" s="1" t="s">
        <v>13093</v>
      </c>
      <c r="PGL1" s="1" t="s">
        <v>13094</v>
      </c>
      <c r="PGM1" s="1" t="s">
        <v>13095</v>
      </c>
      <c r="PGN1" s="1" t="s">
        <v>13096</v>
      </c>
      <c r="PGO1" s="1" t="s">
        <v>13097</v>
      </c>
      <c r="PGP1" s="1" t="s">
        <v>13098</v>
      </c>
      <c r="PGQ1" s="1" t="s">
        <v>13099</v>
      </c>
      <c r="PGR1" s="1" t="s">
        <v>13100</v>
      </c>
      <c r="PGS1" s="1" t="s">
        <v>13101</v>
      </c>
      <c r="PGT1" s="1" t="s">
        <v>13102</v>
      </c>
      <c r="PGU1" s="1" t="s">
        <v>13103</v>
      </c>
      <c r="PGV1" s="1" t="s">
        <v>13104</v>
      </c>
      <c r="PGW1" s="1" t="s">
        <v>13105</v>
      </c>
      <c r="PGX1" s="1" t="s">
        <v>13106</v>
      </c>
      <c r="PGY1" s="1" t="s">
        <v>13107</v>
      </c>
      <c r="PGZ1" s="1" t="s">
        <v>13108</v>
      </c>
      <c r="PHA1" s="1" t="s">
        <v>13109</v>
      </c>
      <c r="PHB1" s="1" t="s">
        <v>13110</v>
      </c>
      <c r="PHC1" s="1" t="s">
        <v>13111</v>
      </c>
      <c r="PHD1" s="1" t="s">
        <v>13112</v>
      </c>
      <c r="PHE1" s="1" t="s">
        <v>13113</v>
      </c>
      <c r="PHF1" s="1" t="s">
        <v>13114</v>
      </c>
      <c r="PHG1" s="1" t="s">
        <v>13115</v>
      </c>
      <c r="PHH1" s="1" t="s">
        <v>13116</v>
      </c>
      <c r="PHI1" s="1" t="s">
        <v>13117</v>
      </c>
      <c r="PHJ1" s="1" t="s">
        <v>13118</v>
      </c>
      <c r="PHK1" s="1" t="s">
        <v>13119</v>
      </c>
      <c r="PHL1" s="1" t="s">
        <v>13120</v>
      </c>
      <c r="PHM1" s="1" t="s">
        <v>13121</v>
      </c>
      <c r="PHN1" s="1" t="s">
        <v>13122</v>
      </c>
      <c r="PHO1" s="1" t="s">
        <v>13123</v>
      </c>
      <c r="PHP1" s="1" t="s">
        <v>13124</v>
      </c>
      <c r="PHQ1" s="1" t="s">
        <v>13125</v>
      </c>
      <c r="PHR1" s="1" t="s">
        <v>13126</v>
      </c>
      <c r="PHS1" s="1" t="s">
        <v>13127</v>
      </c>
      <c r="PHT1" s="1" t="s">
        <v>13128</v>
      </c>
      <c r="PHU1" s="1" t="s">
        <v>13129</v>
      </c>
      <c r="PHV1" s="1" t="s">
        <v>13130</v>
      </c>
      <c r="PHW1" s="1" t="s">
        <v>13131</v>
      </c>
      <c r="PHX1" s="1" t="s">
        <v>13132</v>
      </c>
      <c r="PHY1" s="1" t="s">
        <v>13133</v>
      </c>
      <c r="PHZ1" s="1" t="s">
        <v>13134</v>
      </c>
      <c r="PIA1" s="1" t="s">
        <v>13135</v>
      </c>
      <c r="PIB1" s="1" t="s">
        <v>13136</v>
      </c>
      <c r="PIC1" s="1" t="s">
        <v>13137</v>
      </c>
      <c r="PID1" s="1" t="s">
        <v>13138</v>
      </c>
      <c r="PIE1" s="1" t="s">
        <v>13139</v>
      </c>
      <c r="PIF1" s="1" t="s">
        <v>13140</v>
      </c>
      <c r="PIG1" s="1" t="s">
        <v>13141</v>
      </c>
      <c r="PIH1" s="1" t="s">
        <v>13142</v>
      </c>
      <c r="PII1" s="1" t="s">
        <v>13143</v>
      </c>
      <c r="PIJ1" s="1" t="s">
        <v>13144</v>
      </c>
      <c r="PIK1" s="1" t="s">
        <v>13145</v>
      </c>
      <c r="PIL1" s="1" t="s">
        <v>13146</v>
      </c>
      <c r="PIM1" s="1" t="s">
        <v>13147</v>
      </c>
      <c r="PIN1" s="1" t="s">
        <v>13148</v>
      </c>
      <c r="PIO1" s="1" t="s">
        <v>13149</v>
      </c>
      <c r="PIP1" s="1" t="s">
        <v>13150</v>
      </c>
      <c r="PIQ1" s="1" t="s">
        <v>13151</v>
      </c>
      <c r="PIR1" s="1" t="s">
        <v>13152</v>
      </c>
      <c r="PIS1" s="1" t="s">
        <v>13153</v>
      </c>
      <c r="PIT1" s="1" t="s">
        <v>13154</v>
      </c>
      <c r="PIU1" s="1" t="s">
        <v>13155</v>
      </c>
      <c r="PIV1" s="1" t="s">
        <v>13156</v>
      </c>
      <c r="PIW1" s="1" t="s">
        <v>13157</v>
      </c>
      <c r="PIX1" s="1" t="s">
        <v>13158</v>
      </c>
      <c r="PIY1" s="1" t="s">
        <v>13159</v>
      </c>
      <c r="PIZ1" s="1" t="s">
        <v>13160</v>
      </c>
      <c r="PJA1" s="1" t="s">
        <v>13161</v>
      </c>
      <c r="PJB1" s="1" t="s">
        <v>13162</v>
      </c>
      <c r="PJC1" s="1" t="s">
        <v>13163</v>
      </c>
      <c r="PJD1" s="1" t="s">
        <v>13164</v>
      </c>
      <c r="PJE1" s="1" t="s">
        <v>13165</v>
      </c>
      <c r="PJF1" s="1" t="s">
        <v>13166</v>
      </c>
      <c r="PJG1" s="1" t="s">
        <v>13167</v>
      </c>
      <c r="PJH1" s="1" t="s">
        <v>13168</v>
      </c>
      <c r="PJI1" s="1" t="s">
        <v>13169</v>
      </c>
      <c r="PJJ1" s="1" t="s">
        <v>13170</v>
      </c>
      <c r="PJK1" s="1" t="s">
        <v>13171</v>
      </c>
      <c r="PJL1" s="1" t="s">
        <v>13172</v>
      </c>
      <c r="PJM1" s="1" t="s">
        <v>13173</v>
      </c>
      <c r="PJN1" s="1" t="s">
        <v>13174</v>
      </c>
      <c r="PJO1" s="1" t="s">
        <v>13175</v>
      </c>
      <c r="PJP1" s="1" t="s">
        <v>13176</v>
      </c>
      <c r="PJQ1" s="1" t="s">
        <v>13177</v>
      </c>
      <c r="PJR1" s="1" t="s">
        <v>13178</v>
      </c>
      <c r="PJS1" s="1" t="s">
        <v>13179</v>
      </c>
      <c r="PJT1" s="1" t="s">
        <v>13180</v>
      </c>
      <c r="PJU1" s="1" t="s">
        <v>13181</v>
      </c>
      <c r="PJV1" s="1" t="s">
        <v>13182</v>
      </c>
      <c r="PJW1" s="1" t="s">
        <v>13183</v>
      </c>
      <c r="PJX1" s="1" t="s">
        <v>13184</v>
      </c>
      <c r="PJY1" s="1" t="s">
        <v>13185</v>
      </c>
      <c r="PJZ1" s="1" t="s">
        <v>13186</v>
      </c>
      <c r="PKA1" s="1" t="s">
        <v>13187</v>
      </c>
      <c r="PKB1" s="1" t="s">
        <v>13188</v>
      </c>
      <c r="PKC1" s="1" t="s">
        <v>13189</v>
      </c>
      <c r="PKD1" s="1" t="s">
        <v>13190</v>
      </c>
      <c r="PKE1" s="1" t="s">
        <v>13191</v>
      </c>
      <c r="PKF1" s="1" t="s">
        <v>13192</v>
      </c>
      <c r="PKG1" s="1" t="s">
        <v>13193</v>
      </c>
      <c r="PKH1" s="1" t="s">
        <v>13194</v>
      </c>
      <c r="PKI1" s="1" t="s">
        <v>13195</v>
      </c>
      <c r="PKJ1" s="1" t="s">
        <v>13196</v>
      </c>
      <c r="PKK1" s="1" t="s">
        <v>13197</v>
      </c>
      <c r="PKL1" s="1" t="s">
        <v>13198</v>
      </c>
      <c r="PKM1" s="1" t="s">
        <v>13199</v>
      </c>
      <c r="PKN1" s="1" t="s">
        <v>13200</v>
      </c>
      <c r="PKO1" s="1" t="s">
        <v>13201</v>
      </c>
      <c r="PKP1" s="1" t="s">
        <v>13202</v>
      </c>
      <c r="PKQ1" s="1" t="s">
        <v>13203</v>
      </c>
      <c r="PKR1" s="1" t="s">
        <v>13204</v>
      </c>
      <c r="PKS1" s="1" t="s">
        <v>13205</v>
      </c>
      <c r="PKT1" s="1" t="s">
        <v>13206</v>
      </c>
      <c r="PKU1" s="1" t="s">
        <v>13207</v>
      </c>
      <c r="PKV1" s="1" t="s">
        <v>13208</v>
      </c>
      <c r="PKW1" s="1" t="s">
        <v>13209</v>
      </c>
      <c r="PKX1" s="1" t="s">
        <v>13210</v>
      </c>
      <c r="PKY1" s="1" t="s">
        <v>13211</v>
      </c>
      <c r="PKZ1" s="1" t="s">
        <v>13212</v>
      </c>
      <c r="PLA1" s="1" t="s">
        <v>13213</v>
      </c>
      <c r="PLB1" s="1" t="s">
        <v>13214</v>
      </c>
      <c r="PLC1" s="1" t="s">
        <v>13215</v>
      </c>
      <c r="PLD1" s="1" t="s">
        <v>13216</v>
      </c>
      <c r="PLE1" s="1" t="s">
        <v>13217</v>
      </c>
      <c r="PLF1" s="1" t="s">
        <v>13218</v>
      </c>
      <c r="PLG1" s="1" t="s">
        <v>13219</v>
      </c>
      <c r="PLH1" s="1" t="s">
        <v>13220</v>
      </c>
      <c r="PLI1" s="1" t="s">
        <v>13221</v>
      </c>
      <c r="PLJ1" s="1" t="s">
        <v>13222</v>
      </c>
      <c r="PLK1" s="1" t="s">
        <v>13223</v>
      </c>
      <c r="PLL1" s="1" t="s">
        <v>13224</v>
      </c>
      <c r="PLM1" s="1" t="s">
        <v>13225</v>
      </c>
      <c r="PLN1" s="1" t="s">
        <v>13226</v>
      </c>
      <c r="PLO1" s="1" t="s">
        <v>13227</v>
      </c>
      <c r="PLP1" s="1" t="s">
        <v>13228</v>
      </c>
      <c r="PLQ1" s="1" t="s">
        <v>13229</v>
      </c>
      <c r="PLR1" s="1" t="s">
        <v>13230</v>
      </c>
      <c r="PLS1" s="1" t="s">
        <v>13231</v>
      </c>
      <c r="PLT1" s="1" t="s">
        <v>13232</v>
      </c>
      <c r="PLU1" s="1" t="s">
        <v>13233</v>
      </c>
      <c r="PLV1" s="1" t="s">
        <v>13234</v>
      </c>
      <c r="PLW1" s="1" t="s">
        <v>13235</v>
      </c>
      <c r="PLX1" s="1" t="s">
        <v>13236</v>
      </c>
      <c r="PLY1" s="1" t="s">
        <v>13237</v>
      </c>
      <c r="PLZ1" s="1" t="s">
        <v>13238</v>
      </c>
      <c r="PMA1" s="1" t="s">
        <v>13239</v>
      </c>
      <c r="PMB1" s="1" t="s">
        <v>13240</v>
      </c>
      <c r="PMC1" s="1" t="s">
        <v>13241</v>
      </c>
      <c r="PMD1" s="1" t="s">
        <v>13242</v>
      </c>
      <c r="PME1" s="1" t="s">
        <v>13243</v>
      </c>
      <c r="PMF1" s="1" t="s">
        <v>13244</v>
      </c>
      <c r="PMG1" s="1" t="s">
        <v>13245</v>
      </c>
      <c r="PMH1" s="1" t="s">
        <v>13246</v>
      </c>
      <c r="PMI1" s="1" t="s">
        <v>13247</v>
      </c>
      <c r="PMJ1" s="1" t="s">
        <v>13248</v>
      </c>
      <c r="PMK1" s="1" t="s">
        <v>13249</v>
      </c>
      <c r="PML1" s="1" t="s">
        <v>13250</v>
      </c>
      <c r="PMM1" s="1" t="s">
        <v>13251</v>
      </c>
      <c r="PMN1" s="1" t="s">
        <v>13252</v>
      </c>
      <c r="PMO1" s="1" t="s">
        <v>13253</v>
      </c>
      <c r="PMP1" s="1" t="s">
        <v>13254</v>
      </c>
      <c r="PMQ1" s="1" t="s">
        <v>13255</v>
      </c>
      <c r="PMR1" s="1" t="s">
        <v>13256</v>
      </c>
      <c r="PMS1" s="1" t="s">
        <v>13257</v>
      </c>
      <c r="PMT1" s="1" t="s">
        <v>13258</v>
      </c>
      <c r="PMU1" s="1" t="s">
        <v>13259</v>
      </c>
      <c r="PMV1" s="1" t="s">
        <v>13260</v>
      </c>
      <c r="PMW1" s="1" t="s">
        <v>13261</v>
      </c>
      <c r="PMX1" s="1" t="s">
        <v>13262</v>
      </c>
      <c r="PMY1" s="1" t="s">
        <v>13263</v>
      </c>
      <c r="PMZ1" s="1" t="s">
        <v>13264</v>
      </c>
      <c r="PNA1" s="1" t="s">
        <v>13265</v>
      </c>
      <c r="PNB1" s="1" t="s">
        <v>13266</v>
      </c>
      <c r="PNC1" s="1" t="s">
        <v>13267</v>
      </c>
      <c r="PND1" s="1" t="s">
        <v>13268</v>
      </c>
      <c r="PNE1" s="1" t="s">
        <v>13269</v>
      </c>
      <c r="PNF1" s="1" t="s">
        <v>13270</v>
      </c>
      <c r="PNG1" s="1" t="s">
        <v>13271</v>
      </c>
      <c r="PNH1" s="1" t="s">
        <v>13272</v>
      </c>
      <c r="PNI1" s="1" t="s">
        <v>13273</v>
      </c>
      <c r="PNJ1" s="1" t="s">
        <v>13274</v>
      </c>
      <c r="PNK1" s="1" t="s">
        <v>13275</v>
      </c>
      <c r="PNL1" s="1" t="s">
        <v>13276</v>
      </c>
      <c r="PNM1" s="1" t="s">
        <v>13277</v>
      </c>
      <c r="PNN1" s="1" t="s">
        <v>13278</v>
      </c>
      <c r="PNO1" s="1" t="s">
        <v>13279</v>
      </c>
      <c r="PNP1" s="1" t="s">
        <v>13280</v>
      </c>
      <c r="PNQ1" s="1" t="s">
        <v>13281</v>
      </c>
      <c r="PNR1" s="1" t="s">
        <v>13282</v>
      </c>
      <c r="PNS1" s="1" t="s">
        <v>13283</v>
      </c>
      <c r="PNT1" s="1" t="s">
        <v>13284</v>
      </c>
      <c r="PNU1" s="1" t="s">
        <v>13285</v>
      </c>
      <c r="PNV1" s="1" t="s">
        <v>13286</v>
      </c>
      <c r="PNW1" s="1" t="s">
        <v>13287</v>
      </c>
      <c r="PNX1" s="1" t="s">
        <v>13288</v>
      </c>
      <c r="PNY1" s="1" t="s">
        <v>13289</v>
      </c>
      <c r="PNZ1" s="1" t="s">
        <v>13290</v>
      </c>
      <c r="POA1" s="1" t="s">
        <v>13291</v>
      </c>
      <c r="POB1" s="1" t="s">
        <v>13292</v>
      </c>
      <c r="POC1" s="1" t="s">
        <v>13293</v>
      </c>
      <c r="POD1" s="1" t="s">
        <v>13294</v>
      </c>
      <c r="POE1" s="1" t="s">
        <v>13295</v>
      </c>
      <c r="POF1" s="1" t="s">
        <v>13296</v>
      </c>
      <c r="POG1" s="1" t="s">
        <v>13297</v>
      </c>
      <c r="POH1" s="1" t="s">
        <v>13298</v>
      </c>
      <c r="POI1" s="1" t="s">
        <v>13299</v>
      </c>
      <c r="POJ1" s="1" t="s">
        <v>13300</v>
      </c>
      <c r="POK1" s="1" t="s">
        <v>13301</v>
      </c>
      <c r="POL1" s="1" t="s">
        <v>13302</v>
      </c>
      <c r="POM1" s="1" t="s">
        <v>13303</v>
      </c>
      <c r="PON1" s="1" t="s">
        <v>13304</v>
      </c>
      <c r="POO1" s="1" t="s">
        <v>13305</v>
      </c>
      <c r="POP1" s="1" t="s">
        <v>13306</v>
      </c>
      <c r="POQ1" s="1" t="s">
        <v>13307</v>
      </c>
      <c r="POR1" s="1" t="s">
        <v>13308</v>
      </c>
      <c r="POS1" s="1" t="s">
        <v>13309</v>
      </c>
      <c r="POT1" s="1" t="s">
        <v>13310</v>
      </c>
      <c r="POU1" s="1" t="s">
        <v>13311</v>
      </c>
      <c r="POV1" s="1" t="s">
        <v>13312</v>
      </c>
      <c r="POW1" s="1" t="s">
        <v>13313</v>
      </c>
      <c r="POX1" s="1" t="s">
        <v>13314</v>
      </c>
      <c r="POY1" s="1" t="s">
        <v>13315</v>
      </c>
      <c r="POZ1" s="1" t="s">
        <v>13316</v>
      </c>
      <c r="PPA1" s="1" t="s">
        <v>13317</v>
      </c>
      <c r="PPB1" s="1" t="s">
        <v>13318</v>
      </c>
      <c r="PPC1" s="1" t="s">
        <v>13319</v>
      </c>
      <c r="PPD1" s="1" t="s">
        <v>13320</v>
      </c>
      <c r="PPE1" s="1" t="s">
        <v>13321</v>
      </c>
      <c r="PPF1" s="1" t="s">
        <v>13322</v>
      </c>
      <c r="PPG1" s="1" t="s">
        <v>13323</v>
      </c>
      <c r="PPH1" s="1" t="s">
        <v>13324</v>
      </c>
      <c r="PPI1" s="1" t="s">
        <v>13325</v>
      </c>
      <c r="PPJ1" s="1" t="s">
        <v>13326</v>
      </c>
      <c r="PPK1" s="1" t="s">
        <v>13327</v>
      </c>
      <c r="PPL1" s="1" t="s">
        <v>13328</v>
      </c>
      <c r="PPM1" s="1" t="s">
        <v>13329</v>
      </c>
      <c r="PPN1" s="1" t="s">
        <v>13330</v>
      </c>
      <c r="PPO1" s="1" t="s">
        <v>13331</v>
      </c>
      <c r="PPP1" s="1" t="s">
        <v>13332</v>
      </c>
      <c r="PPQ1" s="1" t="s">
        <v>13333</v>
      </c>
      <c r="PPR1" s="1" t="s">
        <v>13334</v>
      </c>
      <c r="PPS1" s="1" t="s">
        <v>13335</v>
      </c>
      <c r="PPT1" s="1" t="s">
        <v>13336</v>
      </c>
      <c r="PPU1" s="1" t="s">
        <v>13337</v>
      </c>
      <c r="PPV1" s="1" t="s">
        <v>13338</v>
      </c>
      <c r="PPW1" s="1" t="s">
        <v>13339</v>
      </c>
      <c r="PPX1" s="1" t="s">
        <v>13340</v>
      </c>
      <c r="PPY1" s="1" t="s">
        <v>13341</v>
      </c>
      <c r="PPZ1" s="1" t="s">
        <v>13342</v>
      </c>
      <c r="PQA1" s="1" t="s">
        <v>13343</v>
      </c>
      <c r="PQB1" s="1" t="s">
        <v>13344</v>
      </c>
      <c r="PQC1" s="1" t="s">
        <v>13345</v>
      </c>
      <c r="PQD1" s="1" t="s">
        <v>13346</v>
      </c>
      <c r="PQE1" s="1" t="s">
        <v>13347</v>
      </c>
      <c r="PQF1" s="1" t="s">
        <v>13348</v>
      </c>
      <c r="PQG1" s="1" t="s">
        <v>13349</v>
      </c>
      <c r="PQH1" s="1" t="s">
        <v>13350</v>
      </c>
      <c r="PQI1" s="1" t="s">
        <v>13351</v>
      </c>
      <c r="PQJ1" s="1" t="s">
        <v>13352</v>
      </c>
      <c r="PQK1" s="1" t="s">
        <v>13353</v>
      </c>
      <c r="PQL1" s="1" t="s">
        <v>13354</v>
      </c>
      <c r="PQM1" s="1" t="s">
        <v>13355</v>
      </c>
      <c r="PQN1" s="1" t="s">
        <v>13356</v>
      </c>
      <c r="PQO1" s="1" t="s">
        <v>13357</v>
      </c>
      <c r="PQP1" s="1" t="s">
        <v>13358</v>
      </c>
      <c r="PQQ1" s="1" t="s">
        <v>13359</v>
      </c>
      <c r="PQR1" s="1" t="s">
        <v>13360</v>
      </c>
      <c r="PQS1" s="1" t="s">
        <v>13361</v>
      </c>
      <c r="PQT1" s="1" t="s">
        <v>13362</v>
      </c>
      <c r="PQU1" s="1" t="s">
        <v>13363</v>
      </c>
      <c r="PQV1" s="1" t="s">
        <v>13364</v>
      </c>
      <c r="PQW1" s="1" t="s">
        <v>13365</v>
      </c>
      <c r="PQX1" s="1" t="s">
        <v>13366</v>
      </c>
      <c r="PQY1" s="1" t="s">
        <v>13367</v>
      </c>
      <c r="PQZ1" s="1" t="s">
        <v>13368</v>
      </c>
      <c r="PRA1" s="1" t="s">
        <v>13369</v>
      </c>
      <c r="PRB1" s="1" t="s">
        <v>13370</v>
      </c>
      <c r="PRC1" s="1" t="s">
        <v>13371</v>
      </c>
      <c r="PRD1" s="1" t="s">
        <v>13372</v>
      </c>
      <c r="PRE1" s="1" t="s">
        <v>13373</v>
      </c>
      <c r="PRF1" s="1" t="s">
        <v>13374</v>
      </c>
      <c r="PRG1" s="1" t="s">
        <v>13375</v>
      </c>
      <c r="PRH1" s="1" t="s">
        <v>13376</v>
      </c>
      <c r="PRI1" s="1" t="s">
        <v>13377</v>
      </c>
      <c r="PRJ1" s="1" t="s">
        <v>13378</v>
      </c>
      <c r="PRK1" s="1" t="s">
        <v>13379</v>
      </c>
      <c r="PRL1" s="1" t="s">
        <v>13380</v>
      </c>
      <c r="PRM1" s="1" t="s">
        <v>13381</v>
      </c>
      <c r="PRN1" s="1" t="s">
        <v>13382</v>
      </c>
      <c r="PRO1" s="1" t="s">
        <v>13383</v>
      </c>
      <c r="PRP1" s="1" t="s">
        <v>13384</v>
      </c>
      <c r="PRQ1" s="1" t="s">
        <v>13385</v>
      </c>
      <c r="PRR1" s="1" t="s">
        <v>13386</v>
      </c>
      <c r="PRS1" s="1" t="s">
        <v>13387</v>
      </c>
      <c r="PRT1" s="1" t="s">
        <v>13388</v>
      </c>
      <c r="PRU1" s="1" t="s">
        <v>13389</v>
      </c>
      <c r="PRV1" s="1" t="s">
        <v>13390</v>
      </c>
      <c r="PRW1" s="1" t="s">
        <v>13391</v>
      </c>
      <c r="PRX1" s="1" t="s">
        <v>13392</v>
      </c>
      <c r="PRY1" s="1" t="s">
        <v>13393</v>
      </c>
      <c r="PRZ1" s="1" t="s">
        <v>13394</v>
      </c>
      <c r="PSA1" s="1" t="s">
        <v>13395</v>
      </c>
      <c r="PSB1" s="1" t="s">
        <v>13396</v>
      </c>
      <c r="PSC1" s="1" t="s">
        <v>13397</v>
      </c>
      <c r="PSD1" s="1" t="s">
        <v>13398</v>
      </c>
      <c r="PSE1" s="1" t="s">
        <v>13399</v>
      </c>
      <c r="PSF1" s="1" t="s">
        <v>13400</v>
      </c>
      <c r="PSG1" s="1" t="s">
        <v>13401</v>
      </c>
      <c r="PSH1" s="1" t="s">
        <v>13402</v>
      </c>
      <c r="PSI1" s="1" t="s">
        <v>13403</v>
      </c>
      <c r="PSJ1" s="1" t="s">
        <v>13404</v>
      </c>
      <c r="PSK1" s="1" t="s">
        <v>13405</v>
      </c>
      <c r="PSL1" s="1" t="s">
        <v>13406</v>
      </c>
      <c r="PSM1" s="1" t="s">
        <v>13407</v>
      </c>
      <c r="PSN1" s="1" t="s">
        <v>13408</v>
      </c>
      <c r="PSO1" s="1" t="s">
        <v>13409</v>
      </c>
      <c r="PSP1" s="1" t="s">
        <v>13410</v>
      </c>
      <c r="PSQ1" s="1" t="s">
        <v>13411</v>
      </c>
      <c r="PSR1" s="1" t="s">
        <v>13412</v>
      </c>
      <c r="PSS1" s="1" t="s">
        <v>13413</v>
      </c>
      <c r="PST1" s="1" t="s">
        <v>13414</v>
      </c>
      <c r="PSU1" s="1" t="s">
        <v>13415</v>
      </c>
      <c r="PSV1" s="1" t="s">
        <v>13416</v>
      </c>
      <c r="PSW1" s="1" t="s">
        <v>13417</v>
      </c>
      <c r="PSX1" s="1" t="s">
        <v>13418</v>
      </c>
      <c r="PSY1" s="1" t="s">
        <v>13419</v>
      </c>
      <c r="PSZ1" s="1" t="s">
        <v>13420</v>
      </c>
      <c r="PTA1" s="1" t="s">
        <v>13421</v>
      </c>
      <c r="PTB1" s="1" t="s">
        <v>13422</v>
      </c>
      <c r="PTC1" s="1" t="s">
        <v>13423</v>
      </c>
      <c r="PTD1" s="1" t="s">
        <v>13424</v>
      </c>
      <c r="PTE1" s="1" t="s">
        <v>13425</v>
      </c>
      <c r="PTF1" s="1" t="s">
        <v>13426</v>
      </c>
      <c r="PTG1" s="1" t="s">
        <v>13427</v>
      </c>
      <c r="PTH1" s="1" t="s">
        <v>13428</v>
      </c>
      <c r="PTI1" s="1" t="s">
        <v>13429</v>
      </c>
      <c r="PTJ1" s="1" t="s">
        <v>13430</v>
      </c>
      <c r="PTK1" s="1" t="s">
        <v>13431</v>
      </c>
      <c r="PTL1" s="1" t="s">
        <v>13432</v>
      </c>
      <c r="PTM1" s="1" t="s">
        <v>13433</v>
      </c>
      <c r="PTN1" s="1" t="s">
        <v>13434</v>
      </c>
      <c r="PTO1" s="1" t="s">
        <v>13435</v>
      </c>
      <c r="PTP1" s="1" t="s">
        <v>13436</v>
      </c>
      <c r="PTQ1" s="1" t="s">
        <v>13437</v>
      </c>
      <c r="PTR1" s="1" t="s">
        <v>13438</v>
      </c>
      <c r="PTS1" s="1" t="s">
        <v>13439</v>
      </c>
      <c r="PTT1" s="1" t="s">
        <v>13440</v>
      </c>
      <c r="PTU1" s="1" t="s">
        <v>13441</v>
      </c>
      <c r="PTV1" s="1" t="s">
        <v>13442</v>
      </c>
      <c r="PTW1" s="1" t="s">
        <v>13443</v>
      </c>
      <c r="PTX1" s="1" t="s">
        <v>13444</v>
      </c>
      <c r="PTY1" s="1" t="s">
        <v>13445</v>
      </c>
      <c r="PTZ1" s="1" t="s">
        <v>13446</v>
      </c>
      <c r="PUA1" s="1" t="s">
        <v>13447</v>
      </c>
      <c r="PUB1" s="1" t="s">
        <v>13448</v>
      </c>
      <c r="PUC1" s="1" t="s">
        <v>13449</v>
      </c>
      <c r="PUD1" s="1" t="s">
        <v>13450</v>
      </c>
      <c r="PUE1" s="1" t="s">
        <v>13451</v>
      </c>
      <c r="PUF1" s="1" t="s">
        <v>13452</v>
      </c>
      <c r="PUG1" s="1" t="s">
        <v>13453</v>
      </c>
      <c r="PUH1" s="1" t="s">
        <v>13454</v>
      </c>
      <c r="PUI1" s="1" t="s">
        <v>13455</v>
      </c>
      <c r="PUJ1" s="1" t="s">
        <v>13456</v>
      </c>
      <c r="PUK1" s="1" t="s">
        <v>13457</v>
      </c>
      <c r="PUL1" s="1" t="s">
        <v>13458</v>
      </c>
      <c r="PUM1" s="1" t="s">
        <v>13459</v>
      </c>
      <c r="PUN1" s="1" t="s">
        <v>13460</v>
      </c>
      <c r="PUO1" s="1" t="s">
        <v>13461</v>
      </c>
      <c r="PUP1" s="1" t="s">
        <v>13462</v>
      </c>
      <c r="PUQ1" s="1" t="s">
        <v>13463</v>
      </c>
      <c r="PUR1" s="1" t="s">
        <v>13464</v>
      </c>
      <c r="PUS1" s="1" t="s">
        <v>13465</v>
      </c>
      <c r="PUT1" s="1" t="s">
        <v>13466</v>
      </c>
      <c r="PUU1" s="1" t="s">
        <v>13467</v>
      </c>
      <c r="PUV1" s="1" t="s">
        <v>13468</v>
      </c>
      <c r="PUW1" s="1" t="s">
        <v>13469</v>
      </c>
      <c r="PUX1" s="1" t="s">
        <v>13470</v>
      </c>
      <c r="PUY1" s="1" t="s">
        <v>13471</v>
      </c>
      <c r="PUZ1" s="1" t="s">
        <v>13472</v>
      </c>
      <c r="PVA1" s="1" t="s">
        <v>13473</v>
      </c>
      <c r="PVB1" s="1" t="s">
        <v>13474</v>
      </c>
      <c r="PVC1" s="1" t="s">
        <v>13475</v>
      </c>
      <c r="PVD1" s="1" t="s">
        <v>13476</v>
      </c>
      <c r="PVE1" s="1" t="s">
        <v>13477</v>
      </c>
      <c r="PVF1" s="1" t="s">
        <v>13478</v>
      </c>
      <c r="PVG1" s="1" t="s">
        <v>13479</v>
      </c>
      <c r="PVH1" s="1" t="s">
        <v>13480</v>
      </c>
      <c r="PVI1" s="1" t="s">
        <v>13481</v>
      </c>
      <c r="PVJ1" s="1" t="s">
        <v>13482</v>
      </c>
      <c r="PVK1" s="1" t="s">
        <v>13483</v>
      </c>
      <c r="PVL1" s="1" t="s">
        <v>13484</v>
      </c>
      <c r="PVM1" s="1" t="s">
        <v>13485</v>
      </c>
      <c r="PVN1" s="1" t="s">
        <v>13486</v>
      </c>
      <c r="PVO1" s="1" t="s">
        <v>13487</v>
      </c>
      <c r="PVP1" s="1" t="s">
        <v>13488</v>
      </c>
      <c r="PVQ1" s="1" t="s">
        <v>13489</v>
      </c>
      <c r="PVR1" s="1" t="s">
        <v>13490</v>
      </c>
      <c r="PVS1" s="1" t="s">
        <v>13491</v>
      </c>
      <c r="PVT1" s="1" t="s">
        <v>13492</v>
      </c>
      <c r="PVU1" s="1" t="s">
        <v>13493</v>
      </c>
      <c r="PVV1" s="1" t="s">
        <v>13494</v>
      </c>
      <c r="PVW1" s="1" t="s">
        <v>13495</v>
      </c>
      <c r="PVX1" s="1" t="s">
        <v>13496</v>
      </c>
      <c r="PVY1" s="1" t="s">
        <v>13497</v>
      </c>
      <c r="PVZ1" s="1" t="s">
        <v>13498</v>
      </c>
      <c r="PWA1" s="1" t="s">
        <v>13499</v>
      </c>
      <c r="PWB1" s="1" t="s">
        <v>13500</v>
      </c>
      <c r="PWC1" s="1" t="s">
        <v>13501</v>
      </c>
      <c r="PWD1" s="1" t="s">
        <v>13502</v>
      </c>
      <c r="PWE1" s="1" t="s">
        <v>13503</v>
      </c>
      <c r="PWF1" s="1" t="s">
        <v>13504</v>
      </c>
      <c r="PWG1" s="1" t="s">
        <v>13505</v>
      </c>
      <c r="PWH1" s="1" t="s">
        <v>13506</v>
      </c>
      <c r="PWI1" s="1" t="s">
        <v>13507</v>
      </c>
      <c r="PWJ1" s="1" t="s">
        <v>13508</v>
      </c>
      <c r="PWK1" s="1" t="s">
        <v>13509</v>
      </c>
      <c r="PWL1" s="1" t="s">
        <v>13510</v>
      </c>
      <c r="PWM1" s="1" t="s">
        <v>13511</v>
      </c>
      <c r="PWN1" s="1" t="s">
        <v>13512</v>
      </c>
      <c r="PWO1" s="1" t="s">
        <v>13513</v>
      </c>
      <c r="PWP1" s="1" t="s">
        <v>13514</v>
      </c>
      <c r="PWQ1" s="1" t="s">
        <v>13515</v>
      </c>
      <c r="PWR1" s="1" t="s">
        <v>13516</v>
      </c>
      <c r="PWS1" s="1" t="s">
        <v>13517</v>
      </c>
      <c r="PWT1" s="1" t="s">
        <v>13518</v>
      </c>
      <c r="PWU1" s="1" t="s">
        <v>13519</v>
      </c>
      <c r="PWV1" s="1" t="s">
        <v>13520</v>
      </c>
      <c r="PWW1" s="1" t="s">
        <v>13521</v>
      </c>
      <c r="PWX1" s="1" t="s">
        <v>13522</v>
      </c>
      <c r="PWY1" s="1" t="s">
        <v>13523</v>
      </c>
      <c r="PWZ1" s="1" t="s">
        <v>13524</v>
      </c>
      <c r="PXA1" s="1" t="s">
        <v>13525</v>
      </c>
      <c r="PXB1" s="1" t="s">
        <v>13526</v>
      </c>
      <c r="PXC1" s="1" t="s">
        <v>13527</v>
      </c>
      <c r="PXD1" s="1" t="s">
        <v>13528</v>
      </c>
      <c r="PXE1" s="1" t="s">
        <v>13529</v>
      </c>
      <c r="PXF1" s="1" t="s">
        <v>13530</v>
      </c>
      <c r="PXG1" s="1" t="s">
        <v>13531</v>
      </c>
      <c r="PXH1" s="1" t="s">
        <v>13532</v>
      </c>
      <c r="PXI1" s="1" t="s">
        <v>13533</v>
      </c>
      <c r="PXJ1" s="1" t="s">
        <v>13534</v>
      </c>
      <c r="PXK1" s="1" t="s">
        <v>13535</v>
      </c>
      <c r="PXL1" s="1" t="s">
        <v>13536</v>
      </c>
      <c r="PXM1" s="1" t="s">
        <v>13537</v>
      </c>
      <c r="PXN1" s="1" t="s">
        <v>13538</v>
      </c>
      <c r="PXO1" s="1" t="s">
        <v>13539</v>
      </c>
      <c r="PXP1" s="1" t="s">
        <v>13540</v>
      </c>
      <c r="PXQ1" s="1" t="s">
        <v>13541</v>
      </c>
      <c r="PXR1" s="1" t="s">
        <v>13542</v>
      </c>
      <c r="PXS1" s="1" t="s">
        <v>13543</v>
      </c>
      <c r="PXT1" s="1" t="s">
        <v>13544</v>
      </c>
      <c r="PXU1" s="1" t="s">
        <v>13545</v>
      </c>
      <c r="PXV1" s="1" t="s">
        <v>13546</v>
      </c>
      <c r="PXW1" s="1" t="s">
        <v>13547</v>
      </c>
      <c r="PXX1" s="1" t="s">
        <v>13548</v>
      </c>
      <c r="PXY1" s="1" t="s">
        <v>13549</v>
      </c>
      <c r="PXZ1" s="1" t="s">
        <v>13550</v>
      </c>
      <c r="PYA1" s="1" t="s">
        <v>13551</v>
      </c>
      <c r="PYB1" s="1" t="s">
        <v>13552</v>
      </c>
      <c r="PYC1" s="1" t="s">
        <v>13553</v>
      </c>
      <c r="PYD1" s="1" t="s">
        <v>13554</v>
      </c>
      <c r="PYE1" s="1" t="s">
        <v>13555</v>
      </c>
      <c r="PYF1" s="1" t="s">
        <v>13556</v>
      </c>
      <c r="PYG1" s="1" t="s">
        <v>13557</v>
      </c>
      <c r="PYH1" s="1" t="s">
        <v>13558</v>
      </c>
      <c r="PYI1" s="1" t="s">
        <v>13559</v>
      </c>
      <c r="PYJ1" s="1" t="s">
        <v>13560</v>
      </c>
      <c r="PYK1" s="1" t="s">
        <v>13561</v>
      </c>
      <c r="PYL1" s="1" t="s">
        <v>13562</v>
      </c>
      <c r="PYM1" s="1" t="s">
        <v>13563</v>
      </c>
      <c r="PYN1" s="1" t="s">
        <v>13564</v>
      </c>
      <c r="PYO1" s="1" t="s">
        <v>13565</v>
      </c>
      <c r="PYP1" s="1" t="s">
        <v>13566</v>
      </c>
      <c r="PYQ1" s="1" t="s">
        <v>13567</v>
      </c>
      <c r="PYR1" s="1" t="s">
        <v>13568</v>
      </c>
      <c r="PYS1" s="1" t="s">
        <v>13569</v>
      </c>
      <c r="PYT1" s="1" t="s">
        <v>13570</v>
      </c>
      <c r="PYU1" s="1" t="s">
        <v>13571</v>
      </c>
      <c r="PYV1" s="1" t="s">
        <v>13572</v>
      </c>
      <c r="PYW1" s="1" t="s">
        <v>13573</v>
      </c>
      <c r="PYX1" s="1" t="s">
        <v>13574</v>
      </c>
      <c r="PYY1" s="1" t="s">
        <v>13575</v>
      </c>
      <c r="PYZ1" s="1" t="s">
        <v>13576</v>
      </c>
      <c r="PZA1" s="1" t="s">
        <v>13577</v>
      </c>
      <c r="PZB1" s="1" t="s">
        <v>13578</v>
      </c>
      <c r="PZC1" s="1" t="s">
        <v>13579</v>
      </c>
      <c r="PZD1" s="1" t="s">
        <v>13580</v>
      </c>
      <c r="PZE1" s="1" t="s">
        <v>13581</v>
      </c>
      <c r="PZF1" s="1" t="s">
        <v>13582</v>
      </c>
      <c r="PZG1" s="1" t="s">
        <v>13583</v>
      </c>
      <c r="PZH1" s="1" t="s">
        <v>13584</v>
      </c>
      <c r="PZI1" s="1" t="s">
        <v>13585</v>
      </c>
      <c r="PZJ1" s="1" t="s">
        <v>13586</v>
      </c>
      <c r="PZK1" s="1" t="s">
        <v>13587</v>
      </c>
      <c r="PZL1" s="1" t="s">
        <v>13588</v>
      </c>
      <c r="PZM1" s="1" t="s">
        <v>13589</v>
      </c>
      <c r="PZN1" s="1" t="s">
        <v>13590</v>
      </c>
      <c r="PZO1" s="1" t="s">
        <v>13591</v>
      </c>
      <c r="PZP1" s="1" t="s">
        <v>13592</v>
      </c>
      <c r="PZQ1" s="1" t="s">
        <v>13593</v>
      </c>
      <c r="PZR1" s="1" t="s">
        <v>13594</v>
      </c>
      <c r="PZS1" s="1" t="s">
        <v>13595</v>
      </c>
      <c r="PZT1" s="1" t="s">
        <v>13596</v>
      </c>
      <c r="PZU1" s="1" t="s">
        <v>13597</v>
      </c>
      <c r="PZV1" s="1" t="s">
        <v>13598</v>
      </c>
      <c r="PZW1" s="1" t="s">
        <v>13599</v>
      </c>
      <c r="PZX1" s="1" t="s">
        <v>13600</v>
      </c>
      <c r="PZY1" s="1" t="s">
        <v>13601</v>
      </c>
      <c r="PZZ1" s="1" t="s">
        <v>13602</v>
      </c>
      <c r="QAA1" s="1" t="s">
        <v>13603</v>
      </c>
      <c r="QAB1" s="1" t="s">
        <v>13604</v>
      </c>
      <c r="QAC1" s="1" t="s">
        <v>13605</v>
      </c>
      <c r="QAD1" s="1" t="s">
        <v>13606</v>
      </c>
      <c r="QAE1" s="1" t="s">
        <v>13607</v>
      </c>
      <c r="QAF1" s="1" t="s">
        <v>13608</v>
      </c>
      <c r="QAG1" s="1" t="s">
        <v>13609</v>
      </c>
      <c r="QAH1" s="1" t="s">
        <v>13610</v>
      </c>
      <c r="QAI1" s="1" t="s">
        <v>13611</v>
      </c>
      <c r="QAJ1" s="1" t="s">
        <v>13612</v>
      </c>
      <c r="QAK1" s="1" t="s">
        <v>13613</v>
      </c>
      <c r="QAL1" s="1" t="s">
        <v>13614</v>
      </c>
      <c r="QAM1" s="1" t="s">
        <v>13615</v>
      </c>
      <c r="QAN1" s="1" t="s">
        <v>13616</v>
      </c>
      <c r="QAO1" s="1" t="s">
        <v>13617</v>
      </c>
      <c r="QAP1" s="1" t="s">
        <v>13618</v>
      </c>
      <c r="QAQ1" s="1" t="s">
        <v>13619</v>
      </c>
      <c r="QAR1" s="1" t="s">
        <v>13620</v>
      </c>
      <c r="QAS1" s="1" t="s">
        <v>13621</v>
      </c>
      <c r="QAT1" s="1" t="s">
        <v>13622</v>
      </c>
      <c r="QAU1" s="1" t="s">
        <v>13623</v>
      </c>
      <c r="QAV1" s="1" t="s">
        <v>13624</v>
      </c>
      <c r="QAW1" s="1" t="s">
        <v>13625</v>
      </c>
      <c r="QAX1" s="1" t="s">
        <v>13626</v>
      </c>
      <c r="QAY1" s="1" t="s">
        <v>13627</v>
      </c>
      <c r="QAZ1" s="1" t="s">
        <v>13628</v>
      </c>
      <c r="QBA1" s="1" t="s">
        <v>13629</v>
      </c>
      <c r="QBB1" s="1" t="s">
        <v>13630</v>
      </c>
      <c r="QBC1" s="1" t="s">
        <v>13631</v>
      </c>
      <c r="QBD1" s="1" t="s">
        <v>13632</v>
      </c>
      <c r="QBE1" s="1" t="s">
        <v>13633</v>
      </c>
      <c r="QBF1" s="1" t="s">
        <v>13634</v>
      </c>
      <c r="QBG1" s="1" t="s">
        <v>13635</v>
      </c>
      <c r="QBH1" s="1" t="s">
        <v>13636</v>
      </c>
      <c r="QBI1" s="1" t="s">
        <v>13637</v>
      </c>
      <c r="QBJ1" s="1" t="s">
        <v>13638</v>
      </c>
      <c r="QBK1" s="1" t="s">
        <v>13639</v>
      </c>
      <c r="QBL1" s="1" t="s">
        <v>13640</v>
      </c>
      <c r="QBM1" s="1" t="s">
        <v>13641</v>
      </c>
      <c r="QBN1" s="1" t="s">
        <v>13642</v>
      </c>
      <c r="QBO1" s="1" t="s">
        <v>13643</v>
      </c>
      <c r="QBP1" s="1" t="s">
        <v>13644</v>
      </c>
      <c r="QBQ1" s="1" t="s">
        <v>13645</v>
      </c>
      <c r="QBR1" s="1" t="s">
        <v>13646</v>
      </c>
      <c r="QBS1" s="1" t="s">
        <v>13647</v>
      </c>
      <c r="QBT1" s="1" t="s">
        <v>13648</v>
      </c>
      <c r="QBU1" s="1" t="s">
        <v>13649</v>
      </c>
      <c r="QBV1" s="1" t="s">
        <v>13650</v>
      </c>
      <c r="QBW1" s="1" t="s">
        <v>13651</v>
      </c>
      <c r="QBX1" s="1" t="s">
        <v>13652</v>
      </c>
      <c r="QBY1" s="1" t="s">
        <v>13653</v>
      </c>
      <c r="QBZ1" s="1" t="s">
        <v>13654</v>
      </c>
      <c r="QCA1" s="1" t="s">
        <v>13655</v>
      </c>
      <c r="QCB1" s="1" t="s">
        <v>13656</v>
      </c>
      <c r="QCC1" s="1" t="s">
        <v>13657</v>
      </c>
      <c r="QCD1" s="1" t="s">
        <v>13658</v>
      </c>
      <c r="QCE1" s="1" t="s">
        <v>13659</v>
      </c>
      <c r="QCF1" s="1" t="s">
        <v>13660</v>
      </c>
      <c r="QCG1" s="1" t="s">
        <v>13661</v>
      </c>
      <c r="QCH1" s="1" t="s">
        <v>13662</v>
      </c>
      <c r="QCI1" s="1" t="s">
        <v>13663</v>
      </c>
      <c r="QCJ1" s="1" t="s">
        <v>13664</v>
      </c>
      <c r="QCK1" s="1" t="s">
        <v>13665</v>
      </c>
      <c r="QCL1" s="1" t="s">
        <v>13666</v>
      </c>
      <c r="QCM1" s="1" t="s">
        <v>13667</v>
      </c>
      <c r="QCN1" s="1" t="s">
        <v>13668</v>
      </c>
      <c r="QCO1" s="1" t="s">
        <v>13669</v>
      </c>
      <c r="QCP1" s="1" t="s">
        <v>13670</v>
      </c>
      <c r="QCQ1" s="1" t="s">
        <v>13671</v>
      </c>
      <c r="QCR1" s="1" t="s">
        <v>13672</v>
      </c>
      <c r="QCS1" s="1" t="s">
        <v>13673</v>
      </c>
      <c r="QCT1" s="1" t="s">
        <v>13674</v>
      </c>
      <c r="QCU1" s="1" t="s">
        <v>13675</v>
      </c>
      <c r="QCV1" s="1" t="s">
        <v>13676</v>
      </c>
      <c r="QCW1" s="1" t="s">
        <v>13677</v>
      </c>
      <c r="QCX1" s="1" t="s">
        <v>13678</v>
      </c>
      <c r="QCY1" s="1" t="s">
        <v>13679</v>
      </c>
      <c r="QCZ1" s="1" t="s">
        <v>13680</v>
      </c>
      <c r="QDA1" s="1" t="s">
        <v>13681</v>
      </c>
      <c r="QDB1" s="1" t="s">
        <v>13682</v>
      </c>
      <c r="QDC1" s="1" t="s">
        <v>13683</v>
      </c>
      <c r="QDD1" s="1" t="s">
        <v>13684</v>
      </c>
      <c r="QDE1" s="1" t="s">
        <v>13685</v>
      </c>
      <c r="QDF1" s="1" t="s">
        <v>13686</v>
      </c>
      <c r="QDG1" s="1" t="s">
        <v>13687</v>
      </c>
      <c r="QDH1" s="1" t="s">
        <v>13688</v>
      </c>
      <c r="QDI1" s="1" t="s">
        <v>13689</v>
      </c>
      <c r="QDJ1" s="1" t="s">
        <v>13690</v>
      </c>
      <c r="QDK1" s="1" t="s">
        <v>13691</v>
      </c>
      <c r="QDL1" s="1" t="s">
        <v>13692</v>
      </c>
      <c r="QDM1" s="1" t="s">
        <v>13693</v>
      </c>
      <c r="QDN1" s="1" t="s">
        <v>13694</v>
      </c>
      <c r="QDO1" s="1" t="s">
        <v>13695</v>
      </c>
      <c r="QDP1" s="1" t="s">
        <v>13696</v>
      </c>
      <c r="QDQ1" s="1" t="s">
        <v>13697</v>
      </c>
      <c r="QDR1" s="1" t="s">
        <v>13698</v>
      </c>
      <c r="QDS1" s="1" t="s">
        <v>13699</v>
      </c>
      <c r="QDT1" s="1" t="s">
        <v>13700</v>
      </c>
      <c r="QDU1" s="1" t="s">
        <v>13701</v>
      </c>
      <c r="QDV1" s="1" t="s">
        <v>13702</v>
      </c>
      <c r="QDW1" s="1" t="s">
        <v>13703</v>
      </c>
      <c r="QDX1" s="1" t="s">
        <v>13704</v>
      </c>
      <c r="QDY1" s="1" t="s">
        <v>13705</v>
      </c>
      <c r="QDZ1" s="1" t="s">
        <v>13706</v>
      </c>
      <c r="QEA1" s="1" t="s">
        <v>13707</v>
      </c>
      <c r="QEB1" s="1" t="s">
        <v>13708</v>
      </c>
      <c r="QEC1" s="1" t="s">
        <v>13709</v>
      </c>
      <c r="QED1" s="1" t="s">
        <v>13710</v>
      </c>
      <c r="QEE1" s="1" t="s">
        <v>13711</v>
      </c>
      <c r="QEF1" s="1" t="s">
        <v>13712</v>
      </c>
      <c r="QEG1" s="1" t="s">
        <v>13713</v>
      </c>
      <c r="QEH1" s="1" t="s">
        <v>13714</v>
      </c>
      <c r="QEI1" s="1" t="s">
        <v>13715</v>
      </c>
      <c r="QEJ1" s="1" t="s">
        <v>13716</v>
      </c>
      <c r="QEK1" s="1" t="s">
        <v>13717</v>
      </c>
      <c r="QEL1" s="1" t="s">
        <v>13718</v>
      </c>
      <c r="QEM1" s="1" t="s">
        <v>13719</v>
      </c>
      <c r="QEN1" s="1" t="s">
        <v>13720</v>
      </c>
      <c r="QEO1" s="1" t="s">
        <v>13721</v>
      </c>
      <c r="QEP1" s="1" t="s">
        <v>13722</v>
      </c>
      <c r="QEQ1" s="1" t="s">
        <v>13723</v>
      </c>
      <c r="QER1" s="1" t="s">
        <v>13724</v>
      </c>
      <c r="QES1" s="1" t="s">
        <v>13725</v>
      </c>
      <c r="QET1" s="1" t="s">
        <v>13726</v>
      </c>
      <c r="QEU1" s="1" t="s">
        <v>13727</v>
      </c>
      <c r="QEV1" s="1" t="s">
        <v>13728</v>
      </c>
      <c r="QEW1" s="1" t="s">
        <v>13729</v>
      </c>
      <c r="QEX1" s="1" t="s">
        <v>13730</v>
      </c>
      <c r="QEY1" s="1" t="s">
        <v>13731</v>
      </c>
      <c r="QEZ1" s="1" t="s">
        <v>13732</v>
      </c>
      <c r="QFA1" s="1" t="s">
        <v>13733</v>
      </c>
      <c r="QFB1" s="1" t="s">
        <v>13734</v>
      </c>
      <c r="QFC1" s="1" t="s">
        <v>13735</v>
      </c>
      <c r="QFD1" s="1" t="s">
        <v>13736</v>
      </c>
      <c r="QFE1" s="1" t="s">
        <v>13737</v>
      </c>
      <c r="QFF1" s="1" t="s">
        <v>13738</v>
      </c>
      <c r="QFG1" s="1" t="s">
        <v>13739</v>
      </c>
      <c r="QFH1" s="1" t="s">
        <v>13740</v>
      </c>
      <c r="QFI1" s="1" t="s">
        <v>13741</v>
      </c>
      <c r="QFJ1" s="1" t="s">
        <v>13742</v>
      </c>
      <c r="QFK1" s="1" t="s">
        <v>13743</v>
      </c>
      <c r="QFL1" s="1" t="s">
        <v>13744</v>
      </c>
      <c r="QFM1" s="1" t="s">
        <v>13745</v>
      </c>
      <c r="QFN1" s="1" t="s">
        <v>13746</v>
      </c>
      <c r="QFO1" s="1" t="s">
        <v>13747</v>
      </c>
      <c r="QFP1" s="1" t="s">
        <v>13748</v>
      </c>
      <c r="QFQ1" s="1" t="s">
        <v>13749</v>
      </c>
      <c r="QFR1" s="1" t="s">
        <v>13750</v>
      </c>
      <c r="QFS1" s="1" t="s">
        <v>13751</v>
      </c>
      <c r="QFT1" s="1" t="s">
        <v>13752</v>
      </c>
      <c r="QFU1" s="1" t="s">
        <v>13753</v>
      </c>
      <c r="QFV1" s="1" t="s">
        <v>13754</v>
      </c>
      <c r="QFW1" s="1" t="s">
        <v>13755</v>
      </c>
      <c r="QFX1" s="1" t="s">
        <v>13756</v>
      </c>
      <c r="QFY1" s="1" t="s">
        <v>13757</v>
      </c>
      <c r="QFZ1" s="1" t="s">
        <v>13758</v>
      </c>
      <c r="QGA1" s="1" t="s">
        <v>13759</v>
      </c>
      <c r="QGB1" s="1" t="s">
        <v>13760</v>
      </c>
      <c r="QGC1" s="1" t="s">
        <v>13761</v>
      </c>
      <c r="QGD1" s="1" t="s">
        <v>13762</v>
      </c>
      <c r="QGE1" s="1" t="s">
        <v>13763</v>
      </c>
      <c r="QGF1" s="1" t="s">
        <v>13764</v>
      </c>
      <c r="QGG1" s="1" t="s">
        <v>13765</v>
      </c>
      <c r="QGH1" s="1" t="s">
        <v>13766</v>
      </c>
      <c r="QGI1" s="1" t="s">
        <v>13767</v>
      </c>
      <c r="QGJ1" s="1" t="s">
        <v>13768</v>
      </c>
      <c r="QGK1" s="1" t="s">
        <v>13769</v>
      </c>
      <c r="QGL1" s="1" t="s">
        <v>13770</v>
      </c>
      <c r="QGM1" s="1" t="s">
        <v>13771</v>
      </c>
      <c r="QGN1" s="1" t="s">
        <v>13772</v>
      </c>
      <c r="QGO1" s="1" t="s">
        <v>13773</v>
      </c>
      <c r="QGP1" s="1" t="s">
        <v>13774</v>
      </c>
      <c r="QGQ1" s="1" t="s">
        <v>13775</v>
      </c>
      <c r="QGR1" s="1" t="s">
        <v>13776</v>
      </c>
      <c r="QGS1" s="1" t="s">
        <v>13777</v>
      </c>
      <c r="QGT1" s="1" t="s">
        <v>13778</v>
      </c>
      <c r="QGU1" s="1" t="s">
        <v>13779</v>
      </c>
      <c r="QGV1" s="1" t="s">
        <v>13780</v>
      </c>
      <c r="QGW1" s="1" t="s">
        <v>13781</v>
      </c>
      <c r="QGX1" s="1" t="s">
        <v>13782</v>
      </c>
      <c r="QGY1" s="1" t="s">
        <v>13783</v>
      </c>
      <c r="QGZ1" s="1" t="s">
        <v>13784</v>
      </c>
      <c r="QHA1" s="1" t="s">
        <v>13785</v>
      </c>
      <c r="QHB1" s="1" t="s">
        <v>13786</v>
      </c>
      <c r="QHC1" s="1" t="s">
        <v>13787</v>
      </c>
      <c r="QHD1" s="1" t="s">
        <v>13788</v>
      </c>
      <c r="QHE1" s="1" t="s">
        <v>13789</v>
      </c>
      <c r="QHF1" s="1" t="s">
        <v>13790</v>
      </c>
      <c r="QHG1" s="1" t="s">
        <v>13791</v>
      </c>
      <c r="QHH1" s="1" t="s">
        <v>13792</v>
      </c>
      <c r="QHI1" s="1" t="s">
        <v>13793</v>
      </c>
      <c r="QHJ1" s="1" t="s">
        <v>13794</v>
      </c>
      <c r="QHK1" s="1" t="s">
        <v>13795</v>
      </c>
      <c r="QHL1" s="1" t="s">
        <v>13796</v>
      </c>
      <c r="QHM1" s="1" t="s">
        <v>13797</v>
      </c>
      <c r="QHN1" s="1" t="s">
        <v>13798</v>
      </c>
      <c r="QHO1" s="1" t="s">
        <v>13799</v>
      </c>
      <c r="QHP1" s="1" t="s">
        <v>13800</v>
      </c>
      <c r="QHQ1" s="1" t="s">
        <v>13801</v>
      </c>
      <c r="QHR1" s="1" t="s">
        <v>13802</v>
      </c>
      <c r="QHS1" s="1" t="s">
        <v>13803</v>
      </c>
      <c r="QHT1" s="1" t="s">
        <v>13804</v>
      </c>
      <c r="QHU1" s="1" t="s">
        <v>13805</v>
      </c>
      <c r="QHV1" s="1" t="s">
        <v>13806</v>
      </c>
      <c r="QHW1" s="1" t="s">
        <v>13807</v>
      </c>
      <c r="QHX1" s="1" t="s">
        <v>13808</v>
      </c>
      <c r="QHY1" s="1" t="s">
        <v>13809</v>
      </c>
      <c r="QHZ1" s="1" t="s">
        <v>13810</v>
      </c>
      <c r="QIA1" s="1" t="s">
        <v>13811</v>
      </c>
      <c r="QIB1" s="1" t="s">
        <v>13812</v>
      </c>
      <c r="QIC1" s="1" t="s">
        <v>13813</v>
      </c>
      <c r="QID1" s="1" t="s">
        <v>13814</v>
      </c>
      <c r="QIE1" s="1" t="s">
        <v>13815</v>
      </c>
      <c r="QIF1" s="1" t="s">
        <v>13816</v>
      </c>
      <c r="QIG1" s="1" t="s">
        <v>13817</v>
      </c>
      <c r="QIH1" s="1" t="s">
        <v>13818</v>
      </c>
      <c r="QII1" s="1" t="s">
        <v>13819</v>
      </c>
      <c r="QIJ1" s="1" t="s">
        <v>13820</v>
      </c>
      <c r="QIK1" s="1" t="s">
        <v>13821</v>
      </c>
      <c r="QIL1" s="1" t="s">
        <v>13822</v>
      </c>
      <c r="QIM1" s="1" t="s">
        <v>13823</v>
      </c>
      <c r="QIN1" s="1" t="s">
        <v>13824</v>
      </c>
      <c r="QIO1" s="1" t="s">
        <v>13825</v>
      </c>
      <c r="QIP1" s="1" t="s">
        <v>13826</v>
      </c>
      <c r="QIQ1" s="1" t="s">
        <v>13827</v>
      </c>
      <c r="QIR1" s="1" t="s">
        <v>13828</v>
      </c>
      <c r="QIS1" s="1" t="s">
        <v>13829</v>
      </c>
      <c r="QIT1" s="1" t="s">
        <v>13830</v>
      </c>
      <c r="QIU1" s="1" t="s">
        <v>13831</v>
      </c>
      <c r="QIV1" s="1" t="s">
        <v>13832</v>
      </c>
      <c r="QIW1" s="1" t="s">
        <v>13833</v>
      </c>
      <c r="QIX1" s="1" t="s">
        <v>13834</v>
      </c>
      <c r="QIY1" s="1" t="s">
        <v>13835</v>
      </c>
      <c r="QIZ1" s="1" t="s">
        <v>13836</v>
      </c>
      <c r="QJA1" s="1" t="s">
        <v>13837</v>
      </c>
      <c r="QJB1" s="1" t="s">
        <v>13838</v>
      </c>
      <c r="QJC1" s="1" t="s">
        <v>13839</v>
      </c>
      <c r="QJD1" s="1" t="s">
        <v>13840</v>
      </c>
      <c r="QJE1" s="1" t="s">
        <v>13841</v>
      </c>
      <c r="QJF1" s="1" t="s">
        <v>13842</v>
      </c>
      <c r="QJG1" s="1" t="s">
        <v>13843</v>
      </c>
      <c r="QJH1" s="1" t="s">
        <v>13844</v>
      </c>
      <c r="QJI1" s="1" t="s">
        <v>13845</v>
      </c>
      <c r="QJJ1" s="1" t="s">
        <v>13846</v>
      </c>
      <c r="QJK1" s="1" t="s">
        <v>13847</v>
      </c>
      <c r="QJL1" s="1" t="s">
        <v>13848</v>
      </c>
      <c r="QJM1" s="1" t="s">
        <v>13849</v>
      </c>
      <c r="QJN1" s="1" t="s">
        <v>13850</v>
      </c>
      <c r="QJO1" s="1" t="s">
        <v>13851</v>
      </c>
      <c r="QJP1" s="1" t="s">
        <v>13852</v>
      </c>
      <c r="QJQ1" s="1" t="s">
        <v>13853</v>
      </c>
      <c r="QJR1" s="1" t="s">
        <v>13854</v>
      </c>
      <c r="QJS1" s="1" t="s">
        <v>13855</v>
      </c>
      <c r="QJT1" s="1" t="s">
        <v>13856</v>
      </c>
      <c r="QJU1" s="1" t="s">
        <v>13857</v>
      </c>
      <c r="QJV1" s="1" t="s">
        <v>13858</v>
      </c>
      <c r="QJW1" s="1" t="s">
        <v>13859</v>
      </c>
      <c r="QJX1" s="1" t="s">
        <v>13860</v>
      </c>
      <c r="QJY1" s="1" t="s">
        <v>13861</v>
      </c>
      <c r="QJZ1" s="1" t="s">
        <v>13862</v>
      </c>
      <c r="QKA1" s="1" t="s">
        <v>13863</v>
      </c>
      <c r="QKB1" s="1" t="s">
        <v>13864</v>
      </c>
      <c r="QKC1" s="1" t="s">
        <v>13865</v>
      </c>
      <c r="QKD1" s="1" t="s">
        <v>13866</v>
      </c>
      <c r="QKE1" s="1" t="s">
        <v>13867</v>
      </c>
      <c r="QKF1" s="1" t="s">
        <v>13868</v>
      </c>
      <c r="QKG1" s="1" t="s">
        <v>13869</v>
      </c>
      <c r="QKH1" s="1" t="s">
        <v>13870</v>
      </c>
      <c r="QKI1" s="1" t="s">
        <v>13871</v>
      </c>
      <c r="QKJ1" s="1" t="s">
        <v>13872</v>
      </c>
      <c r="QKK1" s="1" t="s">
        <v>13873</v>
      </c>
      <c r="QKL1" s="1" t="s">
        <v>13874</v>
      </c>
      <c r="QKM1" s="1" t="s">
        <v>13875</v>
      </c>
      <c r="QKN1" s="1" t="s">
        <v>13876</v>
      </c>
      <c r="QKO1" s="1" t="s">
        <v>13877</v>
      </c>
      <c r="QKP1" s="1" t="s">
        <v>13878</v>
      </c>
      <c r="QKQ1" s="1" t="s">
        <v>13879</v>
      </c>
      <c r="QKR1" s="1" t="s">
        <v>13880</v>
      </c>
      <c r="QKS1" s="1" t="s">
        <v>13881</v>
      </c>
      <c r="QKT1" s="1" t="s">
        <v>13882</v>
      </c>
      <c r="QKU1" s="1" t="s">
        <v>13883</v>
      </c>
      <c r="QKV1" s="1" t="s">
        <v>13884</v>
      </c>
      <c r="QKW1" s="1" t="s">
        <v>13885</v>
      </c>
      <c r="QKX1" s="1" t="s">
        <v>13886</v>
      </c>
      <c r="QKY1" s="1" t="s">
        <v>13887</v>
      </c>
      <c r="QKZ1" s="1" t="s">
        <v>13888</v>
      </c>
      <c r="QLA1" s="1" t="s">
        <v>13889</v>
      </c>
      <c r="QLB1" s="1" t="s">
        <v>13890</v>
      </c>
      <c r="QLC1" s="1" t="s">
        <v>13891</v>
      </c>
      <c r="QLD1" s="1" t="s">
        <v>13892</v>
      </c>
      <c r="QLE1" s="1" t="s">
        <v>13893</v>
      </c>
      <c r="QLF1" s="1" t="s">
        <v>13894</v>
      </c>
      <c r="QLG1" s="1" t="s">
        <v>13895</v>
      </c>
      <c r="QLH1" s="1" t="s">
        <v>13896</v>
      </c>
      <c r="QLI1" s="1" t="s">
        <v>13897</v>
      </c>
      <c r="QLJ1" s="1" t="s">
        <v>13898</v>
      </c>
      <c r="QLK1" s="1" t="s">
        <v>13899</v>
      </c>
      <c r="QLL1" s="1" t="s">
        <v>13900</v>
      </c>
      <c r="QLM1" s="1" t="s">
        <v>13901</v>
      </c>
      <c r="QLN1" s="1" t="s">
        <v>13902</v>
      </c>
      <c r="QLO1" s="1" t="s">
        <v>13903</v>
      </c>
      <c r="QLP1" s="1" t="s">
        <v>13904</v>
      </c>
      <c r="QLQ1" s="1" t="s">
        <v>13905</v>
      </c>
      <c r="QLR1" s="1" t="s">
        <v>13906</v>
      </c>
      <c r="QLS1" s="1" t="s">
        <v>13907</v>
      </c>
      <c r="QLT1" s="1" t="s">
        <v>13908</v>
      </c>
      <c r="QLU1" s="1" t="s">
        <v>13909</v>
      </c>
      <c r="QLV1" s="1" t="s">
        <v>13910</v>
      </c>
      <c r="QLW1" s="1" t="s">
        <v>13911</v>
      </c>
      <c r="QLX1" s="1" t="s">
        <v>13912</v>
      </c>
      <c r="QLY1" s="1" t="s">
        <v>13913</v>
      </c>
      <c r="QLZ1" s="1" t="s">
        <v>13914</v>
      </c>
      <c r="QMA1" s="1" t="s">
        <v>13915</v>
      </c>
      <c r="QMB1" s="1" t="s">
        <v>13916</v>
      </c>
      <c r="QMC1" s="1" t="s">
        <v>13917</v>
      </c>
      <c r="QMD1" s="1" t="s">
        <v>13918</v>
      </c>
      <c r="QME1" s="1" t="s">
        <v>13919</v>
      </c>
      <c r="QMF1" s="1" t="s">
        <v>13920</v>
      </c>
      <c r="QMG1" s="1" t="s">
        <v>13921</v>
      </c>
      <c r="QMH1" s="1" t="s">
        <v>13922</v>
      </c>
      <c r="QMI1" s="1" t="s">
        <v>13923</v>
      </c>
      <c r="QMJ1" s="1" t="s">
        <v>13924</v>
      </c>
      <c r="QMK1" s="1" t="s">
        <v>13925</v>
      </c>
      <c r="QML1" s="1" t="s">
        <v>13926</v>
      </c>
      <c r="QMM1" s="1" t="s">
        <v>13927</v>
      </c>
      <c r="QMN1" s="1" t="s">
        <v>13928</v>
      </c>
      <c r="QMO1" s="1" t="s">
        <v>13929</v>
      </c>
      <c r="QMP1" s="1" t="s">
        <v>13930</v>
      </c>
      <c r="QMQ1" s="1" t="s">
        <v>13931</v>
      </c>
      <c r="QMR1" s="1" t="s">
        <v>13932</v>
      </c>
      <c r="QMS1" s="1" t="s">
        <v>13933</v>
      </c>
      <c r="QMT1" s="1" t="s">
        <v>13934</v>
      </c>
      <c r="QMU1" s="1" t="s">
        <v>13935</v>
      </c>
      <c r="QMV1" s="1" t="s">
        <v>13936</v>
      </c>
      <c r="QMW1" s="1" t="s">
        <v>13937</v>
      </c>
      <c r="QMX1" s="1" t="s">
        <v>13938</v>
      </c>
      <c r="QMY1" s="1" t="s">
        <v>13939</v>
      </c>
      <c r="QMZ1" s="1" t="s">
        <v>13940</v>
      </c>
      <c r="QNA1" s="1" t="s">
        <v>13941</v>
      </c>
      <c r="QNB1" s="1" t="s">
        <v>13942</v>
      </c>
      <c r="QNC1" s="1" t="s">
        <v>13943</v>
      </c>
      <c r="QND1" s="1" t="s">
        <v>13944</v>
      </c>
      <c r="QNE1" s="1" t="s">
        <v>13945</v>
      </c>
      <c r="QNF1" s="1" t="s">
        <v>13946</v>
      </c>
      <c r="QNG1" s="1" t="s">
        <v>13947</v>
      </c>
      <c r="QNH1" s="1" t="s">
        <v>13948</v>
      </c>
      <c r="QNI1" s="1" t="s">
        <v>13949</v>
      </c>
      <c r="QNJ1" s="1" t="s">
        <v>13950</v>
      </c>
      <c r="QNK1" s="1" t="s">
        <v>13951</v>
      </c>
      <c r="QNL1" s="1" t="s">
        <v>13952</v>
      </c>
      <c r="QNM1" s="1" t="s">
        <v>13953</v>
      </c>
      <c r="QNN1" s="1" t="s">
        <v>13954</v>
      </c>
      <c r="QNO1" s="1" t="s">
        <v>13955</v>
      </c>
      <c r="QNP1" s="1" t="s">
        <v>13956</v>
      </c>
      <c r="QNQ1" s="1" t="s">
        <v>13957</v>
      </c>
      <c r="QNR1" s="1" t="s">
        <v>13958</v>
      </c>
      <c r="QNS1" s="1" t="s">
        <v>13959</v>
      </c>
      <c r="QNT1" s="1" t="s">
        <v>13960</v>
      </c>
      <c r="QNU1" s="1" t="s">
        <v>13961</v>
      </c>
      <c r="QNV1" s="1" t="s">
        <v>13962</v>
      </c>
      <c r="QNW1" s="1" t="s">
        <v>13963</v>
      </c>
      <c r="QNX1" s="1" t="s">
        <v>13964</v>
      </c>
      <c r="QNY1" s="1" t="s">
        <v>13965</v>
      </c>
      <c r="QNZ1" s="1" t="s">
        <v>13966</v>
      </c>
      <c r="QOA1" s="1" t="s">
        <v>13967</v>
      </c>
      <c r="QOB1" s="1" t="s">
        <v>13968</v>
      </c>
      <c r="QOC1" s="1" t="s">
        <v>13969</v>
      </c>
      <c r="QOD1" s="1" t="s">
        <v>13970</v>
      </c>
      <c r="QOE1" s="1" t="s">
        <v>13971</v>
      </c>
      <c r="QOF1" s="1" t="s">
        <v>13972</v>
      </c>
      <c r="QOG1" s="1" t="s">
        <v>13973</v>
      </c>
      <c r="QOH1" s="1" t="s">
        <v>13974</v>
      </c>
      <c r="QOI1" s="1" t="s">
        <v>13975</v>
      </c>
      <c r="QOJ1" s="1" t="s">
        <v>13976</v>
      </c>
      <c r="QOK1" s="1" t="s">
        <v>13977</v>
      </c>
      <c r="QOL1" s="1" t="s">
        <v>13978</v>
      </c>
      <c r="QOM1" s="1" t="s">
        <v>13979</v>
      </c>
      <c r="QON1" s="1" t="s">
        <v>13980</v>
      </c>
      <c r="QOO1" s="1" t="s">
        <v>13981</v>
      </c>
      <c r="QOP1" s="1" t="s">
        <v>13982</v>
      </c>
      <c r="QOQ1" s="1" t="s">
        <v>13983</v>
      </c>
      <c r="QOR1" s="1" t="s">
        <v>13984</v>
      </c>
      <c r="QOS1" s="1" t="s">
        <v>13985</v>
      </c>
      <c r="QOT1" s="1" t="s">
        <v>13986</v>
      </c>
      <c r="QOU1" s="1" t="s">
        <v>13987</v>
      </c>
      <c r="QOV1" s="1" t="s">
        <v>13988</v>
      </c>
      <c r="QOW1" s="1" t="s">
        <v>13989</v>
      </c>
      <c r="QOX1" s="1" t="s">
        <v>13990</v>
      </c>
      <c r="QOY1" s="1" t="s">
        <v>13991</v>
      </c>
      <c r="QOZ1" s="1" t="s">
        <v>13992</v>
      </c>
      <c r="QPA1" s="1" t="s">
        <v>13993</v>
      </c>
      <c r="QPB1" s="1" t="s">
        <v>13994</v>
      </c>
      <c r="QPC1" s="1" t="s">
        <v>13995</v>
      </c>
      <c r="QPD1" s="1" t="s">
        <v>13996</v>
      </c>
      <c r="QPE1" s="1" t="s">
        <v>13997</v>
      </c>
      <c r="QPF1" s="1" t="s">
        <v>13998</v>
      </c>
      <c r="QPG1" s="1" t="s">
        <v>13999</v>
      </c>
      <c r="QPH1" s="1" t="s">
        <v>14000</v>
      </c>
      <c r="QPI1" s="1" t="s">
        <v>14001</v>
      </c>
      <c r="QPJ1" s="1" t="s">
        <v>14002</v>
      </c>
      <c r="QPK1" s="1" t="s">
        <v>14003</v>
      </c>
      <c r="QPL1" s="1" t="s">
        <v>14004</v>
      </c>
      <c r="QPM1" s="1" t="s">
        <v>14005</v>
      </c>
      <c r="QPN1" s="1" t="s">
        <v>14006</v>
      </c>
      <c r="QPO1" s="1" t="s">
        <v>14007</v>
      </c>
      <c r="QPP1" s="1" t="s">
        <v>14008</v>
      </c>
      <c r="QPQ1" s="1" t="s">
        <v>14009</v>
      </c>
      <c r="QPR1" s="1" t="s">
        <v>14010</v>
      </c>
      <c r="QPS1" s="1" t="s">
        <v>14011</v>
      </c>
      <c r="QPT1" s="1" t="s">
        <v>14012</v>
      </c>
      <c r="QPU1" s="1" t="s">
        <v>14013</v>
      </c>
      <c r="QPV1" s="1" t="s">
        <v>14014</v>
      </c>
      <c r="QPW1" s="1" t="s">
        <v>14015</v>
      </c>
      <c r="QPX1" s="1" t="s">
        <v>14016</v>
      </c>
      <c r="QPY1" s="1" t="s">
        <v>14017</v>
      </c>
      <c r="QPZ1" s="1" t="s">
        <v>14018</v>
      </c>
      <c r="QQA1" s="1" t="s">
        <v>14019</v>
      </c>
      <c r="QQB1" s="1" t="s">
        <v>14020</v>
      </c>
      <c r="QQC1" s="1" t="s">
        <v>14021</v>
      </c>
      <c r="QQD1" s="1" t="s">
        <v>14022</v>
      </c>
      <c r="QQE1" s="1" t="s">
        <v>14023</v>
      </c>
      <c r="QQF1" s="1" t="s">
        <v>14024</v>
      </c>
      <c r="QQG1" s="1" t="s">
        <v>14025</v>
      </c>
      <c r="QQH1" s="1" t="s">
        <v>14026</v>
      </c>
      <c r="QQI1" s="1" t="s">
        <v>14027</v>
      </c>
      <c r="QQJ1" s="1" t="s">
        <v>14028</v>
      </c>
      <c r="QQK1" s="1" t="s">
        <v>14029</v>
      </c>
      <c r="QQL1" s="1" t="s">
        <v>14030</v>
      </c>
      <c r="QQM1" s="1" t="s">
        <v>14031</v>
      </c>
      <c r="QQN1" s="1" t="s">
        <v>14032</v>
      </c>
      <c r="QQO1" s="1" t="s">
        <v>14033</v>
      </c>
      <c r="QQP1" s="1" t="s">
        <v>14034</v>
      </c>
      <c r="QQQ1" s="1" t="s">
        <v>14035</v>
      </c>
      <c r="QQR1" s="1" t="s">
        <v>14036</v>
      </c>
      <c r="QQS1" s="1" t="s">
        <v>14037</v>
      </c>
      <c r="QQT1" s="1" t="s">
        <v>14038</v>
      </c>
      <c r="QQU1" s="1" t="s">
        <v>14039</v>
      </c>
      <c r="QQV1" s="1" t="s">
        <v>14040</v>
      </c>
      <c r="QQW1" s="1" t="s">
        <v>14041</v>
      </c>
      <c r="QQX1" s="1" t="s">
        <v>14042</v>
      </c>
      <c r="QQY1" s="1" t="s">
        <v>14043</v>
      </c>
      <c r="QQZ1" s="1" t="s">
        <v>14044</v>
      </c>
      <c r="QRA1" s="1" t="s">
        <v>14045</v>
      </c>
      <c r="QRB1" s="1" t="s">
        <v>14046</v>
      </c>
      <c r="QRC1" s="1" t="s">
        <v>14047</v>
      </c>
      <c r="QRD1" s="1" t="s">
        <v>14048</v>
      </c>
      <c r="QRE1" s="1" t="s">
        <v>14049</v>
      </c>
      <c r="QRF1" s="1" t="s">
        <v>14050</v>
      </c>
      <c r="QRG1" s="1" t="s">
        <v>14051</v>
      </c>
      <c r="QRH1" s="1" t="s">
        <v>14052</v>
      </c>
      <c r="QRI1" s="1" t="s">
        <v>14053</v>
      </c>
      <c r="QRJ1" s="1" t="s">
        <v>14054</v>
      </c>
      <c r="QRK1" s="1" t="s">
        <v>14055</v>
      </c>
      <c r="QRL1" s="1" t="s">
        <v>14056</v>
      </c>
      <c r="QRM1" s="1" t="s">
        <v>14057</v>
      </c>
      <c r="QRN1" s="1" t="s">
        <v>14058</v>
      </c>
      <c r="QRO1" s="1" t="s">
        <v>14059</v>
      </c>
      <c r="QRP1" s="1" t="s">
        <v>14060</v>
      </c>
      <c r="QRQ1" s="1" t="s">
        <v>14061</v>
      </c>
      <c r="QRR1" s="1" t="s">
        <v>14062</v>
      </c>
      <c r="QRS1" s="1" t="s">
        <v>14063</v>
      </c>
      <c r="QRT1" s="1" t="s">
        <v>14064</v>
      </c>
      <c r="QRU1" s="1" t="s">
        <v>14065</v>
      </c>
      <c r="QRV1" s="1" t="s">
        <v>14066</v>
      </c>
      <c r="QRW1" s="1" t="s">
        <v>14067</v>
      </c>
      <c r="QRX1" s="1" t="s">
        <v>14068</v>
      </c>
      <c r="QRY1" s="1" t="s">
        <v>14069</v>
      </c>
      <c r="QRZ1" s="1" t="s">
        <v>14070</v>
      </c>
      <c r="QSA1" s="1" t="s">
        <v>14071</v>
      </c>
      <c r="QSB1" s="1" t="s">
        <v>14072</v>
      </c>
      <c r="QSC1" s="1" t="s">
        <v>14073</v>
      </c>
      <c r="QSD1" s="1" t="s">
        <v>14074</v>
      </c>
      <c r="QSE1" s="1" t="s">
        <v>14075</v>
      </c>
      <c r="QSF1" s="1" t="s">
        <v>14076</v>
      </c>
      <c r="QSG1" s="1" t="s">
        <v>14077</v>
      </c>
      <c r="QSH1" s="1" t="s">
        <v>14078</v>
      </c>
      <c r="QSI1" s="1" t="s">
        <v>14079</v>
      </c>
      <c r="QSJ1" s="1" t="s">
        <v>14080</v>
      </c>
      <c r="QSK1" s="1" t="s">
        <v>14081</v>
      </c>
      <c r="QSL1" s="1" t="s">
        <v>14082</v>
      </c>
      <c r="QSM1" s="1" t="s">
        <v>14083</v>
      </c>
      <c r="QSN1" s="1" t="s">
        <v>14084</v>
      </c>
      <c r="QSO1" s="1" t="s">
        <v>14085</v>
      </c>
      <c r="QSP1" s="1" t="s">
        <v>14086</v>
      </c>
      <c r="QSQ1" s="1" t="s">
        <v>14087</v>
      </c>
      <c r="QSR1" s="1" t="s">
        <v>14088</v>
      </c>
      <c r="QSS1" s="1" t="s">
        <v>14089</v>
      </c>
      <c r="QST1" s="1" t="s">
        <v>14090</v>
      </c>
      <c r="QSU1" s="1" t="s">
        <v>14091</v>
      </c>
      <c r="QSV1" s="1" t="s">
        <v>14092</v>
      </c>
      <c r="QSW1" s="1" t="s">
        <v>14093</v>
      </c>
      <c r="QSX1" s="1" t="s">
        <v>14094</v>
      </c>
      <c r="QSY1" s="1" t="s">
        <v>14095</v>
      </c>
      <c r="QSZ1" s="1" t="s">
        <v>14096</v>
      </c>
      <c r="QTA1" s="1" t="s">
        <v>14097</v>
      </c>
      <c r="QTB1" s="1" t="s">
        <v>14098</v>
      </c>
      <c r="QTC1" s="1" t="s">
        <v>14099</v>
      </c>
      <c r="QTD1" s="1" t="s">
        <v>14100</v>
      </c>
      <c r="QTE1" s="1" t="s">
        <v>14101</v>
      </c>
      <c r="QTF1" s="1" t="s">
        <v>14102</v>
      </c>
      <c r="QTG1" s="1" t="s">
        <v>14103</v>
      </c>
      <c r="QTH1" s="1" t="s">
        <v>14104</v>
      </c>
      <c r="QTI1" s="1" t="s">
        <v>14105</v>
      </c>
      <c r="QTJ1" s="1" t="s">
        <v>14106</v>
      </c>
      <c r="QTK1" s="1" t="s">
        <v>14107</v>
      </c>
      <c r="QTL1" s="1" t="s">
        <v>14108</v>
      </c>
      <c r="QTM1" s="1" t="s">
        <v>14109</v>
      </c>
      <c r="QTN1" s="1" t="s">
        <v>14110</v>
      </c>
      <c r="QTO1" s="1" t="s">
        <v>14111</v>
      </c>
      <c r="QTP1" s="1" t="s">
        <v>14112</v>
      </c>
      <c r="QTQ1" s="1" t="s">
        <v>14113</v>
      </c>
      <c r="QTR1" s="1" t="s">
        <v>14114</v>
      </c>
      <c r="QTS1" s="1" t="s">
        <v>14115</v>
      </c>
      <c r="QTT1" s="1" t="s">
        <v>14116</v>
      </c>
      <c r="QTU1" s="1" t="s">
        <v>14117</v>
      </c>
      <c r="QTV1" s="1" t="s">
        <v>14118</v>
      </c>
      <c r="QTW1" s="1" t="s">
        <v>14119</v>
      </c>
      <c r="QTX1" s="1" t="s">
        <v>14120</v>
      </c>
      <c r="QTY1" s="1" t="s">
        <v>14121</v>
      </c>
      <c r="QTZ1" s="1" t="s">
        <v>14122</v>
      </c>
      <c r="QUA1" s="1" t="s">
        <v>14123</v>
      </c>
      <c r="QUB1" s="1" t="s">
        <v>14124</v>
      </c>
      <c r="QUC1" s="1" t="s">
        <v>14125</v>
      </c>
      <c r="QUD1" s="1" t="s">
        <v>14126</v>
      </c>
      <c r="QUE1" s="1" t="s">
        <v>14127</v>
      </c>
      <c r="QUF1" s="1" t="s">
        <v>14128</v>
      </c>
      <c r="QUG1" s="1" t="s">
        <v>14129</v>
      </c>
      <c r="QUH1" s="1" t="s">
        <v>14130</v>
      </c>
      <c r="QUI1" s="1" t="s">
        <v>14131</v>
      </c>
      <c r="QUJ1" s="1" t="s">
        <v>14132</v>
      </c>
      <c r="QUK1" s="1" t="s">
        <v>14133</v>
      </c>
      <c r="QUL1" s="1" t="s">
        <v>14134</v>
      </c>
      <c r="QUM1" s="1" t="s">
        <v>14135</v>
      </c>
      <c r="QUN1" s="1" t="s">
        <v>14136</v>
      </c>
      <c r="QUO1" s="1" t="s">
        <v>14137</v>
      </c>
      <c r="QUP1" s="1" t="s">
        <v>14138</v>
      </c>
      <c r="QUQ1" s="1" t="s">
        <v>14139</v>
      </c>
      <c r="QUR1" s="1" t="s">
        <v>14140</v>
      </c>
      <c r="QUS1" s="1" t="s">
        <v>14141</v>
      </c>
      <c r="QUT1" s="1" t="s">
        <v>14142</v>
      </c>
      <c r="QUU1" s="1" t="s">
        <v>14143</v>
      </c>
      <c r="QUV1" s="1" t="s">
        <v>14144</v>
      </c>
      <c r="QUW1" s="1" t="s">
        <v>14145</v>
      </c>
      <c r="QUX1" s="1" t="s">
        <v>14146</v>
      </c>
      <c r="QUY1" s="1" t="s">
        <v>14147</v>
      </c>
      <c r="QUZ1" s="1" t="s">
        <v>14148</v>
      </c>
      <c r="QVA1" s="1" t="s">
        <v>14149</v>
      </c>
      <c r="QVB1" s="1" t="s">
        <v>14150</v>
      </c>
      <c r="QVC1" s="1" t="s">
        <v>14151</v>
      </c>
      <c r="QVD1" s="1" t="s">
        <v>14152</v>
      </c>
      <c r="QVE1" s="1" t="s">
        <v>14153</v>
      </c>
      <c r="QVF1" s="1" t="s">
        <v>14154</v>
      </c>
      <c r="QVG1" s="1" t="s">
        <v>14155</v>
      </c>
      <c r="QVH1" s="1" t="s">
        <v>14156</v>
      </c>
      <c r="QVI1" s="1" t="s">
        <v>14157</v>
      </c>
      <c r="QVJ1" s="1" t="s">
        <v>14158</v>
      </c>
      <c r="QVK1" s="1" t="s">
        <v>14159</v>
      </c>
      <c r="QVL1" s="1" t="s">
        <v>14160</v>
      </c>
      <c r="QVM1" s="1" t="s">
        <v>14161</v>
      </c>
      <c r="QVN1" s="1" t="s">
        <v>14162</v>
      </c>
      <c r="QVO1" s="1" t="s">
        <v>14163</v>
      </c>
      <c r="QVP1" s="1" t="s">
        <v>14164</v>
      </c>
      <c r="QVQ1" s="1" t="s">
        <v>14165</v>
      </c>
      <c r="QVR1" s="1" t="s">
        <v>14166</v>
      </c>
      <c r="QVS1" s="1" t="s">
        <v>14167</v>
      </c>
      <c r="QVT1" s="1" t="s">
        <v>14168</v>
      </c>
      <c r="QVU1" s="1" t="s">
        <v>14169</v>
      </c>
      <c r="QVV1" s="1" t="s">
        <v>14170</v>
      </c>
      <c r="QVW1" s="1" t="s">
        <v>14171</v>
      </c>
      <c r="QVX1" s="1" t="s">
        <v>14172</v>
      </c>
      <c r="QVY1" s="1" t="s">
        <v>14173</v>
      </c>
      <c r="QVZ1" s="1" t="s">
        <v>14174</v>
      </c>
      <c r="QWA1" s="1" t="s">
        <v>14175</v>
      </c>
      <c r="QWB1" s="1" t="s">
        <v>14176</v>
      </c>
      <c r="QWC1" s="1" t="s">
        <v>14177</v>
      </c>
      <c r="QWD1" s="1" t="s">
        <v>14178</v>
      </c>
      <c r="QWE1" s="1" t="s">
        <v>14179</v>
      </c>
      <c r="QWF1" s="1" t="s">
        <v>14180</v>
      </c>
      <c r="QWG1" s="1" t="s">
        <v>14181</v>
      </c>
      <c r="QWH1" s="1" t="s">
        <v>14182</v>
      </c>
      <c r="QWI1" s="1" t="s">
        <v>14183</v>
      </c>
      <c r="QWJ1" s="1" t="s">
        <v>14184</v>
      </c>
      <c r="QWK1" s="1" t="s">
        <v>14185</v>
      </c>
      <c r="QWL1" s="1" t="s">
        <v>14186</v>
      </c>
      <c r="QWM1" s="1" t="s">
        <v>14187</v>
      </c>
      <c r="QWN1" s="1" t="s">
        <v>14188</v>
      </c>
      <c r="QWO1" s="1" t="s">
        <v>14189</v>
      </c>
      <c r="QWP1" s="1" t="s">
        <v>14190</v>
      </c>
      <c r="QWQ1" s="1" t="s">
        <v>14191</v>
      </c>
      <c r="QWR1" s="1" t="s">
        <v>14192</v>
      </c>
      <c r="QWS1" s="1" t="s">
        <v>14193</v>
      </c>
      <c r="QWT1" s="1" t="s">
        <v>14194</v>
      </c>
      <c r="QWU1" s="1" t="s">
        <v>14195</v>
      </c>
      <c r="QWV1" s="1" t="s">
        <v>14196</v>
      </c>
      <c r="QWW1" s="1" t="s">
        <v>14197</v>
      </c>
      <c r="QWX1" s="1" t="s">
        <v>14198</v>
      </c>
      <c r="QWY1" s="1" t="s">
        <v>14199</v>
      </c>
      <c r="QWZ1" s="1" t="s">
        <v>14200</v>
      </c>
      <c r="QXA1" s="1" t="s">
        <v>14201</v>
      </c>
      <c r="QXB1" s="1" t="s">
        <v>14202</v>
      </c>
      <c r="QXC1" s="1" t="s">
        <v>14203</v>
      </c>
      <c r="QXD1" s="1" t="s">
        <v>14204</v>
      </c>
      <c r="QXE1" s="1" t="s">
        <v>14205</v>
      </c>
      <c r="QXF1" s="1" t="s">
        <v>14206</v>
      </c>
      <c r="QXG1" s="1" t="s">
        <v>14207</v>
      </c>
      <c r="QXH1" s="1" t="s">
        <v>14208</v>
      </c>
      <c r="QXI1" s="1" t="s">
        <v>14209</v>
      </c>
      <c r="QXJ1" s="1" t="s">
        <v>14210</v>
      </c>
      <c r="QXK1" s="1" t="s">
        <v>14211</v>
      </c>
      <c r="QXL1" s="1" t="s">
        <v>14212</v>
      </c>
      <c r="QXM1" s="1" t="s">
        <v>14213</v>
      </c>
      <c r="QXN1" s="1" t="s">
        <v>14214</v>
      </c>
      <c r="QXO1" s="1" t="s">
        <v>14215</v>
      </c>
      <c r="QXP1" s="1" t="s">
        <v>14216</v>
      </c>
      <c r="QXQ1" s="1" t="s">
        <v>14217</v>
      </c>
      <c r="QXR1" s="1" t="s">
        <v>14218</v>
      </c>
      <c r="QXS1" s="1" t="s">
        <v>14219</v>
      </c>
      <c r="QXT1" s="1" t="s">
        <v>14220</v>
      </c>
      <c r="QXU1" s="1" t="s">
        <v>14221</v>
      </c>
      <c r="QXV1" s="1" t="s">
        <v>14222</v>
      </c>
      <c r="QXW1" s="1" t="s">
        <v>14223</v>
      </c>
      <c r="QXX1" s="1" t="s">
        <v>14224</v>
      </c>
      <c r="QXY1" s="1" t="s">
        <v>14225</v>
      </c>
      <c r="QXZ1" s="1" t="s">
        <v>14226</v>
      </c>
      <c r="QYA1" s="1" t="s">
        <v>14227</v>
      </c>
      <c r="QYB1" s="1" t="s">
        <v>14228</v>
      </c>
      <c r="QYC1" s="1" t="s">
        <v>14229</v>
      </c>
      <c r="QYD1" s="1" t="s">
        <v>14230</v>
      </c>
      <c r="QYE1" s="1" t="s">
        <v>14231</v>
      </c>
      <c r="QYF1" s="1" t="s">
        <v>14232</v>
      </c>
      <c r="QYG1" s="1" t="s">
        <v>14233</v>
      </c>
      <c r="QYH1" s="1" t="s">
        <v>14234</v>
      </c>
      <c r="QYI1" s="1" t="s">
        <v>14235</v>
      </c>
      <c r="QYJ1" s="1" t="s">
        <v>14236</v>
      </c>
      <c r="QYK1" s="1" t="s">
        <v>14237</v>
      </c>
      <c r="QYL1" s="1" t="s">
        <v>14238</v>
      </c>
      <c r="QYM1" s="1" t="s">
        <v>14239</v>
      </c>
      <c r="QYN1" s="1" t="s">
        <v>14240</v>
      </c>
      <c r="QYO1" s="1" t="s">
        <v>14241</v>
      </c>
      <c r="QYP1" s="1" t="s">
        <v>14242</v>
      </c>
      <c r="QYQ1" s="1" t="s">
        <v>14243</v>
      </c>
      <c r="QYR1" s="1" t="s">
        <v>14244</v>
      </c>
      <c r="QYS1" s="1" t="s">
        <v>14245</v>
      </c>
      <c r="QYT1" s="1" t="s">
        <v>14246</v>
      </c>
      <c r="QYU1" s="1" t="s">
        <v>14247</v>
      </c>
      <c r="QYV1" s="1" t="s">
        <v>14248</v>
      </c>
      <c r="QYW1" s="1" t="s">
        <v>14249</v>
      </c>
      <c r="QYX1" s="1" t="s">
        <v>14250</v>
      </c>
      <c r="QYY1" s="1" t="s">
        <v>14251</v>
      </c>
      <c r="QYZ1" s="1" t="s">
        <v>14252</v>
      </c>
      <c r="QZA1" s="1" t="s">
        <v>14253</v>
      </c>
      <c r="QZB1" s="1" t="s">
        <v>14254</v>
      </c>
      <c r="QZC1" s="1" t="s">
        <v>14255</v>
      </c>
      <c r="QZD1" s="1" t="s">
        <v>14256</v>
      </c>
      <c r="QZE1" s="1" t="s">
        <v>14257</v>
      </c>
      <c r="QZF1" s="1" t="s">
        <v>14258</v>
      </c>
      <c r="QZG1" s="1" t="s">
        <v>14259</v>
      </c>
      <c r="QZH1" s="1" t="s">
        <v>14260</v>
      </c>
      <c r="QZI1" s="1" t="s">
        <v>14261</v>
      </c>
      <c r="QZJ1" s="1" t="s">
        <v>14262</v>
      </c>
      <c r="QZK1" s="1" t="s">
        <v>14263</v>
      </c>
      <c r="QZL1" s="1" t="s">
        <v>14264</v>
      </c>
      <c r="QZM1" s="1" t="s">
        <v>14265</v>
      </c>
      <c r="QZN1" s="1" t="s">
        <v>14266</v>
      </c>
      <c r="QZO1" s="1" t="s">
        <v>14267</v>
      </c>
      <c r="QZP1" s="1" t="s">
        <v>14268</v>
      </c>
      <c r="QZQ1" s="1" t="s">
        <v>14269</v>
      </c>
      <c r="QZR1" s="1" t="s">
        <v>14270</v>
      </c>
      <c r="QZS1" s="1" t="s">
        <v>14271</v>
      </c>
      <c r="QZT1" s="1" t="s">
        <v>14272</v>
      </c>
      <c r="QZU1" s="1" t="s">
        <v>14273</v>
      </c>
      <c r="QZV1" s="1" t="s">
        <v>14274</v>
      </c>
      <c r="QZW1" s="1" t="s">
        <v>14275</v>
      </c>
      <c r="QZX1" s="1" t="s">
        <v>14276</v>
      </c>
      <c r="QZY1" s="1" t="s">
        <v>14277</v>
      </c>
      <c r="QZZ1" s="1" t="s">
        <v>14278</v>
      </c>
      <c r="RAA1" s="1" t="s">
        <v>14279</v>
      </c>
      <c r="RAB1" s="1" t="s">
        <v>14280</v>
      </c>
      <c r="RAC1" s="1" t="s">
        <v>14281</v>
      </c>
      <c r="RAD1" s="1" t="s">
        <v>14282</v>
      </c>
      <c r="RAE1" s="1" t="s">
        <v>14283</v>
      </c>
      <c r="RAF1" s="1" t="s">
        <v>14284</v>
      </c>
      <c r="RAG1" s="1" t="s">
        <v>14285</v>
      </c>
      <c r="RAH1" s="1" t="s">
        <v>14286</v>
      </c>
      <c r="RAI1" s="1" t="s">
        <v>14287</v>
      </c>
      <c r="RAJ1" s="1" t="s">
        <v>14288</v>
      </c>
      <c r="RAK1" s="1" t="s">
        <v>14289</v>
      </c>
      <c r="RAL1" s="1" t="s">
        <v>14290</v>
      </c>
      <c r="RAM1" s="1" t="s">
        <v>14291</v>
      </c>
      <c r="RAN1" s="1" t="s">
        <v>14292</v>
      </c>
      <c r="RAO1" s="1" t="s">
        <v>14293</v>
      </c>
      <c r="RAP1" s="1" t="s">
        <v>14294</v>
      </c>
      <c r="RAQ1" s="1" t="s">
        <v>14295</v>
      </c>
      <c r="RAR1" s="1" t="s">
        <v>14296</v>
      </c>
      <c r="RAS1" s="1" t="s">
        <v>14297</v>
      </c>
      <c r="RAT1" s="1" t="s">
        <v>14298</v>
      </c>
      <c r="RAU1" s="1" t="s">
        <v>14299</v>
      </c>
      <c r="RAV1" s="1" t="s">
        <v>14300</v>
      </c>
      <c r="RAW1" s="1" t="s">
        <v>14301</v>
      </c>
      <c r="RAX1" s="1" t="s">
        <v>14302</v>
      </c>
      <c r="RAY1" s="1" t="s">
        <v>14303</v>
      </c>
      <c r="RAZ1" s="1" t="s">
        <v>14304</v>
      </c>
      <c r="RBA1" s="1" t="s">
        <v>14305</v>
      </c>
      <c r="RBB1" s="1" t="s">
        <v>14306</v>
      </c>
      <c r="RBC1" s="1" t="s">
        <v>14307</v>
      </c>
      <c r="RBD1" s="1" t="s">
        <v>14308</v>
      </c>
      <c r="RBE1" s="1" t="s">
        <v>14309</v>
      </c>
      <c r="RBF1" s="1" t="s">
        <v>14310</v>
      </c>
      <c r="RBG1" s="1" t="s">
        <v>14311</v>
      </c>
      <c r="RBH1" s="1" t="s">
        <v>14312</v>
      </c>
      <c r="RBI1" s="1" t="s">
        <v>14313</v>
      </c>
      <c r="RBJ1" s="1" t="s">
        <v>14314</v>
      </c>
      <c r="RBK1" s="1" t="s">
        <v>14315</v>
      </c>
      <c r="RBL1" s="1" t="s">
        <v>14316</v>
      </c>
      <c r="RBM1" s="1" t="s">
        <v>14317</v>
      </c>
      <c r="RBN1" s="1" t="s">
        <v>14318</v>
      </c>
      <c r="RBO1" s="1" t="s">
        <v>14319</v>
      </c>
      <c r="RBP1" s="1" t="s">
        <v>14320</v>
      </c>
      <c r="RBQ1" s="1" t="s">
        <v>14321</v>
      </c>
      <c r="RBR1" s="1" t="s">
        <v>14322</v>
      </c>
      <c r="RBS1" s="1" t="s">
        <v>14323</v>
      </c>
      <c r="RBT1" s="1" t="s">
        <v>14324</v>
      </c>
      <c r="RBU1" s="1" t="s">
        <v>14325</v>
      </c>
      <c r="RBV1" s="1" t="s">
        <v>14326</v>
      </c>
      <c r="RBW1" s="1" t="s">
        <v>14327</v>
      </c>
      <c r="RBX1" s="1" t="s">
        <v>14328</v>
      </c>
      <c r="RBY1" s="1" t="s">
        <v>14329</v>
      </c>
      <c r="RBZ1" s="1" t="s">
        <v>14330</v>
      </c>
      <c r="RCA1" s="1" t="s">
        <v>14331</v>
      </c>
      <c r="RCB1" s="1" t="s">
        <v>14332</v>
      </c>
      <c r="RCC1" s="1" t="s">
        <v>14333</v>
      </c>
      <c r="RCD1" s="1" t="s">
        <v>14334</v>
      </c>
      <c r="RCE1" s="1" t="s">
        <v>14335</v>
      </c>
      <c r="RCF1" s="1" t="s">
        <v>14336</v>
      </c>
      <c r="RCG1" s="1" t="s">
        <v>14337</v>
      </c>
      <c r="RCH1" s="1" t="s">
        <v>14338</v>
      </c>
      <c r="RCI1" s="1" t="s">
        <v>14339</v>
      </c>
      <c r="RCJ1" s="1" t="s">
        <v>14340</v>
      </c>
      <c r="RCK1" s="1" t="s">
        <v>14341</v>
      </c>
      <c r="RCL1" s="1" t="s">
        <v>14342</v>
      </c>
      <c r="RCM1" s="1" t="s">
        <v>14343</v>
      </c>
      <c r="RCN1" s="1" t="s">
        <v>14344</v>
      </c>
      <c r="RCO1" s="1" t="s">
        <v>14345</v>
      </c>
      <c r="RCP1" s="1" t="s">
        <v>14346</v>
      </c>
      <c r="RCQ1" s="1" t="s">
        <v>14347</v>
      </c>
      <c r="RCR1" s="1" t="s">
        <v>14348</v>
      </c>
      <c r="RCS1" s="1" t="s">
        <v>14349</v>
      </c>
      <c r="RCT1" s="1" t="s">
        <v>14350</v>
      </c>
      <c r="RCU1" s="1" t="s">
        <v>14351</v>
      </c>
      <c r="RCV1" s="1" t="s">
        <v>14352</v>
      </c>
      <c r="RCW1" s="1" t="s">
        <v>14353</v>
      </c>
      <c r="RCX1" s="1" t="s">
        <v>14354</v>
      </c>
      <c r="RCY1" s="1" t="s">
        <v>14355</v>
      </c>
      <c r="RCZ1" s="1" t="s">
        <v>14356</v>
      </c>
      <c r="RDA1" s="1" t="s">
        <v>14357</v>
      </c>
      <c r="RDB1" s="1" t="s">
        <v>14358</v>
      </c>
      <c r="RDC1" s="1" t="s">
        <v>14359</v>
      </c>
      <c r="RDD1" s="1" t="s">
        <v>14360</v>
      </c>
      <c r="RDE1" s="1" t="s">
        <v>14361</v>
      </c>
      <c r="RDF1" s="1" t="s">
        <v>14362</v>
      </c>
      <c r="RDG1" s="1" t="s">
        <v>14363</v>
      </c>
      <c r="RDH1" s="1" t="s">
        <v>14364</v>
      </c>
      <c r="RDI1" s="1" t="s">
        <v>14365</v>
      </c>
      <c r="RDJ1" s="1" t="s">
        <v>14366</v>
      </c>
      <c r="RDK1" s="1" t="s">
        <v>14367</v>
      </c>
      <c r="RDL1" s="1" t="s">
        <v>14368</v>
      </c>
      <c r="RDM1" s="1" t="s">
        <v>14369</v>
      </c>
      <c r="RDN1" s="1" t="s">
        <v>14370</v>
      </c>
      <c r="RDO1" s="1" t="s">
        <v>14371</v>
      </c>
      <c r="RDP1" s="1" t="s">
        <v>14372</v>
      </c>
      <c r="RDQ1" s="1" t="s">
        <v>14373</v>
      </c>
      <c r="RDR1" s="1" t="s">
        <v>14374</v>
      </c>
      <c r="RDS1" s="1" t="s">
        <v>14375</v>
      </c>
      <c r="RDT1" s="1" t="s">
        <v>14376</v>
      </c>
      <c r="RDU1" s="1" t="s">
        <v>14377</v>
      </c>
      <c r="RDV1" s="1" t="s">
        <v>14378</v>
      </c>
      <c r="RDW1" s="1" t="s">
        <v>14379</v>
      </c>
      <c r="RDX1" s="1" t="s">
        <v>14380</v>
      </c>
      <c r="RDY1" s="1" t="s">
        <v>14381</v>
      </c>
      <c r="RDZ1" s="1" t="s">
        <v>14382</v>
      </c>
      <c r="REA1" s="1" t="s">
        <v>14383</v>
      </c>
      <c r="REB1" s="1" t="s">
        <v>14384</v>
      </c>
      <c r="REC1" s="1" t="s">
        <v>14385</v>
      </c>
      <c r="RED1" s="1" t="s">
        <v>14386</v>
      </c>
      <c r="REE1" s="1" t="s">
        <v>14387</v>
      </c>
      <c r="REF1" s="1" t="s">
        <v>14388</v>
      </c>
      <c r="REG1" s="1" t="s">
        <v>14389</v>
      </c>
      <c r="REH1" s="1" t="s">
        <v>14390</v>
      </c>
      <c r="REI1" s="1" t="s">
        <v>14391</v>
      </c>
      <c r="REJ1" s="1" t="s">
        <v>14392</v>
      </c>
      <c r="REK1" s="1" t="s">
        <v>14393</v>
      </c>
      <c r="REL1" s="1" t="s">
        <v>14394</v>
      </c>
      <c r="REM1" s="1" t="s">
        <v>14395</v>
      </c>
      <c r="REN1" s="1" t="s">
        <v>14396</v>
      </c>
      <c r="REO1" s="1" t="s">
        <v>14397</v>
      </c>
      <c r="REP1" s="1" t="s">
        <v>14398</v>
      </c>
      <c r="REQ1" s="1" t="s">
        <v>14399</v>
      </c>
      <c r="RER1" s="1" t="s">
        <v>14400</v>
      </c>
      <c r="RES1" s="1" t="s">
        <v>14401</v>
      </c>
      <c r="RET1" s="1" t="s">
        <v>14402</v>
      </c>
      <c r="REU1" s="1" t="s">
        <v>14403</v>
      </c>
      <c r="REV1" s="1" t="s">
        <v>14404</v>
      </c>
      <c r="REW1" s="1" t="s">
        <v>14405</v>
      </c>
      <c r="REX1" s="1" t="s">
        <v>14406</v>
      </c>
      <c r="REY1" s="1" t="s">
        <v>14407</v>
      </c>
      <c r="REZ1" s="1" t="s">
        <v>14408</v>
      </c>
      <c r="RFA1" s="1" t="s">
        <v>14409</v>
      </c>
      <c r="RFB1" s="1" t="s">
        <v>14410</v>
      </c>
      <c r="RFC1" s="1" t="s">
        <v>14411</v>
      </c>
      <c r="RFD1" s="1" t="s">
        <v>14412</v>
      </c>
      <c r="RFE1" s="1" t="s">
        <v>14413</v>
      </c>
      <c r="RFF1" s="1" t="s">
        <v>14414</v>
      </c>
      <c r="RFG1" s="1" t="s">
        <v>14415</v>
      </c>
      <c r="RFH1" s="1" t="s">
        <v>14416</v>
      </c>
      <c r="RFI1" s="1" t="s">
        <v>14417</v>
      </c>
      <c r="RFJ1" s="1" t="s">
        <v>14418</v>
      </c>
      <c r="RFK1" s="1" t="s">
        <v>14419</v>
      </c>
      <c r="RFL1" s="1" t="s">
        <v>14420</v>
      </c>
      <c r="RFM1" s="1" t="s">
        <v>14421</v>
      </c>
      <c r="RFN1" s="1" t="s">
        <v>14422</v>
      </c>
      <c r="RFO1" s="1" t="s">
        <v>14423</v>
      </c>
      <c r="RFP1" s="1" t="s">
        <v>14424</v>
      </c>
      <c r="RFQ1" s="1" t="s">
        <v>14425</v>
      </c>
      <c r="RFR1" s="1" t="s">
        <v>14426</v>
      </c>
      <c r="RFS1" s="1" t="s">
        <v>14427</v>
      </c>
      <c r="RFT1" s="1" t="s">
        <v>14428</v>
      </c>
      <c r="RFU1" s="1" t="s">
        <v>14429</v>
      </c>
      <c r="RFV1" s="1" t="s">
        <v>14430</v>
      </c>
      <c r="RFW1" s="1" t="s">
        <v>14431</v>
      </c>
      <c r="RFX1" s="1" t="s">
        <v>14432</v>
      </c>
      <c r="RFY1" s="1" t="s">
        <v>14433</v>
      </c>
      <c r="RFZ1" s="1" t="s">
        <v>14434</v>
      </c>
      <c r="RGA1" s="1" t="s">
        <v>14435</v>
      </c>
      <c r="RGB1" s="1" t="s">
        <v>14436</v>
      </c>
      <c r="RGC1" s="1" t="s">
        <v>14437</v>
      </c>
      <c r="RGD1" s="1" t="s">
        <v>14438</v>
      </c>
      <c r="RGE1" s="1" t="s">
        <v>14439</v>
      </c>
      <c r="RGF1" s="1" t="s">
        <v>14440</v>
      </c>
      <c r="RGG1" s="1" t="s">
        <v>14441</v>
      </c>
      <c r="RGH1" s="1" t="s">
        <v>14442</v>
      </c>
      <c r="RGI1" s="1" t="s">
        <v>14443</v>
      </c>
      <c r="RGJ1" s="1" t="s">
        <v>14444</v>
      </c>
      <c r="RGK1" s="1" t="s">
        <v>14445</v>
      </c>
      <c r="RGL1" s="1" t="s">
        <v>14446</v>
      </c>
      <c r="RGM1" s="1" t="s">
        <v>14447</v>
      </c>
      <c r="RGN1" s="1" t="s">
        <v>14448</v>
      </c>
      <c r="RGO1" s="1" t="s">
        <v>14449</v>
      </c>
      <c r="RGP1" s="1" t="s">
        <v>14450</v>
      </c>
      <c r="RGQ1" s="1" t="s">
        <v>14451</v>
      </c>
      <c r="RGR1" s="1" t="s">
        <v>14452</v>
      </c>
      <c r="RGS1" s="1" t="s">
        <v>14453</v>
      </c>
      <c r="RGT1" s="1" t="s">
        <v>14454</v>
      </c>
      <c r="RGU1" s="1" t="s">
        <v>14455</v>
      </c>
      <c r="RGV1" s="1" t="s">
        <v>14456</v>
      </c>
      <c r="RGW1" s="1" t="s">
        <v>14457</v>
      </c>
      <c r="RGX1" s="1" t="s">
        <v>14458</v>
      </c>
      <c r="RGY1" s="1" t="s">
        <v>14459</v>
      </c>
      <c r="RGZ1" s="1" t="s">
        <v>14460</v>
      </c>
      <c r="RHA1" s="1" t="s">
        <v>14461</v>
      </c>
      <c r="RHB1" s="1" t="s">
        <v>14462</v>
      </c>
      <c r="RHC1" s="1" t="s">
        <v>14463</v>
      </c>
      <c r="RHD1" s="1" t="s">
        <v>14464</v>
      </c>
      <c r="RHE1" s="1" t="s">
        <v>14465</v>
      </c>
      <c r="RHF1" s="1" t="s">
        <v>14466</v>
      </c>
      <c r="RHG1" s="1" t="s">
        <v>14467</v>
      </c>
      <c r="RHH1" s="1" t="s">
        <v>14468</v>
      </c>
      <c r="RHI1" s="1" t="s">
        <v>14469</v>
      </c>
      <c r="RHJ1" s="1" t="s">
        <v>14470</v>
      </c>
      <c r="RHK1" s="1" t="s">
        <v>14471</v>
      </c>
      <c r="RHL1" s="1" t="s">
        <v>14472</v>
      </c>
      <c r="RHM1" s="1" t="s">
        <v>14473</v>
      </c>
      <c r="RHN1" s="1" t="s">
        <v>14474</v>
      </c>
      <c r="RHO1" s="1" t="s">
        <v>14475</v>
      </c>
      <c r="RHP1" s="1" t="s">
        <v>14476</v>
      </c>
      <c r="RHQ1" s="1" t="s">
        <v>14477</v>
      </c>
      <c r="RHR1" s="1" t="s">
        <v>14478</v>
      </c>
      <c r="RHS1" s="1" t="s">
        <v>14479</v>
      </c>
      <c r="RHT1" s="1" t="s">
        <v>14480</v>
      </c>
      <c r="RHU1" s="1" t="s">
        <v>14481</v>
      </c>
      <c r="RHV1" s="1" t="s">
        <v>14482</v>
      </c>
      <c r="RHW1" s="1" t="s">
        <v>14483</v>
      </c>
      <c r="RHX1" s="1" t="s">
        <v>14484</v>
      </c>
      <c r="RHY1" s="1" t="s">
        <v>14485</v>
      </c>
      <c r="RHZ1" s="1" t="s">
        <v>14486</v>
      </c>
      <c r="RIA1" s="1" t="s">
        <v>14487</v>
      </c>
      <c r="RIB1" s="1" t="s">
        <v>14488</v>
      </c>
      <c r="RIC1" s="1" t="s">
        <v>14489</v>
      </c>
      <c r="RID1" s="1" t="s">
        <v>14490</v>
      </c>
      <c r="RIE1" s="1" t="s">
        <v>14491</v>
      </c>
      <c r="RIF1" s="1" t="s">
        <v>14492</v>
      </c>
      <c r="RIG1" s="1" t="s">
        <v>14493</v>
      </c>
      <c r="RIH1" s="1" t="s">
        <v>14494</v>
      </c>
      <c r="RII1" s="1" t="s">
        <v>14495</v>
      </c>
      <c r="RIJ1" s="1" t="s">
        <v>14496</v>
      </c>
      <c r="RIK1" s="1" t="s">
        <v>14497</v>
      </c>
      <c r="RIL1" s="1" t="s">
        <v>14498</v>
      </c>
      <c r="RIM1" s="1" t="s">
        <v>14499</v>
      </c>
      <c r="RIN1" s="1" t="s">
        <v>14500</v>
      </c>
      <c r="RIO1" s="1" t="s">
        <v>14501</v>
      </c>
      <c r="RIP1" s="1" t="s">
        <v>14502</v>
      </c>
      <c r="RIQ1" s="1" t="s">
        <v>14503</v>
      </c>
      <c r="RIR1" s="1" t="s">
        <v>14504</v>
      </c>
      <c r="RIS1" s="1" t="s">
        <v>14505</v>
      </c>
      <c r="RIT1" s="1" t="s">
        <v>14506</v>
      </c>
      <c r="RIU1" s="1" t="s">
        <v>14507</v>
      </c>
      <c r="RIV1" s="1" t="s">
        <v>14508</v>
      </c>
      <c r="RIW1" s="1" t="s">
        <v>14509</v>
      </c>
      <c r="RIX1" s="1" t="s">
        <v>14510</v>
      </c>
      <c r="RIY1" s="1" t="s">
        <v>14511</v>
      </c>
      <c r="RIZ1" s="1" t="s">
        <v>14512</v>
      </c>
      <c r="RJA1" s="1" t="s">
        <v>14513</v>
      </c>
      <c r="RJB1" s="1" t="s">
        <v>14514</v>
      </c>
      <c r="RJC1" s="1" t="s">
        <v>14515</v>
      </c>
      <c r="RJD1" s="1" t="s">
        <v>14516</v>
      </c>
      <c r="RJE1" s="1" t="s">
        <v>14517</v>
      </c>
      <c r="RJF1" s="1" t="s">
        <v>14518</v>
      </c>
      <c r="RJG1" s="1" t="s">
        <v>14519</v>
      </c>
      <c r="RJH1" s="1" t="s">
        <v>14520</v>
      </c>
      <c r="RJI1" s="1" t="s">
        <v>14521</v>
      </c>
      <c r="RJJ1" s="1" t="s">
        <v>14522</v>
      </c>
      <c r="RJK1" s="1" t="s">
        <v>14523</v>
      </c>
      <c r="RJL1" s="1" t="s">
        <v>14524</v>
      </c>
      <c r="RJM1" s="1" t="s">
        <v>14525</v>
      </c>
      <c r="RJN1" s="1" t="s">
        <v>14526</v>
      </c>
      <c r="RJO1" s="1" t="s">
        <v>14527</v>
      </c>
      <c r="RJP1" s="1" t="s">
        <v>14528</v>
      </c>
      <c r="RJQ1" s="1" t="s">
        <v>14529</v>
      </c>
      <c r="RJR1" s="1" t="s">
        <v>14530</v>
      </c>
      <c r="RJS1" s="1" t="s">
        <v>14531</v>
      </c>
      <c r="RJT1" s="1" t="s">
        <v>14532</v>
      </c>
      <c r="RJU1" s="1" t="s">
        <v>14533</v>
      </c>
      <c r="RJV1" s="1" t="s">
        <v>14534</v>
      </c>
      <c r="RJW1" s="1" t="s">
        <v>14535</v>
      </c>
      <c r="RJX1" s="1" t="s">
        <v>14536</v>
      </c>
      <c r="RJY1" s="1" t="s">
        <v>14537</v>
      </c>
      <c r="RJZ1" s="1" t="s">
        <v>14538</v>
      </c>
      <c r="RKA1" s="1" t="s">
        <v>14539</v>
      </c>
      <c r="RKB1" s="1" t="s">
        <v>14540</v>
      </c>
      <c r="RKC1" s="1" t="s">
        <v>14541</v>
      </c>
      <c r="RKD1" s="1" t="s">
        <v>14542</v>
      </c>
      <c r="RKE1" s="1" t="s">
        <v>14543</v>
      </c>
      <c r="RKF1" s="1" t="s">
        <v>14544</v>
      </c>
      <c r="RKG1" s="1" t="s">
        <v>14545</v>
      </c>
      <c r="RKH1" s="1" t="s">
        <v>14546</v>
      </c>
      <c r="RKI1" s="1" t="s">
        <v>14547</v>
      </c>
      <c r="RKJ1" s="1" t="s">
        <v>14548</v>
      </c>
      <c r="RKK1" s="1" t="s">
        <v>14549</v>
      </c>
      <c r="RKL1" s="1" t="s">
        <v>14550</v>
      </c>
      <c r="RKM1" s="1" t="s">
        <v>14551</v>
      </c>
      <c r="RKN1" s="1" t="s">
        <v>14552</v>
      </c>
      <c r="RKO1" s="1" t="s">
        <v>14553</v>
      </c>
      <c r="RKP1" s="1" t="s">
        <v>14554</v>
      </c>
      <c r="RKQ1" s="1" t="s">
        <v>14555</v>
      </c>
      <c r="RKR1" s="1" t="s">
        <v>14556</v>
      </c>
      <c r="RKS1" s="1" t="s">
        <v>14557</v>
      </c>
      <c r="RKT1" s="1" t="s">
        <v>14558</v>
      </c>
      <c r="RKU1" s="1" t="s">
        <v>14559</v>
      </c>
      <c r="RKV1" s="1" t="s">
        <v>14560</v>
      </c>
      <c r="RKW1" s="1" t="s">
        <v>14561</v>
      </c>
      <c r="RKX1" s="1" t="s">
        <v>14562</v>
      </c>
      <c r="RKY1" s="1" t="s">
        <v>14563</v>
      </c>
      <c r="RKZ1" s="1" t="s">
        <v>14564</v>
      </c>
      <c r="RLA1" s="1" t="s">
        <v>14565</v>
      </c>
      <c r="RLB1" s="1" t="s">
        <v>14566</v>
      </c>
      <c r="RLC1" s="1" t="s">
        <v>14567</v>
      </c>
      <c r="RLD1" s="1" t="s">
        <v>14568</v>
      </c>
      <c r="RLE1" s="1" t="s">
        <v>14569</v>
      </c>
      <c r="RLF1" s="1" t="s">
        <v>14570</v>
      </c>
      <c r="RLG1" s="1" t="s">
        <v>14571</v>
      </c>
      <c r="RLH1" s="1" t="s">
        <v>14572</v>
      </c>
      <c r="RLI1" s="1" t="s">
        <v>14573</v>
      </c>
      <c r="RLJ1" s="1" t="s">
        <v>14574</v>
      </c>
      <c r="RLK1" s="1" t="s">
        <v>14575</v>
      </c>
      <c r="RLL1" s="1" t="s">
        <v>14576</v>
      </c>
      <c r="RLM1" s="1" t="s">
        <v>14577</v>
      </c>
      <c r="RLN1" s="1" t="s">
        <v>14578</v>
      </c>
      <c r="RLO1" s="1" t="s">
        <v>14579</v>
      </c>
      <c r="RLP1" s="1" t="s">
        <v>14580</v>
      </c>
      <c r="RLQ1" s="1" t="s">
        <v>14581</v>
      </c>
      <c r="RLR1" s="1" t="s">
        <v>14582</v>
      </c>
      <c r="RLS1" s="1" t="s">
        <v>14583</v>
      </c>
      <c r="RLT1" s="1" t="s">
        <v>14584</v>
      </c>
      <c r="RLU1" s="1" t="s">
        <v>14585</v>
      </c>
      <c r="RLV1" s="1" t="s">
        <v>14586</v>
      </c>
      <c r="RLW1" s="1" t="s">
        <v>14587</v>
      </c>
      <c r="RLX1" s="1" t="s">
        <v>14588</v>
      </c>
      <c r="RLY1" s="1" t="s">
        <v>14589</v>
      </c>
      <c r="RLZ1" s="1" t="s">
        <v>14590</v>
      </c>
      <c r="RMA1" s="1" t="s">
        <v>14591</v>
      </c>
      <c r="RMB1" s="1" t="s">
        <v>14592</v>
      </c>
      <c r="RMC1" s="1" t="s">
        <v>14593</v>
      </c>
      <c r="RMD1" s="1" t="s">
        <v>14594</v>
      </c>
      <c r="RME1" s="1" t="s">
        <v>14595</v>
      </c>
      <c r="RMF1" s="1" t="s">
        <v>14596</v>
      </c>
      <c r="RMG1" s="1" t="s">
        <v>14597</v>
      </c>
      <c r="RMH1" s="1" t="s">
        <v>14598</v>
      </c>
      <c r="RMI1" s="1" t="s">
        <v>14599</v>
      </c>
      <c r="RMJ1" s="1" t="s">
        <v>14600</v>
      </c>
      <c r="RMK1" s="1" t="s">
        <v>14601</v>
      </c>
      <c r="RML1" s="1" t="s">
        <v>14602</v>
      </c>
      <c r="RMM1" s="1" t="s">
        <v>14603</v>
      </c>
      <c r="RMN1" s="1" t="s">
        <v>14604</v>
      </c>
      <c r="RMO1" s="1" t="s">
        <v>14605</v>
      </c>
      <c r="RMP1" s="1" t="s">
        <v>14606</v>
      </c>
      <c r="RMQ1" s="1" t="s">
        <v>14607</v>
      </c>
      <c r="RMR1" s="1" t="s">
        <v>14608</v>
      </c>
      <c r="RMS1" s="1" t="s">
        <v>14609</v>
      </c>
      <c r="RMT1" s="1" t="s">
        <v>14610</v>
      </c>
      <c r="RMU1" s="1" t="s">
        <v>14611</v>
      </c>
      <c r="RMV1" s="1" t="s">
        <v>14612</v>
      </c>
      <c r="RMW1" s="1" t="s">
        <v>14613</v>
      </c>
      <c r="RMX1" s="1" t="s">
        <v>14614</v>
      </c>
      <c r="RMY1" s="1" t="s">
        <v>14615</v>
      </c>
      <c r="RMZ1" s="1" t="s">
        <v>14616</v>
      </c>
      <c r="RNA1" s="1" t="s">
        <v>14617</v>
      </c>
      <c r="RNB1" s="1" t="s">
        <v>14618</v>
      </c>
      <c r="RNC1" s="1" t="s">
        <v>14619</v>
      </c>
      <c r="RND1" s="1" t="s">
        <v>14620</v>
      </c>
      <c r="RNE1" s="1" t="s">
        <v>14621</v>
      </c>
      <c r="RNF1" s="1" t="s">
        <v>14622</v>
      </c>
      <c r="RNG1" s="1" t="s">
        <v>14623</v>
      </c>
      <c r="RNH1" s="1" t="s">
        <v>14624</v>
      </c>
      <c r="RNI1" s="1" t="s">
        <v>14625</v>
      </c>
      <c r="RNJ1" s="1" t="s">
        <v>14626</v>
      </c>
      <c r="RNK1" s="1" t="s">
        <v>14627</v>
      </c>
      <c r="RNL1" s="1" t="s">
        <v>14628</v>
      </c>
      <c r="RNM1" s="1" t="s">
        <v>14629</v>
      </c>
      <c r="RNN1" s="1" t="s">
        <v>14630</v>
      </c>
      <c r="RNO1" s="1" t="s">
        <v>14631</v>
      </c>
      <c r="RNP1" s="1" t="s">
        <v>14632</v>
      </c>
      <c r="RNQ1" s="1" t="s">
        <v>14633</v>
      </c>
      <c r="RNR1" s="1" t="s">
        <v>14634</v>
      </c>
      <c r="RNS1" s="1" t="s">
        <v>14635</v>
      </c>
      <c r="RNT1" s="1" t="s">
        <v>14636</v>
      </c>
      <c r="RNU1" s="1" t="s">
        <v>14637</v>
      </c>
      <c r="RNV1" s="1" t="s">
        <v>14638</v>
      </c>
      <c r="RNW1" s="1" t="s">
        <v>14639</v>
      </c>
      <c r="RNX1" s="1" t="s">
        <v>14640</v>
      </c>
      <c r="RNY1" s="1" t="s">
        <v>14641</v>
      </c>
      <c r="RNZ1" s="1" t="s">
        <v>14642</v>
      </c>
      <c r="ROA1" s="1" t="s">
        <v>14643</v>
      </c>
      <c r="ROB1" s="1" t="s">
        <v>14644</v>
      </c>
      <c r="ROC1" s="1" t="s">
        <v>14645</v>
      </c>
      <c r="ROD1" s="1" t="s">
        <v>14646</v>
      </c>
      <c r="ROE1" s="1" t="s">
        <v>14647</v>
      </c>
      <c r="ROF1" s="1" t="s">
        <v>14648</v>
      </c>
      <c r="ROG1" s="1" t="s">
        <v>14649</v>
      </c>
      <c r="ROH1" s="1" t="s">
        <v>14650</v>
      </c>
      <c r="ROI1" s="1" t="s">
        <v>14651</v>
      </c>
      <c r="ROJ1" s="1" t="s">
        <v>14652</v>
      </c>
      <c r="ROK1" s="1" t="s">
        <v>14653</v>
      </c>
      <c r="ROL1" s="1" t="s">
        <v>14654</v>
      </c>
      <c r="ROM1" s="1" t="s">
        <v>14655</v>
      </c>
      <c r="RON1" s="1" t="s">
        <v>14656</v>
      </c>
      <c r="ROO1" s="1" t="s">
        <v>14657</v>
      </c>
      <c r="ROP1" s="1" t="s">
        <v>14658</v>
      </c>
      <c r="ROQ1" s="1" t="s">
        <v>14659</v>
      </c>
      <c r="ROR1" s="1" t="s">
        <v>14660</v>
      </c>
      <c r="ROS1" s="1" t="s">
        <v>14661</v>
      </c>
      <c r="ROT1" s="1" t="s">
        <v>14662</v>
      </c>
      <c r="ROU1" s="1" t="s">
        <v>14663</v>
      </c>
      <c r="ROV1" s="1" t="s">
        <v>14664</v>
      </c>
      <c r="ROW1" s="1" t="s">
        <v>14665</v>
      </c>
      <c r="ROX1" s="1" t="s">
        <v>14666</v>
      </c>
      <c r="ROY1" s="1" t="s">
        <v>14667</v>
      </c>
      <c r="ROZ1" s="1" t="s">
        <v>14668</v>
      </c>
      <c r="RPA1" s="1" t="s">
        <v>14669</v>
      </c>
      <c r="RPB1" s="1" t="s">
        <v>14670</v>
      </c>
      <c r="RPC1" s="1" t="s">
        <v>14671</v>
      </c>
      <c r="RPD1" s="1" t="s">
        <v>14672</v>
      </c>
      <c r="RPE1" s="1" t="s">
        <v>14673</v>
      </c>
      <c r="RPF1" s="1" t="s">
        <v>14674</v>
      </c>
      <c r="RPG1" s="1" t="s">
        <v>14675</v>
      </c>
      <c r="RPH1" s="1" t="s">
        <v>14676</v>
      </c>
      <c r="RPI1" s="1" t="s">
        <v>14677</v>
      </c>
      <c r="RPJ1" s="1" t="s">
        <v>14678</v>
      </c>
      <c r="RPK1" s="1" t="s">
        <v>14679</v>
      </c>
      <c r="RPL1" s="1" t="s">
        <v>14680</v>
      </c>
      <c r="RPM1" s="1" t="s">
        <v>14681</v>
      </c>
      <c r="RPN1" s="1" t="s">
        <v>14682</v>
      </c>
      <c r="RPO1" s="1" t="s">
        <v>14683</v>
      </c>
      <c r="RPP1" s="1" t="s">
        <v>14684</v>
      </c>
      <c r="RPQ1" s="1" t="s">
        <v>14685</v>
      </c>
      <c r="RPR1" s="1" t="s">
        <v>14686</v>
      </c>
      <c r="RPS1" s="1" t="s">
        <v>14687</v>
      </c>
      <c r="RPT1" s="1" t="s">
        <v>14688</v>
      </c>
      <c r="RPU1" s="1" t="s">
        <v>14689</v>
      </c>
      <c r="RPV1" s="1" t="s">
        <v>14690</v>
      </c>
      <c r="RPW1" s="1" t="s">
        <v>14691</v>
      </c>
      <c r="RPX1" s="1" t="s">
        <v>14692</v>
      </c>
      <c r="RPY1" s="1" t="s">
        <v>14693</v>
      </c>
      <c r="RPZ1" s="1" t="s">
        <v>14694</v>
      </c>
      <c r="RQA1" s="1" t="s">
        <v>14695</v>
      </c>
      <c r="RQB1" s="1" t="s">
        <v>14696</v>
      </c>
      <c r="RQC1" s="1" t="s">
        <v>14697</v>
      </c>
      <c r="RQD1" s="1" t="s">
        <v>14698</v>
      </c>
      <c r="RQE1" s="1" t="s">
        <v>14699</v>
      </c>
      <c r="RQF1" s="1" t="s">
        <v>14700</v>
      </c>
      <c r="RQG1" s="1" t="s">
        <v>14701</v>
      </c>
      <c r="RQH1" s="1" t="s">
        <v>14702</v>
      </c>
      <c r="RQI1" s="1" t="s">
        <v>14703</v>
      </c>
      <c r="RQJ1" s="1" t="s">
        <v>14704</v>
      </c>
      <c r="RQK1" s="1" t="s">
        <v>14705</v>
      </c>
      <c r="RQL1" s="1" t="s">
        <v>14706</v>
      </c>
      <c r="RQM1" s="1" t="s">
        <v>14707</v>
      </c>
      <c r="RQN1" s="1" t="s">
        <v>14708</v>
      </c>
      <c r="RQO1" s="1" t="s">
        <v>14709</v>
      </c>
      <c r="RQP1" s="1" t="s">
        <v>14710</v>
      </c>
      <c r="RQQ1" s="1" t="s">
        <v>14711</v>
      </c>
      <c r="RQR1" s="1" t="s">
        <v>14712</v>
      </c>
      <c r="RQS1" s="1" t="s">
        <v>14713</v>
      </c>
      <c r="RQT1" s="1" t="s">
        <v>14714</v>
      </c>
      <c r="RQU1" s="1" t="s">
        <v>14715</v>
      </c>
      <c r="RQV1" s="1" t="s">
        <v>14716</v>
      </c>
      <c r="RQW1" s="1" t="s">
        <v>14717</v>
      </c>
      <c r="RQX1" s="1" t="s">
        <v>14718</v>
      </c>
      <c r="RQY1" s="1" t="s">
        <v>14719</v>
      </c>
      <c r="RQZ1" s="1" t="s">
        <v>14720</v>
      </c>
      <c r="RRA1" s="1" t="s">
        <v>14721</v>
      </c>
      <c r="RRB1" s="1" t="s">
        <v>14722</v>
      </c>
      <c r="RRC1" s="1" t="s">
        <v>14723</v>
      </c>
      <c r="RRD1" s="1" t="s">
        <v>14724</v>
      </c>
      <c r="RRE1" s="1" t="s">
        <v>14725</v>
      </c>
      <c r="RRF1" s="1" t="s">
        <v>14726</v>
      </c>
      <c r="RRG1" s="1" t="s">
        <v>14727</v>
      </c>
      <c r="RRH1" s="1" t="s">
        <v>14728</v>
      </c>
      <c r="RRI1" s="1" t="s">
        <v>14729</v>
      </c>
      <c r="RRJ1" s="1" t="s">
        <v>14730</v>
      </c>
      <c r="RRK1" s="1" t="s">
        <v>14731</v>
      </c>
      <c r="RRL1" s="1" t="s">
        <v>14732</v>
      </c>
      <c r="RRM1" s="1" t="s">
        <v>14733</v>
      </c>
      <c r="RRN1" s="1" t="s">
        <v>14734</v>
      </c>
      <c r="RRO1" s="1" t="s">
        <v>14735</v>
      </c>
      <c r="RRP1" s="1" t="s">
        <v>14736</v>
      </c>
      <c r="RRQ1" s="1" t="s">
        <v>14737</v>
      </c>
      <c r="RRR1" s="1" t="s">
        <v>14738</v>
      </c>
      <c r="RRS1" s="1" t="s">
        <v>14739</v>
      </c>
      <c r="RRT1" s="1" t="s">
        <v>14740</v>
      </c>
      <c r="RRU1" s="1" t="s">
        <v>14741</v>
      </c>
      <c r="RRV1" s="1" t="s">
        <v>14742</v>
      </c>
      <c r="RRW1" s="1" t="s">
        <v>14743</v>
      </c>
      <c r="RRX1" s="1" t="s">
        <v>14744</v>
      </c>
      <c r="RRY1" s="1" t="s">
        <v>14745</v>
      </c>
      <c r="RRZ1" s="1" t="s">
        <v>14746</v>
      </c>
      <c r="RSA1" s="1" t="s">
        <v>14747</v>
      </c>
      <c r="RSB1" s="1" t="s">
        <v>14748</v>
      </c>
      <c r="RSC1" s="1" t="s">
        <v>14749</v>
      </c>
      <c r="RSD1" s="1" t="s">
        <v>14750</v>
      </c>
      <c r="RSE1" s="1" t="s">
        <v>14751</v>
      </c>
      <c r="RSF1" s="1" t="s">
        <v>14752</v>
      </c>
      <c r="RSG1" s="1" t="s">
        <v>14753</v>
      </c>
      <c r="RSH1" s="1" t="s">
        <v>14754</v>
      </c>
      <c r="RSI1" s="1" t="s">
        <v>14755</v>
      </c>
      <c r="RSJ1" s="1" t="s">
        <v>14756</v>
      </c>
      <c r="RSK1" s="1" t="s">
        <v>14757</v>
      </c>
      <c r="RSL1" s="1" t="s">
        <v>14758</v>
      </c>
      <c r="RSM1" s="1" t="s">
        <v>14759</v>
      </c>
      <c r="RSN1" s="1" t="s">
        <v>14760</v>
      </c>
      <c r="RSO1" s="1" t="s">
        <v>14761</v>
      </c>
      <c r="RSP1" s="1" t="s">
        <v>14762</v>
      </c>
      <c r="RSQ1" s="1" t="s">
        <v>14763</v>
      </c>
      <c r="RSR1" s="1" t="s">
        <v>14764</v>
      </c>
      <c r="RSS1" s="1" t="s">
        <v>14765</v>
      </c>
      <c r="RST1" s="1" t="s">
        <v>14766</v>
      </c>
      <c r="RSU1" s="1" t="s">
        <v>14767</v>
      </c>
      <c r="RSV1" s="1" t="s">
        <v>14768</v>
      </c>
      <c r="RSW1" s="1" t="s">
        <v>14769</v>
      </c>
      <c r="RSX1" s="1" t="s">
        <v>14770</v>
      </c>
      <c r="RSY1" s="1" t="s">
        <v>14771</v>
      </c>
      <c r="RSZ1" s="1" t="s">
        <v>14772</v>
      </c>
      <c r="RTA1" s="1" t="s">
        <v>14773</v>
      </c>
      <c r="RTB1" s="1" t="s">
        <v>14774</v>
      </c>
      <c r="RTC1" s="1" t="s">
        <v>14775</v>
      </c>
      <c r="RTD1" s="1" t="s">
        <v>14776</v>
      </c>
      <c r="RTE1" s="1" t="s">
        <v>14777</v>
      </c>
      <c r="RTF1" s="1" t="s">
        <v>14778</v>
      </c>
      <c r="RTG1" s="1" t="s">
        <v>14779</v>
      </c>
      <c r="RTH1" s="1" t="s">
        <v>14780</v>
      </c>
      <c r="RTI1" s="1" t="s">
        <v>14781</v>
      </c>
      <c r="RTJ1" s="1" t="s">
        <v>14782</v>
      </c>
      <c r="RTK1" s="1" t="s">
        <v>14783</v>
      </c>
      <c r="RTL1" s="1" t="s">
        <v>14784</v>
      </c>
      <c r="RTM1" s="1" t="s">
        <v>14785</v>
      </c>
      <c r="RTN1" s="1" t="s">
        <v>14786</v>
      </c>
      <c r="RTO1" s="1" t="s">
        <v>14787</v>
      </c>
      <c r="RTP1" s="1" t="s">
        <v>14788</v>
      </c>
      <c r="RTQ1" s="1" t="s">
        <v>14789</v>
      </c>
      <c r="RTR1" s="1" t="s">
        <v>14790</v>
      </c>
      <c r="RTS1" s="1" t="s">
        <v>14791</v>
      </c>
      <c r="RTT1" s="1" t="s">
        <v>14792</v>
      </c>
      <c r="RTU1" s="1" t="s">
        <v>14793</v>
      </c>
      <c r="RTV1" s="1" t="s">
        <v>14794</v>
      </c>
      <c r="RTW1" s="1" t="s">
        <v>14795</v>
      </c>
      <c r="RTX1" s="1" t="s">
        <v>14796</v>
      </c>
      <c r="RTY1" s="1" t="s">
        <v>14797</v>
      </c>
      <c r="RTZ1" s="1" t="s">
        <v>14798</v>
      </c>
      <c r="RUA1" s="1" t="s">
        <v>14799</v>
      </c>
      <c r="RUB1" s="1" t="s">
        <v>14800</v>
      </c>
      <c r="RUC1" s="1" t="s">
        <v>14801</v>
      </c>
      <c r="RUD1" s="1" t="s">
        <v>14802</v>
      </c>
      <c r="RUE1" s="1" t="s">
        <v>14803</v>
      </c>
      <c r="RUF1" s="1" t="s">
        <v>14804</v>
      </c>
      <c r="RUG1" s="1" t="s">
        <v>14805</v>
      </c>
      <c r="RUH1" s="1" t="s">
        <v>14806</v>
      </c>
      <c r="RUI1" s="1" t="s">
        <v>14807</v>
      </c>
      <c r="RUJ1" s="1" t="s">
        <v>14808</v>
      </c>
      <c r="RUK1" s="1" t="s">
        <v>14809</v>
      </c>
      <c r="RUL1" s="1" t="s">
        <v>14810</v>
      </c>
      <c r="RUM1" s="1" t="s">
        <v>14811</v>
      </c>
      <c r="RUN1" s="1" t="s">
        <v>14812</v>
      </c>
      <c r="RUO1" s="1" t="s">
        <v>14813</v>
      </c>
      <c r="RUP1" s="1" t="s">
        <v>14814</v>
      </c>
      <c r="RUQ1" s="1" t="s">
        <v>14815</v>
      </c>
      <c r="RUR1" s="1" t="s">
        <v>14816</v>
      </c>
      <c r="RUS1" s="1" t="s">
        <v>14817</v>
      </c>
      <c r="RUT1" s="1" t="s">
        <v>14818</v>
      </c>
      <c r="RUU1" s="1" t="s">
        <v>14819</v>
      </c>
      <c r="RUV1" s="1" t="s">
        <v>14820</v>
      </c>
      <c r="RUW1" s="1" t="s">
        <v>14821</v>
      </c>
      <c r="RUX1" s="1" t="s">
        <v>14822</v>
      </c>
      <c r="RUY1" s="1" t="s">
        <v>14823</v>
      </c>
      <c r="RUZ1" s="1" t="s">
        <v>14824</v>
      </c>
      <c r="RVA1" s="1" t="s">
        <v>14825</v>
      </c>
      <c r="RVB1" s="1" t="s">
        <v>14826</v>
      </c>
      <c r="RVC1" s="1" t="s">
        <v>14827</v>
      </c>
      <c r="RVD1" s="1" t="s">
        <v>14828</v>
      </c>
      <c r="RVE1" s="1" t="s">
        <v>14829</v>
      </c>
      <c r="RVF1" s="1" t="s">
        <v>14830</v>
      </c>
      <c r="RVG1" s="1" t="s">
        <v>14831</v>
      </c>
      <c r="RVH1" s="1" t="s">
        <v>14832</v>
      </c>
      <c r="RVI1" s="1" t="s">
        <v>14833</v>
      </c>
      <c r="RVJ1" s="1" t="s">
        <v>14834</v>
      </c>
      <c r="RVK1" s="1" t="s">
        <v>14835</v>
      </c>
      <c r="RVL1" s="1" t="s">
        <v>14836</v>
      </c>
      <c r="RVM1" s="1" t="s">
        <v>14837</v>
      </c>
      <c r="RVN1" s="1" t="s">
        <v>14838</v>
      </c>
      <c r="RVO1" s="1" t="s">
        <v>14839</v>
      </c>
      <c r="RVP1" s="1" t="s">
        <v>14840</v>
      </c>
      <c r="RVQ1" s="1" t="s">
        <v>14841</v>
      </c>
      <c r="RVR1" s="1" t="s">
        <v>14842</v>
      </c>
      <c r="RVS1" s="1" t="s">
        <v>14843</v>
      </c>
      <c r="RVT1" s="1" t="s">
        <v>14844</v>
      </c>
      <c r="RVU1" s="1" t="s">
        <v>14845</v>
      </c>
      <c r="RVV1" s="1" t="s">
        <v>14846</v>
      </c>
      <c r="RVW1" s="1" t="s">
        <v>14847</v>
      </c>
      <c r="RVX1" s="1" t="s">
        <v>14848</v>
      </c>
      <c r="RVY1" s="1" t="s">
        <v>14849</v>
      </c>
      <c r="RVZ1" s="1" t="s">
        <v>14850</v>
      </c>
      <c r="RWA1" s="1" t="s">
        <v>14851</v>
      </c>
      <c r="RWB1" s="1" t="s">
        <v>14852</v>
      </c>
      <c r="RWC1" s="1" t="s">
        <v>14853</v>
      </c>
      <c r="RWD1" s="1" t="s">
        <v>14854</v>
      </c>
      <c r="RWE1" s="1" t="s">
        <v>14855</v>
      </c>
      <c r="RWF1" s="1" t="s">
        <v>14856</v>
      </c>
      <c r="RWG1" s="1" t="s">
        <v>14857</v>
      </c>
      <c r="RWH1" s="1" t="s">
        <v>14858</v>
      </c>
      <c r="RWI1" s="1" t="s">
        <v>14859</v>
      </c>
      <c r="RWJ1" s="1" t="s">
        <v>14860</v>
      </c>
      <c r="RWK1" s="1" t="s">
        <v>14861</v>
      </c>
      <c r="RWL1" s="1" t="s">
        <v>14862</v>
      </c>
      <c r="RWM1" s="1" t="s">
        <v>14863</v>
      </c>
      <c r="RWN1" s="1" t="s">
        <v>14864</v>
      </c>
      <c r="RWO1" s="1" t="s">
        <v>14865</v>
      </c>
      <c r="RWP1" s="1" t="s">
        <v>14866</v>
      </c>
      <c r="RWQ1" s="1" t="s">
        <v>14867</v>
      </c>
      <c r="RWR1" s="1" t="s">
        <v>14868</v>
      </c>
      <c r="RWS1" s="1" t="s">
        <v>14869</v>
      </c>
      <c r="RWT1" s="1" t="s">
        <v>14870</v>
      </c>
      <c r="RWU1" s="1" t="s">
        <v>14871</v>
      </c>
      <c r="RWV1" s="1" t="s">
        <v>14872</v>
      </c>
      <c r="RWW1" s="1" t="s">
        <v>14873</v>
      </c>
      <c r="RWX1" s="1" t="s">
        <v>14874</v>
      </c>
      <c r="RWY1" s="1" t="s">
        <v>14875</v>
      </c>
      <c r="RWZ1" s="1" t="s">
        <v>14876</v>
      </c>
      <c r="RXA1" s="1" t="s">
        <v>14877</v>
      </c>
      <c r="RXB1" s="1" t="s">
        <v>14878</v>
      </c>
      <c r="RXC1" s="1" t="s">
        <v>14879</v>
      </c>
      <c r="RXD1" s="1" t="s">
        <v>14880</v>
      </c>
      <c r="RXE1" s="1" t="s">
        <v>14881</v>
      </c>
      <c r="RXF1" s="1" t="s">
        <v>14882</v>
      </c>
      <c r="RXG1" s="1" t="s">
        <v>14883</v>
      </c>
      <c r="RXH1" s="1" t="s">
        <v>14884</v>
      </c>
      <c r="RXI1" s="1" t="s">
        <v>14885</v>
      </c>
      <c r="RXJ1" s="1" t="s">
        <v>14886</v>
      </c>
      <c r="RXK1" s="1" t="s">
        <v>14887</v>
      </c>
      <c r="RXL1" s="1" t="s">
        <v>14888</v>
      </c>
      <c r="RXM1" s="1" t="s">
        <v>14889</v>
      </c>
      <c r="RXN1" s="1" t="s">
        <v>14890</v>
      </c>
      <c r="RXO1" s="1" t="s">
        <v>14891</v>
      </c>
      <c r="RXP1" s="1" t="s">
        <v>14892</v>
      </c>
      <c r="RXQ1" s="1" t="s">
        <v>14893</v>
      </c>
      <c r="RXR1" s="1" t="s">
        <v>14894</v>
      </c>
      <c r="RXS1" s="1" t="s">
        <v>14895</v>
      </c>
      <c r="RXT1" s="1" t="s">
        <v>14896</v>
      </c>
      <c r="RXU1" s="1" t="s">
        <v>14897</v>
      </c>
      <c r="RXV1" s="1" t="s">
        <v>14898</v>
      </c>
      <c r="RXW1" s="1" t="s">
        <v>14899</v>
      </c>
      <c r="RXX1" s="1" t="s">
        <v>14900</v>
      </c>
      <c r="RXY1" s="1" t="s">
        <v>14901</v>
      </c>
      <c r="RXZ1" s="1" t="s">
        <v>14902</v>
      </c>
      <c r="RYA1" s="1" t="s">
        <v>14903</v>
      </c>
      <c r="RYB1" s="1" t="s">
        <v>14904</v>
      </c>
      <c r="RYC1" s="1" t="s">
        <v>14905</v>
      </c>
      <c r="RYD1" s="1" t="s">
        <v>14906</v>
      </c>
      <c r="RYE1" s="1" t="s">
        <v>14907</v>
      </c>
      <c r="RYF1" s="1" t="s">
        <v>14908</v>
      </c>
      <c r="RYG1" s="1" t="s">
        <v>14909</v>
      </c>
      <c r="RYH1" s="1" t="s">
        <v>14910</v>
      </c>
      <c r="RYI1" s="1" t="s">
        <v>14911</v>
      </c>
      <c r="RYJ1" s="1" t="s">
        <v>14912</v>
      </c>
      <c r="RYK1" s="1" t="s">
        <v>14913</v>
      </c>
      <c r="RYL1" s="1" t="s">
        <v>14914</v>
      </c>
      <c r="RYM1" s="1" t="s">
        <v>14915</v>
      </c>
      <c r="RYN1" s="1" t="s">
        <v>14916</v>
      </c>
      <c r="RYO1" s="1" t="s">
        <v>14917</v>
      </c>
      <c r="RYP1" s="1" t="s">
        <v>14918</v>
      </c>
      <c r="RYQ1" s="1" t="s">
        <v>14919</v>
      </c>
      <c r="RYR1" s="1" t="s">
        <v>14920</v>
      </c>
      <c r="RYS1" s="1" t="s">
        <v>14921</v>
      </c>
      <c r="RYT1" s="1" t="s">
        <v>14922</v>
      </c>
      <c r="RYU1" s="1" t="s">
        <v>14923</v>
      </c>
      <c r="RYV1" s="1" t="s">
        <v>14924</v>
      </c>
      <c r="RYW1" s="1" t="s">
        <v>14925</v>
      </c>
      <c r="RYX1" s="1" t="s">
        <v>14926</v>
      </c>
      <c r="RYY1" s="1" t="s">
        <v>14927</v>
      </c>
      <c r="RYZ1" s="1" t="s">
        <v>14928</v>
      </c>
      <c r="RZA1" s="1" t="s">
        <v>14929</v>
      </c>
      <c r="RZB1" s="1" t="s">
        <v>14930</v>
      </c>
      <c r="RZC1" s="1" t="s">
        <v>14931</v>
      </c>
      <c r="RZD1" s="1" t="s">
        <v>14932</v>
      </c>
      <c r="RZE1" s="1" t="s">
        <v>14933</v>
      </c>
      <c r="RZF1" s="1" t="s">
        <v>14934</v>
      </c>
      <c r="RZG1" s="1" t="s">
        <v>14935</v>
      </c>
      <c r="RZH1" s="1" t="s">
        <v>14936</v>
      </c>
      <c r="RZI1" s="1" t="s">
        <v>14937</v>
      </c>
      <c r="RZJ1" s="1" t="s">
        <v>14938</v>
      </c>
      <c r="RZK1" s="1" t="s">
        <v>14939</v>
      </c>
      <c r="RZL1" s="1" t="s">
        <v>14940</v>
      </c>
      <c r="RZM1" s="1" t="s">
        <v>14941</v>
      </c>
      <c r="RZN1" s="1" t="s">
        <v>14942</v>
      </c>
      <c r="RZO1" s="1" t="s">
        <v>14943</v>
      </c>
      <c r="RZP1" s="1" t="s">
        <v>14944</v>
      </c>
      <c r="RZQ1" s="1" t="s">
        <v>14945</v>
      </c>
      <c r="RZR1" s="1" t="s">
        <v>14946</v>
      </c>
      <c r="RZS1" s="1" t="s">
        <v>14947</v>
      </c>
      <c r="RZT1" s="1" t="s">
        <v>14948</v>
      </c>
      <c r="RZU1" s="1" t="s">
        <v>14949</v>
      </c>
      <c r="RZV1" s="1" t="s">
        <v>14950</v>
      </c>
      <c r="RZW1" s="1" t="s">
        <v>14951</v>
      </c>
      <c r="RZX1" s="1" t="s">
        <v>14952</v>
      </c>
      <c r="RZY1" s="1" t="s">
        <v>14953</v>
      </c>
      <c r="RZZ1" s="1" t="s">
        <v>14954</v>
      </c>
      <c r="SAA1" s="1" t="s">
        <v>14955</v>
      </c>
      <c r="SAB1" s="1" t="s">
        <v>14956</v>
      </c>
      <c r="SAC1" s="1" t="s">
        <v>14957</v>
      </c>
      <c r="SAD1" s="1" t="s">
        <v>14958</v>
      </c>
      <c r="SAE1" s="1" t="s">
        <v>14959</v>
      </c>
      <c r="SAF1" s="1" t="s">
        <v>14960</v>
      </c>
      <c r="SAG1" s="1" t="s">
        <v>14961</v>
      </c>
      <c r="SAH1" s="1" t="s">
        <v>14962</v>
      </c>
      <c r="SAI1" s="1" t="s">
        <v>14963</v>
      </c>
      <c r="SAJ1" s="1" t="s">
        <v>14964</v>
      </c>
      <c r="SAK1" s="1" t="s">
        <v>14965</v>
      </c>
      <c r="SAL1" s="1" t="s">
        <v>14966</v>
      </c>
      <c r="SAM1" s="1" t="s">
        <v>14967</v>
      </c>
      <c r="SAN1" s="1" t="s">
        <v>14968</v>
      </c>
      <c r="SAO1" s="1" t="s">
        <v>14969</v>
      </c>
      <c r="SAP1" s="1" t="s">
        <v>14970</v>
      </c>
      <c r="SAQ1" s="1" t="s">
        <v>14971</v>
      </c>
      <c r="SAR1" s="1" t="s">
        <v>14972</v>
      </c>
      <c r="SAS1" s="1" t="s">
        <v>14973</v>
      </c>
      <c r="SAT1" s="1" t="s">
        <v>14974</v>
      </c>
      <c r="SAU1" s="1" t="s">
        <v>14975</v>
      </c>
      <c r="SAV1" s="1" t="s">
        <v>14976</v>
      </c>
      <c r="SAW1" s="1" t="s">
        <v>14977</v>
      </c>
      <c r="SAX1" s="1" t="s">
        <v>14978</v>
      </c>
      <c r="SAY1" s="1" t="s">
        <v>14979</v>
      </c>
      <c r="SAZ1" s="1" t="s">
        <v>14980</v>
      </c>
      <c r="SBA1" s="1" t="s">
        <v>14981</v>
      </c>
      <c r="SBB1" s="1" t="s">
        <v>14982</v>
      </c>
      <c r="SBC1" s="1" t="s">
        <v>14983</v>
      </c>
      <c r="SBD1" s="1" t="s">
        <v>14984</v>
      </c>
      <c r="SBE1" s="1" t="s">
        <v>14985</v>
      </c>
      <c r="SBF1" s="1" t="s">
        <v>14986</v>
      </c>
      <c r="SBG1" s="1" t="s">
        <v>14987</v>
      </c>
      <c r="SBH1" s="1" t="s">
        <v>14988</v>
      </c>
      <c r="SBI1" s="1" t="s">
        <v>14989</v>
      </c>
      <c r="SBJ1" s="1" t="s">
        <v>14990</v>
      </c>
      <c r="SBK1" s="1" t="s">
        <v>14991</v>
      </c>
      <c r="SBL1" s="1" t="s">
        <v>14992</v>
      </c>
      <c r="SBM1" s="1" t="s">
        <v>14993</v>
      </c>
      <c r="SBN1" s="1" t="s">
        <v>14994</v>
      </c>
      <c r="SBO1" s="1" t="s">
        <v>14995</v>
      </c>
      <c r="SBP1" s="1" t="s">
        <v>14996</v>
      </c>
      <c r="SBQ1" s="1" t="s">
        <v>14997</v>
      </c>
      <c r="SBR1" s="1" t="s">
        <v>14998</v>
      </c>
      <c r="SBS1" s="1" t="s">
        <v>14999</v>
      </c>
      <c r="SBT1" s="1" t="s">
        <v>15000</v>
      </c>
      <c r="SBU1" s="1" t="s">
        <v>15001</v>
      </c>
      <c r="SBV1" s="1" t="s">
        <v>15002</v>
      </c>
      <c r="SBW1" s="1" t="s">
        <v>15003</v>
      </c>
      <c r="SBX1" s="1" t="s">
        <v>15004</v>
      </c>
      <c r="SBY1" s="1" t="s">
        <v>15005</v>
      </c>
      <c r="SBZ1" s="1" t="s">
        <v>15006</v>
      </c>
      <c r="SCA1" s="1" t="s">
        <v>15007</v>
      </c>
      <c r="SCB1" s="1" t="s">
        <v>15008</v>
      </c>
      <c r="SCC1" s="1" t="s">
        <v>15009</v>
      </c>
      <c r="SCD1" s="1" t="s">
        <v>15010</v>
      </c>
      <c r="SCE1" s="1" t="s">
        <v>15011</v>
      </c>
      <c r="SCF1" s="1" t="s">
        <v>15012</v>
      </c>
      <c r="SCG1" s="1" t="s">
        <v>15013</v>
      </c>
      <c r="SCH1" s="1" t="s">
        <v>15014</v>
      </c>
      <c r="SCI1" s="1" t="s">
        <v>15015</v>
      </c>
      <c r="SCJ1" s="1" t="s">
        <v>15016</v>
      </c>
      <c r="SCK1" s="1" t="s">
        <v>15017</v>
      </c>
      <c r="SCL1" s="1" t="s">
        <v>15018</v>
      </c>
      <c r="SCM1" s="1" t="s">
        <v>15019</v>
      </c>
      <c r="SCN1" s="1" t="s">
        <v>15020</v>
      </c>
      <c r="SCO1" s="1" t="s">
        <v>15021</v>
      </c>
      <c r="SCP1" s="1" t="s">
        <v>15022</v>
      </c>
      <c r="SCQ1" s="1" t="s">
        <v>15023</v>
      </c>
      <c r="SCR1" s="1" t="s">
        <v>15024</v>
      </c>
      <c r="SCS1" s="1" t="s">
        <v>15025</v>
      </c>
      <c r="SCT1" s="1" t="s">
        <v>15026</v>
      </c>
      <c r="SCU1" s="1" t="s">
        <v>15027</v>
      </c>
      <c r="SCV1" s="1" t="s">
        <v>15028</v>
      </c>
      <c r="SCW1" s="1" t="s">
        <v>15029</v>
      </c>
      <c r="SCX1" s="1" t="s">
        <v>15030</v>
      </c>
      <c r="SCY1" s="1" t="s">
        <v>15031</v>
      </c>
      <c r="SCZ1" s="1" t="s">
        <v>15032</v>
      </c>
      <c r="SDA1" s="1" t="s">
        <v>15033</v>
      </c>
      <c r="SDB1" s="1" t="s">
        <v>15034</v>
      </c>
      <c r="SDC1" s="1" t="s">
        <v>15035</v>
      </c>
      <c r="SDD1" s="1" t="s">
        <v>15036</v>
      </c>
      <c r="SDE1" s="1" t="s">
        <v>15037</v>
      </c>
      <c r="SDF1" s="1" t="s">
        <v>15038</v>
      </c>
      <c r="SDG1" s="1" t="s">
        <v>15039</v>
      </c>
      <c r="SDH1" s="1" t="s">
        <v>15040</v>
      </c>
      <c r="SDI1" s="1" t="s">
        <v>15041</v>
      </c>
      <c r="SDJ1" s="1" t="s">
        <v>15042</v>
      </c>
      <c r="SDK1" s="1" t="s">
        <v>15043</v>
      </c>
      <c r="SDL1" s="1" t="s">
        <v>15044</v>
      </c>
      <c r="SDM1" s="1" t="s">
        <v>15045</v>
      </c>
      <c r="SDN1" s="1" t="s">
        <v>15046</v>
      </c>
      <c r="SDO1" s="1" t="s">
        <v>15047</v>
      </c>
      <c r="SDP1" s="1" t="s">
        <v>15048</v>
      </c>
      <c r="SDQ1" s="1" t="s">
        <v>15049</v>
      </c>
      <c r="SDR1" s="1" t="s">
        <v>15050</v>
      </c>
      <c r="SDS1" s="1" t="s">
        <v>15051</v>
      </c>
      <c r="SDT1" s="1" t="s">
        <v>15052</v>
      </c>
      <c r="SDU1" s="1" t="s">
        <v>15053</v>
      </c>
      <c r="SDV1" s="1" t="s">
        <v>15054</v>
      </c>
      <c r="SDW1" s="1" t="s">
        <v>15055</v>
      </c>
      <c r="SDX1" s="1" t="s">
        <v>15056</v>
      </c>
      <c r="SDY1" s="1" t="s">
        <v>15057</v>
      </c>
      <c r="SDZ1" s="1" t="s">
        <v>15058</v>
      </c>
      <c r="SEA1" s="1" t="s">
        <v>15059</v>
      </c>
      <c r="SEB1" s="1" t="s">
        <v>15060</v>
      </c>
      <c r="SEC1" s="1" t="s">
        <v>15061</v>
      </c>
      <c r="SED1" s="1" t="s">
        <v>15062</v>
      </c>
      <c r="SEE1" s="1" t="s">
        <v>15063</v>
      </c>
      <c r="SEF1" s="1" t="s">
        <v>15064</v>
      </c>
      <c r="SEG1" s="1" t="s">
        <v>15065</v>
      </c>
      <c r="SEH1" s="1" t="s">
        <v>15066</v>
      </c>
      <c r="SEI1" s="1" t="s">
        <v>15067</v>
      </c>
      <c r="SEJ1" s="1" t="s">
        <v>15068</v>
      </c>
      <c r="SEK1" s="1" t="s">
        <v>15069</v>
      </c>
      <c r="SEL1" s="1" t="s">
        <v>15070</v>
      </c>
      <c r="SEM1" s="1" t="s">
        <v>15071</v>
      </c>
      <c r="SEN1" s="1" t="s">
        <v>15072</v>
      </c>
      <c r="SEO1" s="1" t="s">
        <v>15073</v>
      </c>
      <c r="SEP1" s="1" t="s">
        <v>15074</v>
      </c>
      <c r="SEQ1" s="1" t="s">
        <v>15075</v>
      </c>
      <c r="SER1" s="1" t="s">
        <v>15076</v>
      </c>
      <c r="SES1" s="1" t="s">
        <v>15077</v>
      </c>
      <c r="SET1" s="1" t="s">
        <v>15078</v>
      </c>
      <c r="SEU1" s="1" t="s">
        <v>15079</v>
      </c>
      <c r="SEV1" s="1" t="s">
        <v>15080</v>
      </c>
      <c r="SEW1" s="1" t="s">
        <v>15081</v>
      </c>
      <c r="SEX1" s="1" t="s">
        <v>15082</v>
      </c>
      <c r="SEY1" s="1" t="s">
        <v>15083</v>
      </c>
      <c r="SEZ1" s="1" t="s">
        <v>15084</v>
      </c>
      <c r="SFA1" s="1" t="s">
        <v>15085</v>
      </c>
      <c r="SFB1" s="1" t="s">
        <v>15086</v>
      </c>
      <c r="SFC1" s="1" t="s">
        <v>15087</v>
      </c>
      <c r="SFD1" s="1" t="s">
        <v>15088</v>
      </c>
      <c r="SFE1" s="1" t="s">
        <v>15089</v>
      </c>
      <c r="SFF1" s="1" t="s">
        <v>15090</v>
      </c>
      <c r="SFG1" s="1" t="s">
        <v>15091</v>
      </c>
      <c r="SFH1" s="1" t="s">
        <v>15092</v>
      </c>
      <c r="SFI1" s="1" t="s">
        <v>15093</v>
      </c>
      <c r="SFJ1" s="1" t="s">
        <v>15094</v>
      </c>
      <c r="SFK1" s="1" t="s">
        <v>15095</v>
      </c>
      <c r="SFL1" s="1" t="s">
        <v>15096</v>
      </c>
      <c r="SFM1" s="1" t="s">
        <v>15097</v>
      </c>
      <c r="SFN1" s="1" t="s">
        <v>15098</v>
      </c>
      <c r="SFO1" s="1" t="s">
        <v>15099</v>
      </c>
      <c r="SFP1" s="1" t="s">
        <v>15100</v>
      </c>
      <c r="SFQ1" s="1" t="s">
        <v>15101</v>
      </c>
      <c r="SFR1" s="1" t="s">
        <v>15102</v>
      </c>
      <c r="SFS1" s="1" t="s">
        <v>15103</v>
      </c>
      <c r="SFT1" s="1" t="s">
        <v>15104</v>
      </c>
      <c r="SFU1" s="1" t="s">
        <v>15105</v>
      </c>
      <c r="SFV1" s="1" t="s">
        <v>15106</v>
      </c>
      <c r="SFW1" s="1" t="s">
        <v>15107</v>
      </c>
      <c r="SFX1" s="1" t="s">
        <v>15108</v>
      </c>
      <c r="SFY1" s="1" t="s">
        <v>15109</v>
      </c>
      <c r="SFZ1" s="1" t="s">
        <v>15110</v>
      </c>
      <c r="SGA1" s="1" t="s">
        <v>15111</v>
      </c>
      <c r="SGB1" s="1" t="s">
        <v>15112</v>
      </c>
      <c r="SGC1" s="1" t="s">
        <v>15113</v>
      </c>
      <c r="SGD1" s="1" t="s">
        <v>15114</v>
      </c>
      <c r="SGE1" s="1" t="s">
        <v>15115</v>
      </c>
      <c r="SGF1" s="1" t="s">
        <v>15116</v>
      </c>
      <c r="SGG1" s="1" t="s">
        <v>15117</v>
      </c>
      <c r="SGH1" s="1" t="s">
        <v>15118</v>
      </c>
      <c r="SGI1" s="1" t="s">
        <v>15119</v>
      </c>
      <c r="SGJ1" s="1" t="s">
        <v>15120</v>
      </c>
      <c r="SGK1" s="1" t="s">
        <v>15121</v>
      </c>
      <c r="SGL1" s="1" t="s">
        <v>15122</v>
      </c>
      <c r="SGM1" s="1" t="s">
        <v>15123</v>
      </c>
      <c r="SGN1" s="1" t="s">
        <v>15124</v>
      </c>
      <c r="SGO1" s="1" t="s">
        <v>15125</v>
      </c>
      <c r="SGP1" s="1" t="s">
        <v>15126</v>
      </c>
      <c r="SGQ1" s="1" t="s">
        <v>15127</v>
      </c>
      <c r="SGR1" s="1" t="s">
        <v>15128</v>
      </c>
      <c r="SGS1" s="1" t="s">
        <v>15129</v>
      </c>
      <c r="SGT1" s="1" t="s">
        <v>15130</v>
      </c>
      <c r="SGU1" s="1" t="s">
        <v>15131</v>
      </c>
      <c r="SGV1" s="1" t="s">
        <v>15132</v>
      </c>
      <c r="SGW1" s="1" t="s">
        <v>15133</v>
      </c>
      <c r="SGX1" s="1" t="s">
        <v>15134</v>
      </c>
      <c r="SGY1" s="1" t="s">
        <v>15135</v>
      </c>
      <c r="SGZ1" s="1" t="s">
        <v>15136</v>
      </c>
      <c r="SHA1" s="1" t="s">
        <v>15137</v>
      </c>
      <c r="SHB1" s="1" t="s">
        <v>15138</v>
      </c>
      <c r="SHC1" s="1" t="s">
        <v>15139</v>
      </c>
      <c r="SHD1" s="1" t="s">
        <v>15140</v>
      </c>
      <c r="SHE1" s="1" t="s">
        <v>15141</v>
      </c>
      <c r="SHF1" s="1" t="s">
        <v>15142</v>
      </c>
      <c r="SHG1" s="1" t="s">
        <v>15143</v>
      </c>
      <c r="SHH1" s="1" t="s">
        <v>15144</v>
      </c>
      <c r="SHI1" s="1" t="s">
        <v>15145</v>
      </c>
      <c r="SHJ1" s="1" t="s">
        <v>15146</v>
      </c>
      <c r="SHK1" s="1" t="s">
        <v>15147</v>
      </c>
      <c r="SHL1" s="1" t="s">
        <v>15148</v>
      </c>
      <c r="SHM1" s="1" t="s">
        <v>15149</v>
      </c>
      <c r="SHN1" s="1" t="s">
        <v>15150</v>
      </c>
      <c r="SHO1" s="1" t="s">
        <v>15151</v>
      </c>
      <c r="SHP1" s="1" t="s">
        <v>15152</v>
      </c>
      <c r="SHQ1" s="1" t="s">
        <v>15153</v>
      </c>
      <c r="SHR1" s="1" t="s">
        <v>15154</v>
      </c>
      <c r="SHS1" s="1" t="s">
        <v>15155</v>
      </c>
      <c r="SHT1" s="1" t="s">
        <v>15156</v>
      </c>
      <c r="SHU1" s="1" t="s">
        <v>15157</v>
      </c>
      <c r="SHV1" s="1" t="s">
        <v>15158</v>
      </c>
      <c r="SHW1" s="1" t="s">
        <v>15159</v>
      </c>
      <c r="SHX1" s="1" t="s">
        <v>15160</v>
      </c>
      <c r="SHY1" s="1" t="s">
        <v>15161</v>
      </c>
      <c r="SHZ1" s="1" t="s">
        <v>15162</v>
      </c>
      <c r="SIA1" s="1" t="s">
        <v>15163</v>
      </c>
      <c r="SIB1" s="1" t="s">
        <v>15164</v>
      </c>
      <c r="SIC1" s="1" t="s">
        <v>15165</v>
      </c>
      <c r="SID1" s="1" t="s">
        <v>15166</v>
      </c>
      <c r="SIE1" s="1" t="s">
        <v>15167</v>
      </c>
      <c r="SIF1" s="1" t="s">
        <v>15168</v>
      </c>
      <c r="SIG1" s="1" t="s">
        <v>15169</v>
      </c>
      <c r="SIH1" s="1" t="s">
        <v>15170</v>
      </c>
      <c r="SII1" s="1" t="s">
        <v>15171</v>
      </c>
      <c r="SIJ1" s="1" t="s">
        <v>15172</v>
      </c>
      <c r="SIK1" s="1" t="s">
        <v>15173</v>
      </c>
      <c r="SIL1" s="1" t="s">
        <v>15174</v>
      </c>
      <c r="SIM1" s="1" t="s">
        <v>15175</v>
      </c>
      <c r="SIN1" s="1" t="s">
        <v>15176</v>
      </c>
      <c r="SIO1" s="1" t="s">
        <v>15177</v>
      </c>
      <c r="SIP1" s="1" t="s">
        <v>15178</v>
      </c>
      <c r="SIQ1" s="1" t="s">
        <v>15179</v>
      </c>
      <c r="SIR1" s="1" t="s">
        <v>15180</v>
      </c>
      <c r="SIS1" s="1" t="s">
        <v>15181</v>
      </c>
      <c r="SIT1" s="1" t="s">
        <v>15182</v>
      </c>
      <c r="SIU1" s="1" t="s">
        <v>15183</v>
      </c>
      <c r="SIV1" s="1" t="s">
        <v>15184</v>
      </c>
      <c r="SIW1" s="1" t="s">
        <v>15185</v>
      </c>
      <c r="SIX1" s="1" t="s">
        <v>15186</v>
      </c>
      <c r="SIY1" s="1" t="s">
        <v>15187</v>
      </c>
      <c r="SIZ1" s="1" t="s">
        <v>15188</v>
      </c>
      <c r="SJA1" s="1" t="s">
        <v>15189</v>
      </c>
      <c r="SJB1" s="1" t="s">
        <v>15190</v>
      </c>
      <c r="SJC1" s="1" t="s">
        <v>15191</v>
      </c>
      <c r="SJD1" s="1" t="s">
        <v>15192</v>
      </c>
      <c r="SJE1" s="1" t="s">
        <v>15193</v>
      </c>
      <c r="SJF1" s="1" t="s">
        <v>15194</v>
      </c>
      <c r="SJG1" s="1" t="s">
        <v>15195</v>
      </c>
      <c r="SJH1" s="1" t="s">
        <v>15196</v>
      </c>
      <c r="SJI1" s="1" t="s">
        <v>15197</v>
      </c>
      <c r="SJJ1" s="1" t="s">
        <v>15198</v>
      </c>
      <c r="SJK1" s="1" t="s">
        <v>15199</v>
      </c>
      <c r="SJL1" s="1" t="s">
        <v>15200</v>
      </c>
      <c r="SJM1" s="1" t="s">
        <v>15201</v>
      </c>
      <c r="SJN1" s="1" t="s">
        <v>15202</v>
      </c>
      <c r="SJO1" s="1" t="s">
        <v>15203</v>
      </c>
      <c r="SJP1" s="1" t="s">
        <v>15204</v>
      </c>
      <c r="SJQ1" s="1" t="s">
        <v>15205</v>
      </c>
      <c r="SJR1" s="1" t="s">
        <v>15206</v>
      </c>
      <c r="SJS1" s="1" t="s">
        <v>15207</v>
      </c>
      <c r="SJT1" s="1" t="s">
        <v>15208</v>
      </c>
      <c r="SJU1" s="1" t="s">
        <v>15209</v>
      </c>
      <c r="SJV1" s="1" t="s">
        <v>15210</v>
      </c>
      <c r="SJW1" s="1" t="s">
        <v>15211</v>
      </c>
      <c r="SJX1" s="1" t="s">
        <v>15212</v>
      </c>
      <c r="SJY1" s="1" t="s">
        <v>15213</v>
      </c>
      <c r="SJZ1" s="1" t="s">
        <v>15214</v>
      </c>
      <c r="SKA1" s="1" t="s">
        <v>15215</v>
      </c>
      <c r="SKB1" s="1" t="s">
        <v>15216</v>
      </c>
      <c r="SKC1" s="1" t="s">
        <v>15217</v>
      </c>
      <c r="SKD1" s="1" t="s">
        <v>15218</v>
      </c>
      <c r="SKE1" s="1" t="s">
        <v>15219</v>
      </c>
      <c r="SKF1" s="1" t="s">
        <v>15220</v>
      </c>
      <c r="SKG1" s="1" t="s">
        <v>15221</v>
      </c>
      <c r="SKH1" s="1" t="s">
        <v>15222</v>
      </c>
      <c r="SKI1" s="1" t="s">
        <v>15223</v>
      </c>
      <c r="SKJ1" s="1" t="s">
        <v>15224</v>
      </c>
      <c r="SKK1" s="1" t="s">
        <v>15225</v>
      </c>
      <c r="SKL1" s="1" t="s">
        <v>15226</v>
      </c>
      <c r="SKM1" s="1" t="s">
        <v>15227</v>
      </c>
      <c r="SKN1" s="1" t="s">
        <v>15228</v>
      </c>
      <c r="SKO1" s="1" t="s">
        <v>15229</v>
      </c>
      <c r="SKP1" s="1" t="s">
        <v>15230</v>
      </c>
      <c r="SKQ1" s="1" t="s">
        <v>15231</v>
      </c>
      <c r="SKR1" s="1" t="s">
        <v>15232</v>
      </c>
      <c r="SKS1" s="1" t="s">
        <v>15233</v>
      </c>
      <c r="SKT1" s="1" t="s">
        <v>15234</v>
      </c>
      <c r="SKU1" s="1" t="s">
        <v>15235</v>
      </c>
      <c r="SKV1" s="1" t="s">
        <v>15236</v>
      </c>
      <c r="SKW1" s="1" t="s">
        <v>15237</v>
      </c>
      <c r="SKX1" s="1" t="s">
        <v>15238</v>
      </c>
      <c r="SKY1" s="1" t="s">
        <v>15239</v>
      </c>
      <c r="SKZ1" s="1" t="s">
        <v>15240</v>
      </c>
      <c r="SLA1" s="1" t="s">
        <v>15241</v>
      </c>
      <c r="SLB1" s="1" t="s">
        <v>15242</v>
      </c>
      <c r="SLC1" s="1" t="s">
        <v>15243</v>
      </c>
      <c r="SLD1" s="1" t="s">
        <v>15244</v>
      </c>
      <c r="SLE1" s="1" t="s">
        <v>15245</v>
      </c>
      <c r="SLF1" s="1" t="s">
        <v>15246</v>
      </c>
      <c r="SLG1" s="1" t="s">
        <v>15247</v>
      </c>
      <c r="SLH1" s="1" t="s">
        <v>15248</v>
      </c>
      <c r="SLI1" s="1" t="s">
        <v>15249</v>
      </c>
      <c r="SLJ1" s="1" t="s">
        <v>15250</v>
      </c>
      <c r="SLK1" s="1" t="s">
        <v>15251</v>
      </c>
      <c r="SLL1" s="1" t="s">
        <v>15252</v>
      </c>
      <c r="SLM1" s="1" t="s">
        <v>15253</v>
      </c>
      <c r="SLN1" s="1" t="s">
        <v>15254</v>
      </c>
      <c r="SLO1" s="1" t="s">
        <v>15255</v>
      </c>
      <c r="SLP1" s="1" t="s">
        <v>15256</v>
      </c>
      <c r="SLQ1" s="1" t="s">
        <v>15257</v>
      </c>
      <c r="SLR1" s="1" t="s">
        <v>15258</v>
      </c>
      <c r="SLS1" s="1" t="s">
        <v>15259</v>
      </c>
      <c r="SLT1" s="1" t="s">
        <v>15260</v>
      </c>
      <c r="SLU1" s="1" t="s">
        <v>15261</v>
      </c>
      <c r="SLV1" s="1" t="s">
        <v>15262</v>
      </c>
      <c r="SLW1" s="1" t="s">
        <v>15263</v>
      </c>
      <c r="SLX1" s="1" t="s">
        <v>15264</v>
      </c>
      <c r="SLY1" s="1" t="s">
        <v>15265</v>
      </c>
      <c r="SLZ1" s="1" t="s">
        <v>15266</v>
      </c>
      <c r="SMA1" s="1" t="s">
        <v>15267</v>
      </c>
      <c r="SMB1" s="1" t="s">
        <v>15268</v>
      </c>
      <c r="SMC1" s="1" t="s">
        <v>15269</v>
      </c>
      <c r="SMD1" s="1" t="s">
        <v>15270</v>
      </c>
      <c r="SME1" s="1" t="s">
        <v>15271</v>
      </c>
      <c r="SMF1" s="1" t="s">
        <v>15272</v>
      </c>
      <c r="SMG1" s="1" t="s">
        <v>15273</v>
      </c>
      <c r="SMH1" s="1" t="s">
        <v>15274</v>
      </c>
      <c r="SMI1" s="1" t="s">
        <v>15275</v>
      </c>
      <c r="SMJ1" s="1" t="s">
        <v>15276</v>
      </c>
      <c r="SMK1" s="1" t="s">
        <v>15277</v>
      </c>
      <c r="SML1" s="1" t="s">
        <v>15278</v>
      </c>
      <c r="SMM1" s="1" t="s">
        <v>15279</v>
      </c>
      <c r="SMN1" s="1" t="s">
        <v>15280</v>
      </c>
      <c r="SMO1" s="1" t="s">
        <v>15281</v>
      </c>
      <c r="SMP1" s="1" t="s">
        <v>15282</v>
      </c>
      <c r="SMQ1" s="1" t="s">
        <v>15283</v>
      </c>
      <c r="SMR1" s="1" t="s">
        <v>15284</v>
      </c>
      <c r="SMS1" s="1" t="s">
        <v>15285</v>
      </c>
      <c r="SMT1" s="1" t="s">
        <v>15286</v>
      </c>
      <c r="SMU1" s="1" t="s">
        <v>15287</v>
      </c>
      <c r="SMV1" s="1" t="s">
        <v>15288</v>
      </c>
      <c r="SMW1" s="1" t="s">
        <v>15289</v>
      </c>
      <c r="SMX1" s="1" t="s">
        <v>15290</v>
      </c>
      <c r="SMY1" s="1" t="s">
        <v>15291</v>
      </c>
      <c r="SMZ1" s="1" t="s">
        <v>15292</v>
      </c>
      <c r="SNA1" s="1" t="s">
        <v>15293</v>
      </c>
      <c r="SNB1" s="1" t="s">
        <v>15294</v>
      </c>
      <c r="SNC1" s="1" t="s">
        <v>15295</v>
      </c>
      <c r="SND1" s="1" t="s">
        <v>15296</v>
      </c>
      <c r="SNE1" s="1" t="s">
        <v>15297</v>
      </c>
      <c r="SNF1" s="1" t="s">
        <v>15298</v>
      </c>
      <c r="SNG1" s="1" t="s">
        <v>15299</v>
      </c>
      <c r="SNH1" s="1" t="s">
        <v>15300</v>
      </c>
      <c r="SNI1" s="1" t="s">
        <v>15301</v>
      </c>
      <c r="SNJ1" s="1" t="s">
        <v>15302</v>
      </c>
      <c r="SNK1" s="1" t="s">
        <v>15303</v>
      </c>
      <c r="SNL1" s="1" t="s">
        <v>15304</v>
      </c>
      <c r="SNM1" s="1" t="s">
        <v>15305</v>
      </c>
      <c r="SNN1" s="1" t="s">
        <v>15306</v>
      </c>
      <c r="SNO1" s="1" t="s">
        <v>15307</v>
      </c>
      <c r="SNP1" s="1" t="s">
        <v>15308</v>
      </c>
      <c r="SNQ1" s="1" t="s">
        <v>15309</v>
      </c>
      <c r="SNR1" s="1" t="s">
        <v>15310</v>
      </c>
      <c r="SNS1" s="1" t="s">
        <v>15311</v>
      </c>
      <c r="SNT1" s="1" t="s">
        <v>15312</v>
      </c>
      <c r="SNU1" s="1" t="s">
        <v>15313</v>
      </c>
      <c r="SNV1" s="1" t="s">
        <v>15314</v>
      </c>
      <c r="SNW1" s="1" t="s">
        <v>15315</v>
      </c>
      <c r="SNX1" s="1" t="s">
        <v>15316</v>
      </c>
      <c r="SNY1" s="1" t="s">
        <v>15317</v>
      </c>
      <c r="SNZ1" s="1" t="s">
        <v>15318</v>
      </c>
      <c r="SOA1" s="1" t="s">
        <v>15319</v>
      </c>
      <c r="SOB1" s="1" t="s">
        <v>15320</v>
      </c>
      <c r="SOC1" s="1" t="s">
        <v>15321</v>
      </c>
      <c r="SOD1" s="1" t="s">
        <v>15322</v>
      </c>
      <c r="SOE1" s="1" t="s">
        <v>15323</v>
      </c>
      <c r="SOF1" s="1" t="s">
        <v>15324</v>
      </c>
      <c r="SOG1" s="1" t="s">
        <v>15325</v>
      </c>
      <c r="SOH1" s="1" t="s">
        <v>15326</v>
      </c>
      <c r="SOI1" s="1" t="s">
        <v>15327</v>
      </c>
      <c r="SOJ1" s="1" t="s">
        <v>15328</v>
      </c>
      <c r="SOK1" s="1" t="s">
        <v>15329</v>
      </c>
      <c r="SOL1" s="1" t="s">
        <v>15330</v>
      </c>
      <c r="SOM1" s="1" t="s">
        <v>15331</v>
      </c>
      <c r="SON1" s="1" t="s">
        <v>15332</v>
      </c>
      <c r="SOO1" s="1" t="s">
        <v>15333</v>
      </c>
      <c r="SOP1" s="1" t="s">
        <v>15334</v>
      </c>
      <c r="SOQ1" s="1" t="s">
        <v>15335</v>
      </c>
      <c r="SOR1" s="1" t="s">
        <v>15336</v>
      </c>
      <c r="SOS1" s="1" t="s">
        <v>15337</v>
      </c>
      <c r="SOT1" s="1" t="s">
        <v>15338</v>
      </c>
      <c r="SOU1" s="1" t="s">
        <v>15339</v>
      </c>
      <c r="SOV1" s="1" t="s">
        <v>15340</v>
      </c>
      <c r="SOW1" s="1" t="s">
        <v>15341</v>
      </c>
      <c r="SOX1" s="1" t="s">
        <v>15342</v>
      </c>
      <c r="SOY1" s="1" t="s">
        <v>15343</v>
      </c>
      <c r="SOZ1" s="1" t="s">
        <v>15344</v>
      </c>
      <c r="SPA1" s="1" t="s">
        <v>15345</v>
      </c>
      <c r="SPB1" s="1" t="s">
        <v>15346</v>
      </c>
      <c r="SPC1" s="1" t="s">
        <v>15347</v>
      </c>
      <c r="SPD1" s="1" t="s">
        <v>15348</v>
      </c>
      <c r="SPE1" s="1" t="s">
        <v>15349</v>
      </c>
      <c r="SPF1" s="1" t="s">
        <v>15350</v>
      </c>
      <c r="SPG1" s="1" t="s">
        <v>15351</v>
      </c>
      <c r="SPH1" s="1" t="s">
        <v>15352</v>
      </c>
      <c r="SPI1" s="1" t="s">
        <v>15353</v>
      </c>
      <c r="SPJ1" s="1" t="s">
        <v>15354</v>
      </c>
      <c r="SPK1" s="1" t="s">
        <v>15355</v>
      </c>
      <c r="SPL1" s="1" t="s">
        <v>15356</v>
      </c>
      <c r="SPM1" s="1" t="s">
        <v>15357</v>
      </c>
      <c r="SPN1" s="1" t="s">
        <v>15358</v>
      </c>
      <c r="SPO1" s="1" t="s">
        <v>15359</v>
      </c>
      <c r="SPP1" s="1" t="s">
        <v>15360</v>
      </c>
      <c r="SPQ1" s="1" t="s">
        <v>15361</v>
      </c>
      <c r="SPR1" s="1" t="s">
        <v>15362</v>
      </c>
      <c r="SPS1" s="1" t="s">
        <v>15363</v>
      </c>
      <c r="SPT1" s="1" t="s">
        <v>15364</v>
      </c>
      <c r="SPU1" s="1" t="s">
        <v>15365</v>
      </c>
      <c r="SPV1" s="1" t="s">
        <v>15366</v>
      </c>
      <c r="SPW1" s="1" t="s">
        <v>15367</v>
      </c>
      <c r="SPX1" s="1" t="s">
        <v>15368</v>
      </c>
      <c r="SPY1" s="1" t="s">
        <v>15369</v>
      </c>
      <c r="SPZ1" s="1" t="s">
        <v>15370</v>
      </c>
      <c r="SQA1" s="1" t="s">
        <v>15371</v>
      </c>
      <c r="SQB1" s="1" t="s">
        <v>15372</v>
      </c>
      <c r="SQC1" s="1" t="s">
        <v>15373</v>
      </c>
      <c r="SQD1" s="1" t="s">
        <v>15374</v>
      </c>
      <c r="SQE1" s="1" t="s">
        <v>15375</v>
      </c>
      <c r="SQF1" s="1" t="s">
        <v>15376</v>
      </c>
      <c r="SQG1" s="1" t="s">
        <v>15377</v>
      </c>
      <c r="SQH1" s="1" t="s">
        <v>15378</v>
      </c>
      <c r="SQI1" s="1" t="s">
        <v>15379</v>
      </c>
      <c r="SQJ1" s="1" t="s">
        <v>15380</v>
      </c>
      <c r="SQK1" s="1" t="s">
        <v>15381</v>
      </c>
      <c r="SQL1" s="1" t="s">
        <v>15382</v>
      </c>
      <c r="SQM1" s="1" t="s">
        <v>15383</v>
      </c>
      <c r="SQN1" s="1" t="s">
        <v>15384</v>
      </c>
      <c r="SQO1" s="1" t="s">
        <v>15385</v>
      </c>
      <c r="SQP1" s="1" t="s">
        <v>15386</v>
      </c>
      <c r="SQQ1" s="1" t="s">
        <v>15387</v>
      </c>
      <c r="SQR1" s="1" t="s">
        <v>15388</v>
      </c>
      <c r="SQS1" s="1" t="s">
        <v>15389</v>
      </c>
      <c r="SQT1" s="1" t="s">
        <v>15390</v>
      </c>
      <c r="SQU1" s="1" t="s">
        <v>15391</v>
      </c>
      <c r="SQV1" s="1" t="s">
        <v>15392</v>
      </c>
      <c r="SQW1" s="1" t="s">
        <v>15393</v>
      </c>
      <c r="SQX1" s="1" t="s">
        <v>15394</v>
      </c>
      <c r="SQY1" s="1" t="s">
        <v>15395</v>
      </c>
      <c r="SQZ1" s="1" t="s">
        <v>15396</v>
      </c>
      <c r="SRA1" s="1" t="s">
        <v>15397</v>
      </c>
      <c r="SRB1" s="1" t="s">
        <v>15398</v>
      </c>
      <c r="SRC1" s="1" t="s">
        <v>15399</v>
      </c>
      <c r="SRD1" s="1" t="s">
        <v>15400</v>
      </c>
      <c r="SRE1" s="1" t="s">
        <v>15401</v>
      </c>
      <c r="SRF1" s="1" t="s">
        <v>15402</v>
      </c>
      <c r="SRG1" s="1" t="s">
        <v>15403</v>
      </c>
      <c r="SRH1" s="1" t="s">
        <v>15404</v>
      </c>
      <c r="SRI1" s="1" t="s">
        <v>15405</v>
      </c>
      <c r="SRJ1" s="1" t="s">
        <v>15406</v>
      </c>
      <c r="SRK1" s="1" t="s">
        <v>15407</v>
      </c>
      <c r="SRL1" s="1" t="s">
        <v>15408</v>
      </c>
      <c r="SRM1" s="1" t="s">
        <v>15409</v>
      </c>
      <c r="SRN1" s="1" t="s">
        <v>15410</v>
      </c>
      <c r="SRO1" s="1" t="s">
        <v>15411</v>
      </c>
      <c r="SRP1" s="1" t="s">
        <v>15412</v>
      </c>
      <c r="SRQ1" s="1" t="s">
        <v>15413</v>
      </c>
      <c r="SRR1" s="1" t="s">
        <v>15414</v>
      </c>
      <c r="SRS1" s="1" t="s">
        <v>15415</v>
      </c>
      <c r="SRT1" s="1" t="s">
        <v>15416</v>
      </c>
      <c r="SRU1" s="1" t="s">
        <v>15417</v>
      </c>
      <c r="SRV1" s="1" t="s">
        <v>15418</v>
      </c>
      <c r="SRW1" s="1" t="s">
        <v>15419</v>
      </c>
      <c r="SRX1" s="1" t="s">
        <v>15420</v>
      </c>
      <c r="SRY1" s="1" t="s">
        <v>15421</v>
      </c>
      <c r="SRZ1" s="1" t="s">
        <v>15422</v>
      </c>
      <c r="SSA1" s="1" t="s">
        <v>15423</v>
      </c>
      <c r="SSB1" s="1" t="s">
        <v>15424</v>
      </c>
      <c r="SSC1" s="1" t="s">
        <v>15425</v>
      </c>
      <c r="SSD1" s="1" t="s">
        <v>15426</v>
      </c>
      <c r="SSE1" s="1" t="s">
        <v>15427</v>
      </c>
      <c r="SSF1" s="1" t="s">
        <v>15428</v>
      </c>
      <c r="SSG1" s="1" t="s">
        <v>15429</v>
      </c>
      <c r="SSH1" s="1" t="s">
        <v>15430</v>
      </c>
      <c r="SSI1" s="1" t="s">
        <v>15431</v>
      </c>
      <c r="SSJ1" s="1" t="s">
        <v>15432</v>
      </c>
      <c r="SSK1" s="1" t="s">
        <v>15433</v>
      </c>
      <c r="SSL1" s="1" t="s">
        <v>15434</v>
      </c>
      <c r="SSM1" s="1" t="s">
        <v>15435</v>
      </c>
      <c r="SSN1" s="1" t="s">
        <v>15436</v>
      </c>
      <c r="SSO1" s="1" t="s">
        <v>15437</v>
      </c>
      <c r="SSP1" s="1" t="s">
        <v>15438</v>
      </c>
      <c r="SSQ1" s="1" t="s">
        <v>15439</v>
      </c>
      <c r="SSR1" s="1" t="s">
        <v>15440</v>
      </c>
      <c r="SSS1" s="1" t="s">
        <v>15441</v>
      </c>
      <c r="SST1" s="1" t="s">
        <v>15442</v>
      </c>
      <c r="SSU1" s="1" t="s">
        <v>15443</v>
      </c>
      <c r="SSV1" s="1" t="s">
        <v>15444</v>
      </c>
      <c r="SSW1" s="1" t="s">
        <v>15445</v>
      </c>
      <c r="SSX1" s="1" t="s">
        <v>15446</v>
      </c>
      <c r="SSY1" s="1" t="s">
        <v>15447</v>
      </c>
      <c r="SSZ1" s="1" t="s">
        <v>15448</v>
      </c>
      <c r="STA1" s="1" t="s">
        <v>15449</v>
      </c>
      <c r="STB1" s="1" t="s">
        <v>15450</v>
      </c>
      <c r="STC1" s="1" t="s">
        <v>15451</v>
      </c>
      <c r="STD1" s="1" t="s">
        <v>15452</v>
      </c>
      <c r="STE1" s="1" t="s">
        <v>15453</v>
      </c>
      <c r="STF1" s="1" t="s">
        <v>15454</v>
      </c>
      <c r="STG1" s="1" t="s">
        <v>15455</v>
      </c>
      <c r="STH1" s="1" t="s">
        <v>15456</v>
      </c>
      <c r="STI1" s="1" t="s">
        <v>15457</v>
      </c>
      <c r="STJ1" s="1" t="s">
        <v>15458</v>
      </c>
      <c r="STK1" s="1" t="s">
        <v>15459</v>
      </c>
      <c r="STL1" s="1" t="s">
        <v>15460</v>
      </c>
      <c r="STM1" s="1" t="s">
        <v>15461</v>
      </c>
      <c r="STN1" s="1" t="s">
        <v>15462</v>
      </c>
      <c r="STO1" s="1" t="s">
        <v>15463</v>
      </c>
      <c r="STP1" s="1" t="s">
        <v>15464</v>
      </c>
      <c r="STQ1" s="1" t="s">
        <v>15465</v>
      </c>
      <c r="STR1" s="1" t="s">
        <v>15466</v>
      </c>
      <c r="STS1" s="1" t="s">
        <v>15467</v>
      </c>
      <c r="STT1" s="1" t="s">
        <v>15468</v>
      </c>
      <c r="STU1" s="1" t="s">
        <v>15469</v>
      </c>
      <c r="STV1" s="1" t="s">
        <v>15470</v>
      </c>
      <c r="STW1" s="1" t="s">
        <v>15471</v>
      </c>
      <c r="STX1" s="1" t="s">
        <v>15472</v>
      </c>
      <c r="STY1" s="1" t="s">
        <v>15473</v>
      </c>
      <c r="STZ1" s="1" t="s">
        <v>15474</v>
      </c>
      <c r="SUA1" s="1" t="s">
        <v>15475</v>
      </c>
      <c r="SUB1" s="1" t="s">
        <v>15476</v>
      </c>
      <c r="SUC1" s="1" t="s">
        <v>15477</v>
      </c>
      <c r="SUD1" s="1" t="s">
        <v>15478</v>
      </c>
      <c r="SUE1" s="1" t="s">
        <v>15479</v>
      </c>
      <c r="SUF1" s="1" t="s">
        <v>15480</v>
      </c>
      <c r="SUG1" s="1" t="s">
        <v>15481</v>
      </c>
      <c r="SUH1" s="1" t="s">
        <v>15482</v>
      </c>
      <c r="SUI1" s="1" t="s">
        <v>15483</v>
      </c>
      <c r="SUJ1" s="1" t="s">
        <v>15484</v>
      </c>
      <c r="SUK1" s="1" t="s">
        <v>15485</v>
      </c>
      <c r="SUL1" s="1" t="s">
        <v>15486</v>
      </c>
      <c r="SUM1" s="1" t="s">
        <v>15487</v>
      </c>
      <c r="SUN1" s="1" t="s">
        <v>15488</v>
      </c>
      <c r="SUO1" s="1" t="s">
        <v>15489</v>
      </c>
      <c r="SUP1" s="1" t="s">
        <v>15490</v>
      </c>
      <c r="SUQ1" s="1" t="s">
        <v>15491</v>
      </c>
      <c r="SUR1" s="1" t="s">
        <v>15492</v>
      </c>
      <c r="SUS1" s="1" t="s">
        <v>15493</v>
      </c>
      <c r="SUT1" s="1" t="s">
        <v>15494</v>
      </c>
      <c r="SUU1" s="1" t="s">
        <v>15495</v>
      </c>
      <c r="SUV1" s="1" t="s">
        <v>15496</v>
      </c>
      <c r="SUW1" s="1" t="s">
        <v>15497</v>
      </c>
      <c r="SUX1" s="1" t="s">
        <v>15498</v>
      </c>
      <c r="SUY1" s="1" t="s">
        <v>15499</v>
      </c>
      <c r="SUZ1" s="1" t="s">
        <v>15500</v>
      </c>
      <c r="SVA1" s="1" t="s">
        <v>15501</v>
      </c>
      <c r="SVB1" s="1" t="s">
        <v>15502</v>
      </c>
      <c r="SVC1" s="1" t="s">
        <v>15503</v>
      </c>
      <c r="SVD1" s="1" t="s">
        <v>15504</v>
      </c>
      <c r="SVE1" s="1" t="s">
        <v>15505</v>
      </c>
      <c r="SVF1" s="1" t="s">
        <v>15506</v>
      </c>
      <c r="SVG1" s="1" t="s">
        <v>15507</v>
      </c>
      <c r="SVH1" s="1" t="s">
        <v>15508</v>
      </c>
      <c r="SVI1" s="1" t="s">
        <v>15509</v>
      </c>
      <c r="SVJ1" s="1" t="s">
        <v>15510</v>
      </c>
      <c r="SVK1" s="1" t="s">
        <v>15511</v>
      </c>
      <c r="SVL1" s="1" t="s">
        <v>15512</v>
      </c>
      <c r="SVM1" s="1" t="s">
        <v>15513</v>
      </c>
      <c r="SVN1" s="1" t="s">
        <v>15514</v>
      </c>
      <c r="SVO1" s="1" t="s">
        <v>15515</v>
      </c>
      <c r="SVP1" s="1" t="s">
        <v>15516</v>
      </c>
      <c r="SVQ1" s="1" t="s">
        <v>15517</v>
      </c>
      <c r="SVR1" s="1" t="s">
        <v>15518</v>
      </c>
      <c r="SVS1" s="1" t="s">
        <v>15519</v>
      </c>
      <c r="SVT1" s="1" t="s">
        <v>15520</v>
      </c>
      <c r="SVU1" s="1" t="s">
        <v>15521</v>
      </c>
      <c r="SVV1" s="1" t="s">
        <v>15522</v>
      </c>
      <c r="SVW1" s="1" t="s">
        <v>15523</v>
      </c>
      <c r="SVX1" s="1" t="s">
        <v>15524</v>
      </c>
      <c r="SVY1" s="1" t="s">
        <v>15525</v>
      </c>
      <c r="SVZ1" s="1" t="s">
        <v>15526</v>
      </c>
      <c r="SWA1" s="1" t="s">
        <v>15527</v>
      </c>
      <c r="SWB1" s="1" t="s">
        <v>15528</v>
      </c>
      <c r="SWC1" s="1" t="s">
        <v>15529</v>
      </c>
      <c r="SWD1" s="1" t="s">
        <v>15530</v>
      </c>
      <c r="SWE1" s="1" t="s">
        <v>15531</v>
      </c>
      <c r="SWF1" s="1" t="s">
        <v>15532</v>
      </c>
      <c r="SWG1" s="1" t="s">
        <v>15533</v>
      </c>
      <c r="SWH1" s="1" t="s">
        <v>15534</v>
      </c>
      <c r="SWI1" s="1" t="s">
        <v>15535</v>
      </c>
      <c r="SWJ1" s="1" t="s">
        <v>15536</v>
      </c>
      <c r="SWK1" s="1" t="s">
        <v>15537</v>
      </c>
      <c r="SWL1" s="1" t="s">
        <v>15538</v>
      </c>
      <c r="SWM1" s="1" t="s">
        <v>15539</v>
      </c>
      <c r="SWN1" s="1" t="s">
        <v>15540</v>
      </c>
      <c r="SWO1" s="1" t="s">
        <v>15541</v>
      </c>
      <c r="SWP1" s="1" t="s">
        <v>15542</v>
      </c>
      <c r="SWQ1" s="1" t="s">
        <v>15543</v>
      </c>
      <c r="SWR1" s="1" t="s">
        <v>15544</v>
      </c>
      <c r="SWS1" s="1" t="s">
        <v>15545</v>
      </c>
      <c r="SWT1" s="1" t="s">
        <v>15546</v>
      </c>
      <c r="SWU1" s="1" t="s">
        <v>15547</v>
      </c>
      <c r="SWV1" s="1" t="s">
        <v>15548</v>
      </c>
      <c r="SWW1" s="1" t="s">
        <v>15549</v>
      </c>
      <c r="SWX1" s="1" t="s">
        <v>15550</v>
      </c>
      <c r="SWY1" s="1" t="s">
        <v>15551</v>
      </c>
      <c r="SWZ1" s="1" t="s">
        <v>15552</v>
      </c>
      <c r="SXA1" s="1" t="s">
        <v>15553</v>
      </c>
      <c r="SXB1" s="1" t="s">
        <v>15554</v>
      </c>
      <c r="SXC1" s="1" t="s">
        <v>15555</v>
      </c>
      <c r="SXD1" s="1" t="s">
        <v>15556</v>
      </c>
      <c r="SXE1" s="1" t="s">
        <v>15557</v>
      </c>
      <c r="SXF1" s="1" t="s">
        <v>15558</v>
      </c>
      <c r="SXG1" s="1" t="s">
        <v>15559</v>
      </c>
      <c r="SXH1" s="1" t="s">
        <v>15560</v>
      </c>
      <c r="SXI1" s="1" t="s">
        <v>15561</v>
      </c>
      <c r="SXJ1" s="1" t="s">
        <v>15562</v>
      </c>
      <c r="SXK1" s="1" t="s">
        <v>15563</v>
      </c>
      <c r="SXL1" s="1" t="s">
        <v>15564</v>
      </c>
      <c r="SXM1" s="1" t="s">
        <v>15565</v>
      </c>
      <c r="SXN1" s="1" t="s">
        <v>15566</v>
      </c>
      <c r="SXO1" s="1" t="s">
        <v>15567</v>
      </c>
      <c r="SXP1" s="1" t="s">
        <v>15568</v>
      </c>
      <c r="SXQ1" s="1" t="s">
        <v>15569</v>
      </c>
      <c r="SXR1" s="1" t="s">
        <v>15570</v>
      </c>
      <c r="SXS1" s="1" t="s">
        <v>15571</v>
      </c>
      <c r="SXT1" s="1" t="s">
        <v>15572</v>
      </c>
      <c r="SXU1" s="1" t="s">
        <v>15573</v>
      </c>
      <c r="SXV1" s="1" t="s">
        <v>15574</v>
      </c>
      <c r="SXW1" s="1" t="s">
        <v>15575</v>
      </c>
      <c r="SXX1" s="1" t="s">
        <v>15576</v>
      </c>
      <c r="SXY1" s="1" t="s">
        <v>15577</v>
      </c>
      <c r="SXZ1" s="1" t="s">
        <v>15578</v>
      </c>
      <c r="SYA1" s="1" t="s">
        <v>15579</v>
      </c>
      <c r="SYB1" s="1" t="s">
        <v>15580</v>
      </c>
      <c r="SYC1" s="1" t="s">
        <v>15581</v>
      </c>
      <c r="SYD1" s="1" t="s">
        <v>15582</v>
      </c>
      <c r="SYE1" s="1" t="s">
        <v>15583</v>
      </c>
      <c r="SYF1" s="1" t="s">
        <v>15584</v>
      </c>
      <c r="SYG1" s="1" t="s">
        <v>15585</v>
      </c>
      <c r="SYH1" s="1" t="s">
        <v>15586</v>
      </c>
      <c r="SYI1" s="1" t="s">
        <v>15587</v>
      </c>
      <c r="SYJ1" s="1" t="s">
        <v>15588</v>
      </c>
      <c r="SYK1" s="1" t="s">
        <v>15589</v>
      </c>
      <c r="SYL1" s="1" t="s">
        <v>15590</v>
      </c>
      <c r="SYM1" s="1" t="s">
        <v>15591</v>
      </c>
      <c r="SYN1" s="1" t="s">
        <v>15592</v>
      </c>
      <c r="SYO1" s="1" t="s">
        <v>15593</v>
      </c>
      <c r="SYP1" s="1" t="s">
        <v>15594</v>
      </c>
      <c r="SYQ1" s="1" t="s">
        <v>15595</v>
      </c>
      <c r="SYR1" s="1" t="s">
        <v>15596</v>
      </c>
      <c r="SYS1" s="1" t="s">
        <v>15597</v>
      </c>
      <c r="SYT1" s="1" t="s">
        <v>15598</v>
      </c>
      <c r="SYU1" s="1" t="s">
        <v>15599</v>
      </c>
      <c r="SYV1" s="1" t="s">
        <v>15600</v>
      </c>
      <c r="SYW1" s="1" t="s">
        <v>15601</v>
      </c>
      <c r="SYX1" s="1" t="s">
        <v>15602</v>
      </c>
      <c r="SYY1" s="1" t="s">
        <v>15603</v>
      </c>
      <c r="SYZ1" s="1" t="s">
        <v>15604</v>
      </c>
      <c r="SZA1" s="1" t="s">
        <v>15605</v>
      </c>
      <c r="SZB1" s="1" t="s">
        <v>15606</v>
      </c>
      <c r="SZC1" s="1" t="s">
        <v>15607</v>
      </c>
      <c r="SZD1" s="1" t="s">
        <v>15608</v>
      </c>
      <c r="SZE1" s="1" t="s">
        <v>15609</v>
      </c>
      <c r="SZF1" s="1" t="s">
        <v>15610</v>
      </c>
      <c r="SZG1" s="1" t="s">
        <v>15611</v>
      </c>
      <c r="SZH1" s="1" t="s">
        <v>15612</v>
      </c>
      <c r="SZI1" s="1" t="s">
        <v>15613</v>
      </c>
      <c r="SZJ1" s="1" t="s">
        <v>15614</v>
      </c>
      <c r="SZK1" s="1" t="s">
        <v>15615</v>
      </c>
      <c r="SZL1" s="1" t="s">
        <v>15616</v>
      </c>
      <c r="SZM1" s="1" t="s">
        <v>15617</v>
      </c>
      <c r="SZN1" s="1" t="s">
        <v>15618</v>
      </c>
      <c r="SZO1" s="1" t="s">
        <v>15619</v>
      </c>
      <c r="SZP1" s="1" t="s">
        <v>15620</v>
      </c>
      <c r="SZQ1" s="1" t="s">
        <v>15621</v>
      </c>
      <c r="SZR1" s="1" t="s">
        <v>15622</v>
      </c>
      <c r="SZS1" s="1" t="s">
        <v>15623</v>
      </c>
      <c r="SZT1" s="1" t="s">
        <v>15624</v>
      </c>
      <c r="SZU1" s="1" t="s">
        <v>15625</v>
      </c>
      <c r="SZV1" s="1" t="s">
        <v>15626</v>
      </c>
      <c r="SZW1" s="1" t="s">
        <v>15627</v>
      </c>
      <c r="SZX1" s="1" t="s">
        <v>15628</v>
      </c>
      <c r="SZY1" s="1" t="s">
        <v>15629</v>
      </c>
      <c r="SZZ1" s="1" t="s">
        <v>15630</v>
      </c>
      <c r="TAA1" s="1" t="s">
        <v>15631</v>
      </c>
      <c r="TAB1" s="1" t="s">
        <v>15632</v>
      </c>
      <c r="TAC1" s="1" t="s">
        <v>15633</v>
      </c>
      <c r="TAD1" s="1" t="s">
        <v>15634</v>
      </c>
      <c r="TAE1" s="1" t="s">
        <v>15635</v>
      </c>
      <c r="TAF1" s="1" t="s">
        <v>15636</v>
      </c>
      <c r="TAG1" s="1" t="s">
        <v>15637</v>
      </c>
      <c r="TAH1" s="1" t="s">
        <v>15638</v>
      </c>
      <c r="TAI1" s="1" t="s">
        <v>15639</v>
      </c>
      <c r="TAJ1" s="1" t="s">
        <v>15640</v>
      </c>
      <c r="TAK1" s="1" t="s">
        <v>15641</v>
      </c>
      <c r="TAL1" s="1" t="s">
        <v>15642</v>
      </c>
      <c r="TAM1" s="1" t="s">
        <v>15643</v>
      </c>
      <c r="TAN1" s="1" t="s">
        <v>15644</v>
      </c>
      <c r="TAO1" s="1" t="s">
        <v>15645</v>
      </c>
      <c r="TAP1" s="1" t="s">
        <v>15646</v>
      </c>
      <c r="TAQ1" s="1" t="s">
        <v>15647</v>
      </c>
      <c r="TAR1" s="1" t="s">
        <v>15648</v>
      </c>
      <c r="TAS1" s="1" t="s">
        <v>15649</v>
      </c>
      <c r="TAT1" s="1" t="s">
        <v>15650</v>
      </c>
      <c r="TAU1" s="1" t="s">
        <v>15651</v>
      </c>
      <c r="TAV1" s="1" t="s">
        <v>15652</v>
      </c>
      <c r="TAW1" s="1" t="s">
        <v>15653</v>
      </c>
      <c r="TAX1" s="1" t="s">
        <v>15654</v>
      </c>
      <c r="TAY1" s="1" t="s">
        <v>15655</v>
      </c>
      <c r="TAZ1" s="1" t="s">
        <v>15656</v>
      </c>
      <c r="TBA1" s="1" t="s">
        <v>15657</v>
      </c>
      <c r="TBB1" s="1" t="s">
        <v>15658</v>
      </c>
      <c r="TBC1" s="1" t="s">
        <v>15659</v>
      </c>
      <c r="TBD1" s="1" t="s">
        <v>15660</v>
      </c>
      <c r="TBE1" s="1" t="s">
        <v>15661</v>
      </c>
      <c r="TBF1" s="1" t="s">
        <v>15662</v>
      </c>
      <c r="TBG1" s="1" t="s">
        <v>15663</v>
      </c>
      <c r="TBH1" s="1" t="s">
        <v>15664</v>
      </c>
      <c r="TBI1" s="1" t="s">
        <v>15665</v>
      </c>
      <c r="TBJ1" s="1" t="s">
        <v>15666</v>
      </c>
      <c r="TBK1" s="1" t="s">
        <v>15667</v>
      </c>
      <c r="TBL1" s="1" t="s">
        <v>15668</v>
      </c>
      <c r="TBM1" s="1" t="s">
        <v>15669</v>
      </c>
      <c r="TBN1" s="1" t="s">
        <v>15670</v>
      </c>
      <c r="TBO1" s="1" t="s">
        <v>15671</v>
      </c>
      <c r="TBP1" s="1" t="s">
        <v>15672</v>
      </c>
      <c r="TBQ1" s="1" t="s">
        <v>15673</v>
      </c>
      <c r="TBR1" s="1" t="s">
        <v>15674</v>
      </c>
      <c r="TBS1" s="1" t="s">
        <v>15675</v>
      </c>
      <c r="TBT1" s="1" t="s">
        <v>15676</v>
      </c>
      <c r="TBU1" s="1" t="s">
        <v>15677</v>
      </c>
      <c r="TBV1" s="1" t="s">
        <v>15678</v>
      </c>
      <c r="TBW1" s="1" t="s">
        <v>15679</v>
      </c>
      <c r="TBX1" s="1" t="s">
        <v>15680</v>
      </c>
      <c r="TBY1" s="1" t="s">
        <v>15681</v>
      </c>
      <c r="TBZ1" s="1" t="s">
        <v>15682</v>
      </c>
      <c r="TCA1" s="1" t="s">
        <v>15683</v>
      </c>
      <c r="TCB1" s="1" t="s">
        <v>15684</v>
      </c>
      <c r="TCC1" s="1" t="s">
        <v>15685</v>
      </c>
      <c r="TCD1" s="1" t="s">
        <v>15686</v>
      </c>
      <c r="TCE1" s="1" t="s">
        <v>15687</v>
      </c>
      <c r="TCF1" s="1" t="s">
        <v>15688</v>
      </c>
      <c r="TCG1" s="1" t="s">
        <v>15689</v>
      </c>
      <c r="TCH1" s="1" t="s">
        <v>15690</v>
      </c>
      <c r="TCI1" s="1" t="s">
        <v>15691</v>
      </c>
      <c r="TCJ1" s="1" t="s">
        <v>15692</v>
      </c>
      <c r="TCK1" s="1" t="s">
        <v>15693</v>
      </c>
      <c r="TCL1" s="1" t="s">
        <v>15694</v>
      </c>
      <c r="TCM1" s="1" t="s">
        <v>15695</v>
      </c>
      <c r="TCN1" s="1" t="s">
        <v>15696</v>
      </c>
      <c r="TCO1" s="1" t="s">
        <v>15697</v>
      </c>
      <c r="TCP1" s="1" t="s">
        <v>15698</v>
      </c>
      <c r="TCQ1" s="1" t="s">
        <v>15699</v>
      </c>
      <c r="TCR1" s="1" t="s">
        <v>15700</v>
      </c>
      <c r="TCS1" s="1" t="s">
        <v>15701</v>
      </c>
      <c r="TCT1" s="1" t="s">
        <v>15702</v>
      </c>
      <c r="TCU1" s="1" t="s">
        <v>15703</v>
      </c>
      <c r="TCV1" s="1" t="s">
        <v>15704</v>
      </c>
      <c r="TCW1" s="1" t="s">
        <v>15705</v>
      </c>
      <c r="TCX1" s="1" t="s">
        <v>15706</v>
      </c>
      <c r="TCY1" s="1" t="s">
        <v>15707</v>
      </c>
      <c r="TCZ1" s="1" t="s">
        <v>15708</v>
      </c>
      <c r="TDA1" s="1" t="s">
        <v>15709</v>
      </c>
      <c r="TDB1" s="1" t="s">
        <v>15710</v>
      </c>
      <c r="TDC1" s="1" t="s">
        <v>15711</v>
      </c>
      <c r="TDD1" s="1" t="s">
        <v>15712</v>
      </c>
      <c r="TDE1" s="1" t="s">
        <v>15713</v>
      </c>
      <c r="TDF1" s="1" t="s">
        <v>15714</v>
      </c>
      <c r="TDG1" s="1" t="s">
        <v>15715</v>
      </c>
      <c r="TDH1" s="1" t="s">
        <v>15716</v>
      </c>
      <c r="TDI1" s="1" t="s">
        <v>15717</v>
      </c>
      <c r="TDJ1" s="1" t="s">
        <v>15718</v>
      </c>
      <c r="TDK1" s="1" t="s">
        <v>15719</v>
      </c>
      <c r="TDL1" s="1" t="s">
        <v>15720</v>
      </c>
      <c r="TDM1" s="1" t="s">
        <v>15721</v>
      </c>
      <c r="TDN1" s="1" t="s">
        <v>15722</v>
      </c>
      <c r="TDO1" s="1" t="s">
        <v>15723</v>
      </c>
      <c r="TDP1" s="1" t="s">
        <v>15724</v>
      </c>
      <c r="TDQ1" s="1" t="s">
        <v>15725</v>
      </c>
      <c r="TDR1" s="1" t="s">
        <v>15726</v>
      </c>
      <c r="TDS1" s="1" t="s">
        <v>15727</v>
      </c>
      <c r="TDT1" s="1" t="s">
        <v>15728</v>
      </c>
      <c r="TDU1" s="1" t="s">
        <v>15729</v>
      </c>
      <c r="TDV1" s="1" t="s">
        <v>15730</v>
      </c>
      <c r="TDW1" s="1" t="s">
        <v>15731</v>
      </c>
      <c r="TDX1" s="1" t="s">
        <v>15732</v>
      </c>
      <c r="TDY1" s="1" t="s">
        <v>15733</v>
      </c>
      <c r="TDZ1" s="1" t="s">
        <v>15734</v>
      </c>
      <c r="TEA1" s="1" t="s">
        <v>15735</v>
      </c>
      <c r="TEB1" s="1" t="s">
        <v>15736</v>
      </c>
      <c r="TEC1" s="1" t="s">
        <v>15737</v>
      </c>
      <c r="TED1" s="1" t="s">
        <v>15738</v>
      </c>
      <c r="TEE1" s="1" t="s">
        <v>15739</v>
      </c>
      <c r="TEF1" s="1" t="s">
        <v>15740</v>
      </c>
      <c r="TEG1" s="1" t="s">
        <v>15741</v>
      </c>
      <c r="TEH1" s="1" t="s">
        <v>15742</v>
      </c>
      <c r="TEI1" s="1" t="s">
        <v>15743</v>
      </c>
      <c r="TEJ1" s="1" t="s">
        <v>15744</v>
      </c>
      <c r="TEK1" s="1" t="s">
        <v>15745</v>
      </c>
      <c r="TEL1" s="1" t="s">
        <v>15746</v>
      </c>
      <c r="TEM1" s="1" t="s">
        <v>15747</v>
      </c>
      <c r="TEN1" s="1" t="s">
        <v>15748</v>
      </c>
      <c r="TEO1" s="1" t="s">
        <v>15749</v>
      </c>
      <c r="TEP1" s="1" t="s">
        <v>15750</v>
      </c>
      <c r="TEQ1" s="1" t="s">
        <v>15751</v>
      </c>
      <c r="TER1" s="1" t="s">
        <v>15752</v>
      </c>
      <c r="TES1" s="1" t="s">
        <v>15753</v>
      </c>
      <c r="TET1" s="1" t="s">
        <v>15754</v>
      </c>
      <c r="TEU1" s="1" t="s">
        <v>15755</v>
      </c>
      <c r="TEV1" s="1" t="s">
        <v>15756</v>
      </c>
      <c r="TEW1" s="1" t="s">
        <v>15757</v>
      </c>
      <c r="TEX1" s="1" t="s">
        <v>15758</v>
      </c>
      <c r="TEY1" s="1" t="s">
        <v>15759</v>
      </c>
      <c r="TEZ1" s="1" t="s">
        <v>15760</v>
      </c>
      <c r="TFA1" s="1" t="s">
        <v>15761</v>
      </c>
      <c r="TFB1" s="1" t="s">
        <v>15762</v>
      </c>
      <c r="TFC1" s="1" t="s">
        <v>15763</v>
      </c>
      <c r="TFD1" s="1" t="s">
        <v>15764</v>
      </c>
      <c r="TFE1" s="1" t="s">
        <v>15765</v>
      </c>
      <c r="TFF1" s="1" t="s">
        <v>15766</v>
      </c>
      <c r="TFG1" s="1" t="s">
        <v>15767</v>
      </c>
      <c r="TFH1" s="1" t="s">
        <v>15768</v>
      </c>
      <c r="TFI1" s="1" t="s">
        <v>15769</v>
      </c>
      <c r="TFJ1" s="1" t="s">
        <v>15770</v>
      </c>
      <c r="TFK1" s="1" t="s">
        <v>15771</v>
      </c>
      <c r="TFL1" s="1" t="s">
        <v>15772</v>
      </c>
      <c r="TFM1" s="1" t="s">
        <v>15773</v>
      </c>
      <c r="TFN1" s="1" t="s">
        <v>15774</v>
      </c>
      <c r="TFO1" s="1" t="s">
        <v>15775</v>
      </c>
      <c r="TFP1" s="1" t="s">
        <v>15776</v>
      </c>
      <c r="TFQ1" s="1" t="s">
        <v>15777</v>
      </c>
      <c r="TFR1" s="1" t="s">
        <v>15778</v>
      </c>
      <c r="TFS1" s="1" t="s">
        <v>15779</v>
      </c>
      <c r="TFT1" s="1" t="s">
        <v>15780</v>
      </c>
      <c r="TFU1" s="1" t="s">
        <v>15781</v>
      </c>
      <c r="TFV1" s="1" t="s">
        <v>15782</v>
      </c>
      <c r="TFW1" s="1" t="s">
        <v>15783</v>
      </c>
      <c r="TFX1" s="1" t="s">
        <v>15784</v>
      </c>
      <c r="TFY1" s="1" t="s">
        <v>15785</v>
      </c>
      <c r="TFZ1" s="1" t="s">
        <v>15786</v>
      </c>
      <c r="TGA1" s="1" t="s">
        <v>15787</v>
      </c>
      <c r="TGB1" s="1" t="s">
        <v>15788</v>
      </c>
      <c r="TGC1" s="1" t="s">
        <v>15789</v>
      </c>
      <c r="TGD1" s="1" t="s">
        <v>15790</v>
      </c>
      <c r="TGE1" s="1" t="s">
        <v>15791</v>
      </c>
      <c r="TGF1" s="1" t="s">
        <v>15792</v>
      </c>
      <c r="TGG1" s="1" t="s">
        <v>15793</v>
      </c>
      <c r="TGH1" s="1" t="s">
        <v>15794</v>
      </c>
      <c r="TGI1" s="1" t="s">
        <v>15795</v>
      </c>
      <c r="TGJ1" s="1" t="s">
        <v>15796</v>
      </c>
      <c r="TGK1" s="1" t="s">
        <v>15797</v>
      </c>
      <c r="TGL1" s="1" t="s">
        <v>15798</v>
      </c>
      <c r="TGM1" s="1" t="s">
        <v>15799</v>
      </c>
      <c r="TGN1" s="1" t="s">
        <v>15800</v>
      </c>
      <c r="TGO1" s="1" t="s">
        <v>15801</v>
      </c>
      <c r="TGP1" s="1" t="s">
        <v>15802</v>
      </c>
      <c r="TGQ1" s="1" t="s">
        <v>15803</v>
      </c>
      <c r="TGR1" s="1" t="s">
        <v>15804</v>
      </c>
      <c r="TGS1" s="1" t="s">
        <v>15805</v>
      </c>
      <c r="TGT1" s="1" t="s">
        <v>15806</v>
      </c>
      <c r="TGU1" s="1" t="s">
        <v>15807</v>
      </c>
      <c r="TGV1" s="1" t="s">
        <v>15808</v>
      </c>
      <c r="TGW1" s="1" t="s">
        <v>15809</v>
      </c>
      <c r="TGX1" s="1" t="s">
        <v>15810</v>
      </c>
      <c r="TGY1" s="1" t="s">
        <v>15811</v>
      </c>
      <c r="TGZ1" s="1" t="s">
        <v>15812</v>
      </c>
      <c r="THA1" s="1" t="s">
        <v>15813</v>
      </c>
      <c r="THB1" s="1" t="s">
        <v>15814</v>
      </c>
      <c r="THC1" s="1" t="s">
        <v>15815</v>
      </c>
      <c r="THD1" s="1" t="s">
        <v>15816</v>
      </c>
      <c r="THE1" s="1" t="s">
        <v>15817</v>
      </c>
      <c r="THF1" s="1" t="s">
        <v>15818</v>
      </c>
      <c r="THG1" s="1" t="s">
        <v>15819</v>
      </c>
      <c r="THH1" s="1" t="s">
        <v>15820</v>
      </c>
      <c r="THI1" s="1" t="s">
        <v>15821</v>
      </c>
      <c r="THJ1" s="1" t="s">
        <v>15822</v>
      </c>
      <c r="THK1" s="1" t="s">
        <v>15823</v>
      </c>
      <c r="THL1" s="1" t="s">
        <v>15824</v>
      </c>
      <c r="THM1" s="1" t="s">
        <v>15825</v>
      </c>
      <c r="THN1" s="1" t="s">
        <v>15826</v>
      </c>
      <c r="THO1" s="1" t="s">
        <v>15827</v>
      </c>
      <c r="THP1" s="1" t="s">
        <v>15828</v>
      </c>
      <c r="THQ1" s="1" t="s">
        <v>15829</v>
      </c>
      <c r="THR1" s="1" t="s">
        <v>15830</v>
      </c>
      <c r="THS1" s="1" t="s">
        <v>15831</v>
      </c>
      <c r="THT1" s="1" t="s">
        <v>15832</v>
      </c>
      <c r="THU1" s="1" t="s">
        <v>15833</v>
      </c>
      <c r="THV1" s="1" t="s">
        <v>15834</v>
      </c>
      <c r="THW1" s="1" t="s">
        <v>15835</v>
      </c>
      <c r="THX1" s="1" t="s">
        <v>15836</v>
      </c>
      <c r="THY1" s="1" t="s">
        <v>15837</v>
      </c>
      <c r="THZ1" s="1" t="s">
        <v>15838</v>
      </c>
      <c r="TIA1" s="1" t="s">
        <v>15839</v>
      </c>
      <c r="TIB1" s="1" t="s">
        <v>15840</v>
      </c>
      <c r="TIC1" s="1" t="s">
        <v>15841</v>
      </c>
      <c r="TID1" s="1" t="s">
        <v>15842</v>
      </c>
      <c r="TIE1" s="1" t="s">
        <v>15843</v>
      </c>
      <c r="TIF1" s="1" t="s">
        <v>15844</v>
      </c>
      <c r="TIG1" s="1" t="s">
        <v>15845</v>
      </c>
      <c r="TIH1" s="1" t="s">
        <v>15846</v>
      </c>
      <c r="TII1" s="1" t="s">
        <v>15847</v>
      </c>
      <c r="TIJ1" s="1" t="s">
        <v>15848</v>
      </c>
      <c r="TIK1" s="1" t="s">
        <v>15849</v>
      </c>
      <c r="TIL1" s="1" t="s">
        <v>15850</v>
      </c>
      <c r="TIM1" s="1" t="s">
        <v>15851</v>
      </c>
      <c r="TIN1" s="1" t="s">
        <v>15852</v>
      </c>
      <c r="TIO1" s="1" t="s">
        <v>15853</v>
      </c>
      <c r="TIP1" s="1" t="s">
        <v>15854</v>
      </c>
      <c r="TIQ1" s="1" t="s">
        <v>15855</v>
      </c>
      <c r="TIR1" s="1" t="s">
        <v>15856</v>
      </c>
      <c r="TIS1" s="1" t="s">
        <v>15857</v>
      </c>
      <c r="TIT1" s="1" t="s">
        <v>15858</v>
      </c>
      <c r="TIU1" s="1" t="s">
        <v>15859</v>
      </c>
      <c r="TIV1" s="1" t="s">
        <v>15860</v>
      </c>
      <c r="TIW1" s="1" t="s">
        <v>15861</v>
      </c>
      <c r="TIX1" s="1" t="s">
        <v>15862</v>
      </c>
      <c r="TIY1" s="1" t="s">
        <v>15863</v>
      </c>
      <c r="TIZ1" s="1" t="s">
        <v>15864</v>
      </c>
      <c r="TJA1" s="1" t="s">
        <v>15865</v>
      </c>
      <c r="TJB1" s="1" t="s">
        <v>15866</v>
      </c>
      <c r="TJC1" s="1" t="s">
        <v>15867</v>
      </c>
      <c r="TJD1" s="1" t="s">
        <v>15868</v>
      </c>
      <c r="TJE1" s="1" t="s">
        <v>15869</v>
      </c>
      <c r="TJF1" s="1" t="s">
        <v>15870</v>
      </c>
      <c r="TJG1" s="1" t="s">
        <v>15871</v>
      </c>
      <c r="TJH1" s="1" t="s">
        <v>15872</v>
      </c>
      <c r="TJI1" s="1" t="s">
        <v>15873</v>
      </c>
      <c r="TJJ1" s="1" t="s">
        <v>15874</v>
      </c>
      <c r="TJK1" s="1" t="s">
        <v>15875</v>
      </c>
      <c r="TJL1" s="1" t="s">
        <v>15876</v>
      </c>
      <c r="TJM1" s="1" t="s">
        <v>15877</v>
      </c>
      <c r="TJN1" s="1" t="s">
        <v>15878</v>
      </c>
      <c r="TJO1" s="1" t="s">
        <v>15879</v>
      </c>
      <c r="TJP1" s="1" t="s">
        <v>15880</v>
      </c>
      <c r="TJQ1" s="1" t="s">
        <v>15881</v>
      </c>
      <c r="TJR1" s="1" t="s">
        <v>15882</v>
      </c>
      <c r="TJS1" s="1" t="s">
        <v>15883</v>
      </c>
      <c r="TJT1" s="1" t="s">
        <v>15884</v>
      </c>
      <c r="TJU1" s="1" t="s">
        <v>15885</v>
      </c>
      <c r="TJV1" s="1" t="s">
        <v>15886</v>
      </c>
      <c r="TJW1" s="1" t="s">
        <v>15887</v>
      </c>
      <c r="TJX1" s="1" t="s">
        <v>15888</v>
      </c>
      <c r="TJY1" s="1" t="s">
        <v>15889</v>
      </c>
      <c r="TJZ1" s="1" t="s">
        <v>15890</v>
      </c>
      <c r="TKA1" s="1" t="s">
        <v>15891</v>
      </c>
      <c r="TKB1" s="1" t="s">
        <v>15892</v>
      </c>
      <c r="TKC1" s="1" t="s">
        <v>15893</v>
      </c>
      <c r="TKD1" s="1" t="s">
        <v>15894</v>
      </c>
      <c r="TKE1" s="1" t="s">
        <v>15895</v>
      </c>
      <c r="TKF1" s="1" t="s">
        <v>15896</v>
      </c>
      <c r="TKG1" s="1" t="s">
        <v>15897</v>
      </c>
      <c r="TKH1" s="1" t="s">
        <v>15898</v>
      </c>
      <c r="TKI1" s="1" t="s">
        <v>15899</v>
      </c>
      <c r="TKJ1" s="1" t="s">
        <v>15900</v>
      </c>
      <c r="TKK1" s="1" t="s">
        <v>15901</v>
      </c>
      <c r="TKL1" s="1" t="s">
        <v>15902</v>
      </c>
      <c r="TKM1" s="1" t="s">
        <v>15903</v>
      </c>
      <c r="TKN1" s="1" t="s">
        <v>15904</v>
      </c>
      <c r="TKO1" s="1" t="s">
        <v>15905</v>
      </c>
      <c r="TKP1" s="1" t="s">
        <v>15906</v>
      </c>
      <c r="TKQ1" s="1" t="s">
        <v>15907</v>
      </c>
      <c r="TKR1" s="1" t="s">
        <v>15908</v>
      </c>
      <c r="TKS1" s="1" t="s">
        <v>15909</v>
      </c>
      <c r="TKT1" s="1" t="s">
        <v>15910</v>
      </c>
      <c r="TKU1" s="1" t="s">
        <v>15911</v>
      </c>
      <c r="TKV1" s="1" t="s">
        <v>15912</v>
      </c>
      <c r="TKW1" s="1" t="s">
        <v>15913</v>
      </c>
      <c r="TKX1" s="1" t="s">
        <v>15914</v>
      </c>
      <c r="TKY1" s="1" t="s">
        <v>15915</v>
      </c>
      <c r="TKZ1" s="1" t="s">
        <v>15916</v>
      </c>
      <c r="TLA1" s="1" t="s">
        <v>15917</v>
      </c>
      <c r="TLB1" s="1" t="s">
        <v>15918</v>
      </c>
      <c r="TLC1" s="1" t="s">
        <v>15919</v>
      </c>
      <c r="TLD1" s="1" t="s">
        <v>15920</v>
      </c>
      <c r="TLE1" s="1" t="s">
        <v>15921</v>
      </c>
      <c r="TLF1" s="1" t="s">
        <v>15922</v>
      </c>
      <c r="TLG1" s="1" t="s">
        <v>15923</v>
      </c>
      <c r="TLH1" s="1" t="s">
        <v>15924</v>
      </c>
      <c r="TLI1" s="1" t="s">
        <v>15925</v>
      </c>
      <c r="TLJ1" s="1" t="s">
        <v>15926</v>
      </c>
      <c r="TLK1" s="1" t="s">
        <v>15927</v>
      </c>
      <c r="TLL1" s="1" t="s">
        <v>15928</v>
      </c>
      <c r="TLM1" s="1" t="s">
        <v>15929</v>
      </c>
      <c r="TLN1" s="1" t="s">
        <v>15930</v>
      </c>
      <c r="TLO1" s="1" t="s">
        <v>15931</v>
      </c>
      <c r="TLP1" s="1" t="s">
        <v>15932</v>
      </c>
      <c r="TLQ1" s="1" t="s">
        <v>15933</v>
      </c>
      <c r="TLR1" s="1" t="s">
        <v>15934</v>
      </c>
      <c r="TLS1" s="1" t="s">
        <v>15935</v>
      </c>
      <c r="TLT1" s="1" t="s">
        <v>15936</v>
      </c>
      <c r="TLU1" s="1" t="s">
        <v>15937</v>
      </c>
      <c r="TLV1" s="1" t="s">
        <v>15938</v>
      </c>
      <c r="TLW1" s="1" t="s">
        <v>15939</v>
      </c>
      <c r="TLX1" s="1" t="s">
        <v>15940</v>
      </c>
      <c r="TLY1" s="1" t="s">
        <v>15941</v>
      </c>
      <c r="TLZ1" s="1" t="s">
        <v>15942</v>
      </c>
      <c r="TMA1" s="1" t="s">
        <v>15943</v>
      </c>
      <c r="TMB1" s="1" t="s">
        <v>15944</v>
      </c>
      <c r="TMC1" s="1" t="s">
        <v>15945</v>
      </c>
      <c r="TMD1" s="1" t="s">
        <v>15946</v>
      </c>
      <c r="TME1" s="1" t="s">
        <v>15947</v>
      </c>
      <c r="TMF1" s="1" t="s">
        <v>15948</v>
      </c>
      <c r="TMG1" s="1" t="s">
        <v>15949</v>
      </c>
      <c r="TMH1" s="1" t="s">
        <v>15950</v>
      </c>
      <c r="TMI1" s="1" t="s">
        <v>15951</v>
      </c>
      <c r="TMJ1" s="1" t="s">
        <v>15952</v>
      </c>
      <c r="TMK1" s="1" t="s">
        <v>15953</v>
      </c>
      <c r="TML1" s="1" t="s">
        <v>15954</v>
      </c>
      <c r="TMM1" s="1" t="s">
        <v>15955</v>
      </c>
      <c r="TMN1" s="1" t="s">
        <v>15956</v>
      </c>
      <c r="TMO1" s="1" t="s">
        <v>15957</v>
      </c>
      <c r="TMP1" s="1" t="s">
        <v>15958</v>
      </c>
      <c r="TMQ1" s="1" t="s">
        <v>15959</v>
      </c>
      <c r="TMR1" s="1" t="s">
        <v>15960</v>
      </c>
      <c r="TMS1" s="1" t="s">
        <v>15961</v>
      </c>
      <c r="TMT1" s="1" t="s">
        <v>15962</v>
      </c>
      <c r="TMU1" s="1" t="s">
        <v>15963</v>
      </c>
      <c r="TMV1" s="1" t="s">
        <v>15964</v>
      </c>
      <c r="TMW1" s="1" t="s">
        <v>15965</v>
      </c>
      <c r="TMX1" s="1" t="s">
        <v>15966</v>
      </c>
      <c r="TMY1" s="1" t="s">
        <v>15967</v>
      </c>
      <c r="TMZ1" s="1" t="s">
        <v>15968</v>
      </c>
      <c r="TNA1" s="1" t="s">
        <v>15969</v>
      </c>
      <c r="TNB1" s="1" t="s">
        <v>15970</v>
      </c>
      <c r="TNC1" s="1" t="s">
        <v>15971</v>
      </c>
      <c r="TND1" s="1" t="s">
        <v>15972</v>
      </c>
      <c r="TNE1" s="1" t="s">
        <v>15973</v>
      </c>
      <c r="TNF1" s="1" t="s">
        <v>15974</v>
      </c>
      <c r="TNG1" s="1" t="s">
        <v>15975</v>
      </c>
      <c r="TNH1" s="1" t="s">
        <v>15976</v>
      </c>
      <c r="TNI1" s="1" t="s">
        <v>15977</v>
      </c>
      <c r="TNJ1" s="1" t="s">
        <v>15978</v>
      </c>
      <c r="TNK1" s="1" t="s">
        <v>15979</v>
      </c>
      <c r="TNL1" s="1" t="s">
        <v>15980</v>
      </c>
      <c r="TNM1" s="1" t="s">
        <v>15981</v>
      </c>
      <c r="TNN1" s="1" t="s">
        <v>15982</v>
      </c>
      <c r="TNO1" s="1" t="s">
        <v>15983</v>
      </c>
      <c r="TNP1" s="1" t="s">
        <v>15984</v>
      </c>
      <c r="TNQ1" s="1" t="s">
        <v>15985</v>
      </c>
      <c r="TNR1" s="1" t="s">
        <v>15986</v>
      </c>
      <c r="TNS1" s="1" t="s">
        <v>15987</v>
      </c>
      <c r="TNT1" s="1" t="s">
        <v>15988</v>
      </c>
      <c r="TNU1" s="1" t="s">
        <v>15989</v>
      </c>
      <c r="TNV1" s="1" t="s">
        <v>15990</v>
      </c>
      <c r="TNW1" s="1" t="s">
        <v>15991</v>
      </c>
      <c r="TNX1" s="1" t="s">
        <v>15992</v>
      </c>
      <c r="TNY1" s="1" t="s">
        <v>15993</v>
      </c>
      <c r="TNZ1" s="1" t="s">
        <v>15994</v>
      </c>
      <c r="TOA1" s="1" t="s">
        <v>15995</v>
      </c>
      <c r="TOB1" s="1" t="s">
        <v>15996</v>
      </c>
      <c r="TOC1" s="1" t="s">
        <v>15997</v>
      </c>
      <c r="TOD1" s="1" t="s">
        <v>15998</v>
      </c>
      <c r="TOE1" s="1" t="s">
        <v>15999</v>
      </c>
      <c r="TOF1" s="1" t="s">
        <v>16000</v>
      </c>
      <c r="TOG1" s="1" t="s">
        <v>16001</v>
      </c>
      <c r="TOH1" s="1" t="s">
        <v>16002</v>
      </c>
      <c r="TOI1" s="1" t="s">
        <v>16003</v>
      </c>
      <c r="TOJ1" s="1" t="s">
        <v>16004</v>
      </c>
      <c r="TOK1" s="1" t="s">
        <v>16005</v>
      </c>
      <c r="TOL1" s="1" t="s">
        <v>16006</v>
      </c>
      <c r="TOM1" s="1" t="s">
        <v>16007</v>
      </c>
      <c r="TON1" s="1" t="s">
        <v>16008</v>
      </c>
      <c r="TOO1" s="1" t="s">
        <v>16009</v>
      </c>
      <c r="TOP1" s="1" t="s">
        <v>16010</v>
      </c>
      <c r="TOQ1" s="1" t="s">
        <v>16011</v>
      </c>
      <c r="TOR1" s="1" t="s">
        <v>16012</v>
      </c>
      <c r="TOS1" s="1" t="s">
        <v>16013</v>
      </c>
      <c r="TOT1" s="1" t="s">
        <v>16014</v>
      </c>
      <c r="TOU1" s="1" t="s">
        <v>16015</v>
      </c>
      <c r="TOV1" s="1" t="s">
        <v>16016</v>
      </c>
      <c r="TOW1" s="1" t="s">
        <v>16017</v>
      </c>
      <c r="TOX1" s="1" t="s">
        <v>16018</v>
      </c>
      <c r="TOY1" s="1" t="s">
        <v>16019</v>
      </c>
      <c r="TOZ1" s="1" t="s">
        <v>16020</v>
      </c>
      <c r="TPA1" s="1" t="s">
        <v>16021</v>
      </c>
      <c r="TPB1" s="1" t="s">
        <v>16022</v>
      </c>
      <c r="TPC1" s="1" t="s">
        <v>16023</v>
      </c>
      <c r="TPD1" s="1" t="s">
        <v>16024</v>
      </c>
      <c r="TPE1" s="1" t="s">
        <v>16025</v>
      </c>
      <c r="TPF1" s="1" t="s">
        <v>16026</v>
      </c>
      <c r="TPG1" s="1" t="s">
        <v>16027</v>
      </c>
      <c r="TPH1" s="1" t="s">
        <v>16028</v>
      </c>
      <c r="TPI1" s="1" t="s">
        <v>16029</v>
      </c>
      <c r="TPJ1" s="1" t="s">
        <v>16030</v>
      </c>
      <c r="TPK1" s="1" t="s">
        <v>16031</v>
      </c>
      <c r="TPL1" s="1" t="s">
        <v>16032</v>
      </c>
      <c r="TPM1" s="1" t="s">
        <v>16033</v>
      </c>
      <c r="TPN1" s="1" t="s">
        <v>16034</v>
      </c>
      <c r="TPO1" s="1" t="s">
        <v>16035</v>
      </c>
      <c r="TPP1" s="1" t="s">
        <v>16036</v>
      </c>
      <c r="TPQ1" s="1" t="s">
        <v>16037</v>
      </c>
      <c r="TPR1" s="1" t="s">
        <v>16038</v>
      </c>
      <c r="TPS1" s="1" t="s">
        <v>16039</v>
      </c>
      <c r="TPT1" s="1" t="s">
        <v>16040</v>
      </c>
      <c r="TPU1" s="1" t="s">
        <v>16041</v>
      </c>
      <c r="TPV1" s="1" t="s">
        <v>16042</v>
      </c>
      <c r="TPW1" s="1" t="s">
        <v>16043</v>
      </c>
      <c r="TPX1" s="1" t="s">
        <v>16044</v>
      </c>
      <c r="TPY1" s="1" t="s">
        <v>16045</v>
      </c>
      <c r="TPZ1" s="1" t="s">
        <v>16046</v>
      </c>
      <c r="TQA1" s="1" t="s">
        <v>16047</v>
      </c>
      <c r="TQB1" s="1" t="s">
        <v>16048</v>
      </c>
      <c r="TQC1" s="1" t="s">
        <v>16049</v>
      </c>
      <c r="TQD1" s="1" t="s">
        <v>16050</v>
      </c>
      <c r="TQE1" s="1" t="s">
        <v>16051</v>
      </c>
      <c r="TQF1" s="1" t="s">
        <v>16052</v>
      </c>
      <c r="TQG1" s="1" t="s">
        <v>16053</v>
      </c>
      <c r="TQH1" s="1" t="s">
        <v>16054</v>
      </c>
      <c r="TQI1" s="1" t="s">
        <v>16055</v>
      </c>
      <c r="TQJ1" s="1" t="s">
        <v>16056</v>
      </c>
      <c r="TQK1" s="1" t="s">
        <v>16057</v>
      </c>
      <c r="TQL1" s="1" t="s">
        <v>16058</v>
      </c>
      <c r="TQM1" s="1" t="s">
        <v>16059</v>
      </c>
      <c r="TQN1" s="1" t="s">
        <v>16060</v>
      </c>
      <c r="TQO1" s="1" t="s">
        <v>16061</v>
      </c>
      <c r="TQP1" s="1" t="s">
        <v>16062</v>
      </c>
      <c r="TQQ1" s="1" t="s">
        <v>16063</v>
      </c>
      <c r="TQR1" s="1" t="s">
        <v>16064</v>
      </c>
      <c r="TQS1" s="1" t="s">
        <v>16065</v>
      </c>
      <c r="TQT1" s="1" t="s">
        <v>16066</v>
      </c>
      <c r="TQU1" s="1" t="s">
        <v>16067</v>
      </c>
      <c r="TQV1" s="1" t="s">
        <v>16068</v>
      </c>
      <c r="TQW1" s="1" t="s">
        <v>16069</v>
      </c>
      <c r="TQX1" s="1" t="s">
        <v>16070</v>
      </c>
      <c r="TQY1" s="1" t="s">
        <v>16071</v>
      </c>
      <c r="TQZ1" s="1" t="s">
        <v>16072</v>
      </c>
      <c r="TRA1" s="1" t="s">
        <v>16073</v>
      </c>
      <c r="TRB1" s="1" t="s">
        <v>16074</v>
      </c>
      <c r="TRC1" s="1" t="s">
        <v>16075</v>
      </c>
      <c r="TRD1" s="1" t="s">
        <v>16076</v>
      </c>
      <c r="TRE1" s="1" t="s">
        <v>16077</v>
      </c>
      <c r="TRF1" s="1" t="s">
        <v>16078</v>
      </c>
      <c r="TRG1" s="1" t="s">
        <v>16079</v>
      </c>
      <c r="TRH1" s="1" t="s">
        <v>16080</v>
      </c>
      <c r="TRI1" s="1" t="s">
        <v>16081</v>
      </c>
      <c r="TRJ1" s="1" t="s">
        <v>16082</v>
      </c>
      <c r="TRK1" s="1" t="s">
        <v>16083</v>
      </c>
      <c r="TRL1" s="1" t="s">
        <v>16084</v>
      </c>
      <c r="TRM1" s="1" t="s">
        <v>16085</v>
      </c>
      <c r="TRN1" s="1" t="s">
        <v>16086</v>
      </c>
      <c r="TRO1" s="1" t="s">
        <v>16087</v>
      </c>
      <c r="TRP1" s="1" t="s">
        <v>16088</v>
      </c>
      <c r="TRQ1" s="1" t="s">
        <v>16089</v>
      </c>
      <c r="TRR1" s="1" t="s">
        <v>16090</v>
      </c>
      <c r="TRS1" s="1" t="s">
        <v>16091</v>
      </c>
      <c r="TRT1" s="1" t="s">
        <v>16092</v>
      </c>
      <c r="TRU1" s="1" t="s">
        <v>16093</v>
      </c>
      <c r="TRV1" s="1" t="s">
        <v>16094</v>
      </c>
      <c r="TRW1" s="1" t="s">
        <v>16095</v>
      </c>
      <c r="TRX1" s="1" t="s">
        <v>16096</v>
      </c>
      <c r="TRY1" s="1" t="s">
        <v>16097</v>
      </c>
      <c r="TRZ1" s="1" t="s">
        <v>16098</v>
      </c>
      <c r="TSA1" s="1" t="s">
        <v>16099</v>
      </c>
      <c r="TSB1" s="1" t="s">
        <v>16100</v>
      </c>
      <c r="TSC1" s="1" t="s">
        <v>16101</v>
      </c>
      <c r="TSD1" s="1" t="s">
        <v>16102</v>
      </c>
      <c r="TSE1" s="1" t="s">
        <v>16103</v>
      </c>
      <c r="TSF1" s="1" t="s">
        <v>16104</v>
      </c>
      <c r="TSG1" s="1" t="s">
        <v>16105</v>
      </c>
      <c r="TSH1" s="1" t="s">
        <v>16106</v>
      </c>
      <c r="TSI1" s="1" t="s">
        <v>16107</v>
      </c>
      <c r="TSJ1" s="1" t="s">
        <v>16108</v>
      </c>
      <c r="TSK1" s="1" t="s">
        <v>16109</v>
      </c>
      <c r="TSL1" s="1" t="s">
        <v>16110</v>
      </c>
      <c r="TSM1" s="1" t="s">
        <v>16111</v>
      </c>
      <c r="TSN1" s="1" t="s">
        <v>16112</v>
      </c>
      <c r="TSO1" s="1" t="s">
        <v>16113</v>
      </c>
      <c r="TSP1" s="1" t="s">
        <v>16114</v>
      </c>
      <c r="TSQ1" s="1" t="s">
        <v>16115</v>
      </c>
      <c r="TSR1" s="1" t="s">
        <v>16116</v>
      </c>
      <c r="TSS1" s="1" t="s">
        <v>16117</v>
      </c>
      <c r="TST1" s="1" t="s">
        <v>16118</v>
      </c>
      <c r="TSU1" s="1" t="s">
        <v>16119</v>
      </c>
      <c r="TSV1" s="1" t="s">
        <v>16120</v>
      </c>
      <c r="TSW1" s="1" t="s">
        <v>16121</v>
      </c>
      <c r="TSX1" s="1" t="s">
        <v>16122</v>
      </c>
      <c r="TSY1" s="1" t="s">
        <v>16123</v>
      </c>
      <c r="TSZ1" s="1" t="s">
        <v>16124</v>
      </c>
      <c r="TTA1" s="1" t="s">
        <v>16125</v>
      </c>
      <c r="TTB1" s="1" t="s">
        <v>16126</v>
      </c>
      <c r="TTC1" s="1" t="s">
        <v>16127</v>
      </c>
      <c r="TTD1" s="1" t="s">
        <v>16128</v>
      </c>
      <c r="TTE1" s="1" t="s">
        <v>16129</v>
      </c>
      <c r="TTF1" s="1" t="s">
        <v>16130</v>
      </c>
      <c r="TTG1" s="1" t="s">
        <v>16131</v>
      </c>
      <c r="TTH1" s="1" t="s">
        <v>16132</v>
      </c>
      <c r="TTI1" s="1" t="s">
        <v>16133</v>
      </c>
      <c r="TTJ1" s="1" t="s">
        <v>16134</v>
      </c>
      <c r="TTK1" s="1" t="s">
        <v>16135</v>
      </c>
      <c r="TTL1" s="1" t="s">
        <v>16136</v>
      </c>
      <c r="TTM1" s="1" t="s">
        <v>16137</v>
      </c>
      <c r="TTN1" s="1" t="s">
        <v>16138</v>
      </c>
      <c r="TTO1" s="1" t="s">
        <v>16139</v>
      </c>
      <c r="TTP1" s="1" t="s">
        <v>16140</v>
      </c>
      <c r="TTQ1" s="1" t="s">
        <v>16141</v>
      </c>
      <c r="TTR1" s="1" t="s">
        <v>16142</v>
      </c>
      <c r="TTS1" s="1" t="s">
        <v>16143</v>
      </c>
      <c r="TTT1" s="1" t="s">
        <v>16144</v>
      </c>
      <c r="TTU1" s="1" t="s">
        <v>16145</v>
      </c>
      <c r="TTV1" s="1" t="s">
        <v>16146</v>
      </c>
      <c r="TTW1" s="1" t="s">
        <v>16147</v>
      </c>
      <c r="TTX1" s="1" t="s">
        <v>16148</v>
      </c>
      <c r="TTY1" s="1" t="s">
        <v>16149</v>
      </c>
      <c r="TTZ1" s="1" t="s">
        <v>16150</v>
      </c>
      <c r="TUA1" s="1" t="s">
        <v>16151</v>
      </c>
      <c r="TUB1" s="1" t="s">
        <v>16152</v>
      </c>
      <c r="TUC1" s="1" t="s">
        <v>16153</v>
      </c>
      <c r="TUD1" s="1" t="s">
        <v>16154</v>
      </c>
      <c r="TUE1" s="1" t="s">
        <v>16155</v>
      </c>
      <c r="TUF1" s="1" t="s">
        <v>16156</v>
      </c>
      <c r="TUG1" s="1" t="s">
        <v>16157</v>
      </c>
      <c r="TUH1" s="1" t="s">
        <v>16158</v>
      </c>
      <c r="TUI1" s="1" t="s">
        <v>16159</v>
      </c>
      <c r="TUJ1" s="1" t="s">
        <v>16160</v>
      </c>
      <c r="TUK1" s="1" t="s">
        <v>16161</v>
      </c>
      <c r="TUL1" s="1" t="s">
        <v>16162</v>
      </c>
      <c r="TUM1" s="1" t="s">
        <v>16163</v>
      </c>
      <c r="TUN1" s="1" t="s">
        <v>16164</v>
      </c>
      <c r="TUO1" s="1" t="s">
        <v>16165</v>
      </c>
      <c r="TUP1" s="1" t="s">
        <v>16166</v>
      </c>
      <c r="TUQ1" s="1" t="s">
        <v>16167</v>
      </c>
      <c r="TUR1" s="1" t="s">
        <v>16168</v>
      </c>
      <c r="TUS1" s="1" t="s">
        <v>16169</v>
      </c>
      <c r="TUT1" s="1" t="s">
        <v>16170</v>
      </c>
      <c r="TUU1" s="1" t="s">
        <v>16171</v>
      </c>
      <c r="TUV1" s="1" t="s">
        <v>16172</v>
      </c>
      <c r="TUW1" s="1" t="s">
        <v>16173</v>
      </c>
      <c r="TUX1" s="1" t="s">
        <v>16174</v>
      </c>
      <c r="TUY1" s="1" t="s">
        <v>16175</v>
      </c>
      <c r="TUZ1" s="1" t="s">
        <v>16176</v>
      </c>
      <c r="TVA1" s="1" t="s">
        <v>16177</v>
      </c>
      <c r="TVB1" s="1" t="s">
        <v>16178</v>
      </c>
      <c r="TVC1" s="1" t="s">
        <v>16179</v>
      </c>
      <c r="TVD1" s="1" t="s">
        <v>16180</v>
      </c>
      <c r="TVE1" s="1" t="s">
        <v>16181</v>
      </c>
      <c r="TVF1" s="1" t="s">
        <v>16182</v>
      </c>
      <c r="TVG1" s="1" t="s">
        <v>16183</v>
      </c>
      <c r="TVH1" s="1" t="s">
        <v>16184</v>
      </c>
      <c r="TVI1" s="1" t="s">
        <v>16185</v>
      </c>
      <c r="TVJ1" s="1" t="s">
        <v>16186</v>
      </c>
      <c r="TVK1" s="1" t="s">
        <v>16187</v>
      </c>
      <c r="TVL1" s="1" t="s">
        <v>16188</v>
      </c>
      <c r="TVM1" s="1" t="s">
        <v>16189</v>
      </c>
      <c r="TVN1" s="1" t="s">
        <v>16190</v>
      </c>
      <c r="TVO1" s="1" t="s">
        <v>16191</v>
      </c>
      <c r="TVP1" s="1" t="s">
        <v>16192</v>
      </c>
      <c r="TVQ1" s="1" t="s">
        <v>16193</v>
      </c>
      <c r="TVR1" s="1" t="s">
        <v>16194</v>
      </c>
      <c r="TVS1" s="1" t="s">
        <v>16195</v>
      </c>
      <c r="TVT1" s="1" t="s">
        <v>16196</v>
      </c>
      <c r="TVU1" s="1" t="s">
        <v>16197</v>
      </c>
      <c r="TVV1" s="1" t="s">
        <v>16198</v>
      </c>
      <c r="TVW1" s="1" t="s">
        <v>16199</v>
      </c>
      <c r="TVX1" s="1" t="s">
        <v>16200</v>
      </c>
      <c r="TVY1" s="1" t="s">
        <v>16201</v>
      </c>
      <c r="TVZ1" s="1" t="s">
        <v>16202</v>
      </c>
      <c r="TWA1" s="1" t="s">
        <v>16203</v>
      </c>
      <c r="TWB1" s="1" t="s">
        <v>16204</v>
      </c>
      <c r="TWC1" s="1" t="s">
        <v>16205</v>
      </c>
      <c r="TWD1" s="1" t="s">
        <v>16206</v>
      </c>
      <c r="TWE1" s="1" t="s">
        <v>16207</v>
      </c>
      <c r="TWF1" s="1" t="s">
        <v>16208</v>
      </c>
      <c r="TWG1" s="1" t="s">
        <v>16209</v>
      </c>
      <c r="TWH1" s="1" t="s">
        <v>16210</v>
      </c>
      <c r="TWI1" s="1" t="s">
        <v>16211</v>
      </c>
      <c r="TWJ1" s="1" t="s">
        <v>16212</v>
      </c>
      <c r="TWK1" s="1" t="s">
        <v>16213</v>
      </c>
      <c r="TWL1" s="1" t="s">
        <v>16214</v>
      </c>
      <c r="TWM1" s="1" t="s">
        <v>16215</v>
      </c>
      <c r="TWN1" s="1" t="s">
        <v>16216</v>
      </c>
      <c r="TWO1" s="1" t="s">
        <v>16217</v>
      </c>
      <c r="TWP1" s="1" t="s">
        <v>16218</v>
      </c>
      <c r="TWQ1" s="1" t="s">
        <v>16219</v>
      </c>
      <c r="TWR1" s="1" t="s">
        <v>16220</v>
      </c>
      <c r="TWS1" s="1" t="s">
        <v>16221</v>
      </c>
      <c r="TWT1" s="1" t="s">
        <v>16222</v>
      </c>
      <c r="TWU1" s="1" t="s">
        <v>16223</v>
      </c>
      <c r="TWV1" s="1" t="s">
        <v>16224</v>
      </c>
      <c r="TWW1" s="1" t="s">
        <v>16225</v>
      </c>
      <c r="TWX1" s="1" t="s">
        <v>16226</v>
      </c>
      <c r="TWY1" s="1" t="s">
        <v>16227</v>
      </c>
      <c r="TWZ1" s="1" t="s">
        <v>16228</v>
      </c>
      <c r="TXA1" s="1" t="s">
        <v>16229</v>
      </c>
      <c r="TXB1" s="1" t="s">
        <v>16230</v>
      </c>
      <c r="TXC1" s="1" t="s">
        <v>16231</v>
      </c>
      <c r="TXD1" s="1" t="s">
        <v>16232</v>
      </c>
      <c r="TXE1" s="1" t="s">
        <v>16233</v>
      </c>
      <c r="TXF1" s="1" t="s">
        <v>16234</v>
      </c>
      <c r="TXG1" s="1" t="s">
        <v>16235</v>
      </c>
      <c r="TXH1" s="1" t="s">
        <v>16236</v>
      </c>
      <c r="TXI1" s="1" t="s">
        <v>16237</v>
      </c>
      <c r="TXJ1" s="1" t="s">
        <v>16238</v>
      </c>
      <c r="TXK1" s="1" t="s">
        <v>16239</v>
      </c>
      <c r="TXL1" s="1" t="s">
        <v>16240</v>
      </c>
      <c r="TXM1" s="1" t="s">
        <v>16241</v>
      </c>
      <c r="TXN1" s="1" t="s">
        <v>16242</v>
      </c>
      <c r="TXO1" s="1" t="s">
        <v>16243</v>
      </c>
      <c r="TXP1" s="1" t="s">
        <v>16244</v>
      </c>
      <c r="TXQ1" s="1" t="s">
        <v>16245</v>
      </c>
      <c r="TXR1" s="1" t="s">
        <v>16246</v>
      </c>
      <c r="TXS1" s="1" t="s">
        <v>16247</v>
      </c>
      <c r="TXT1" s="1" t="s">
        <v>16248</v>
      </c>
      <c r="TXU1" s="1" t="s">
        <v>16249</v>
      </c>
      <c r="TXV1" s="1" t="s">
        <v>16250</v>
      </c>
      <c r="TXW1" s="1" t="s">
        <v>16251</v>
      </c>
      <c r="TXX1" s="1" t="s">
        <v>16252</v>
      </c>
      <c r="TXY1" s="1" t="s">
        <v>16253</v>
      </c>
      <c r="TXZ1" s="1" t="s">
        <v>16254</v>
      </c>
      <c r="TYA1" s="1" t="s">
        <v>16255</v>
      </c>
      <c r="TYB1" s="1" t="s">
        <v>16256</v>
      </c>
      <c r="TYC1" s="1" t="s">
        <v>16257</v>
      </c>
      <c r="TYD1" s="1" t="s">
        <v>16258</v>
      </c>
      <c r="TYE1" s="1" t="s">
        <v>16259</v>
      </c>
      <c r="TYF1" s="1" t="s">
        <v>16260</v>
      </c>
      <c r="TYG1" s="1" t="s">
        <v>16261</v>
      </c>
      <c r="TYH1" s="1" t="s">
        <v>16262</v>
      </c>
      <c r="TYI1" s="1" t="s">
        <v>16263</v>
      </c>
      <c r="TYJ1" s="1" t="s">
        <v>16264</v>
      </c>
      <c r="TYK1" s="1" t="s">
        <v>16265</v>
      </c>
      <c r="TYL1" s="1" t="s">
        <v>16266</v>
      </c>
      <c r="TYM1" s="1" t="s">
        <v>16267</v>
      </c>
      <c r="TYN1" s="1" t="s">
        <v>16268</v>
      </c>
      <c r="TYO1" s="1" t="s">
        <v>16269</v>
      </c>
      <c r="TYP1" s="1" t="s">
        <v>16270</v>
      </c>
      <c r="TYQ1" s="1" t="s">
        <v>16271</v>
      </c>
      <c r="TYR1" s="1" t="s">
        <v>16272</v>
      </c>
      <c r="TYS1" s="1" t="s">
        <v>16273</v>
      </c>
      <c r="TYT1" s="1" t="s">
        <v>16274</v>
      </c>
      <c r="TYU1" s="1" t="s">
        <v>16275</v>
      </c>
      <c r="TYV1" s="1" t="s">
        <v>16276</v>
      </c>
      <c r="TYW1" s="1" t="s">
        <v>16277</v>
      </c>
      <c r="TYX1" s="1" t="s">
        <v>16278</v>
      </c>
      <c r="TYY1" s="1" t="s">
        <v>16279</v>
      </c>
      <c r="TYZ1" s="1" t="s">
        <v>16280</v>
      </c>
      <c r="TZA1" s="1" t="s">
        <v>16281</v>
      </c>
      <c r="TZB1" s="1" t="s">
        <v>16282</v>
      </c>
      <c r="TZC1" s="1" t="s">
        <v>16283</v>
      </c>
      <c r="TZD1" s="1" t="s">
        <v>16284</v>
      </c>
      <c r="TZE1" s="1" t="s">
        <v>16285</v>
      </c>
      <c r="TZF1" s="1" t="s">
        <v>16286</v>
      </c>
      <c r="TZG1" s="1" t="s">
        <v>16287</v>
      </c>
      <c r="TZH1" s="1" t="s">
        <v>16288</v>
      </c>
      <c r="TZI1" s="1" t="s">
        <v>16289</v>
      </c>
      <c r="TZJ1" s="1" t="s">
        <v>16290</v>
      </c>
      <c r="TZK1" s="1" t="s">
        <v>16291</v>
      </c>
      <c r="TZL1" s="1" t="s">
        <v>16292</v>
      </c>
      <c r="TZM1" s="1" t="s">
        <v>16293</v>
      </c>
      <c r="TZN1" s="1" t="s">
        <v>16294</v>
      </c>
      <c r="TZO1" s="1" t="s">
        <v>16295</v>
      </c>
      <c r="TZP1" s="1" t="s">
        <v>16296</v>
      </c>
      <c r="TZQ1" s="1" t="s">
        <v>16297</v>
      </c>
      <c r="TZR1" s="1" t="s">
        <v>16298</v>
      </c>
      <c r="TZS1" s="1" t="s">
        <v>16299</v>
      </c>
      <c r="TZT1" s="1" t="s">
        <v>16300</v>
      </c>
      <c r="TZU1" s="1" t="s">
        <v>16301</v>
      </c>
      <c r="TZV1" s="1" t="s">
        <v>16302</v>
      </c>
      <c r="TZW1" s="1" t="s">
        <v>16303</v>
      </c>
      <c r="TZX1" s="1" t="s">
        <v>16304</v>
      </c>
      <c r="TZY1" s="1" t="s">
        <v>16305</v>
      </c>
      <c r="TZZ1" s="1" t="s">
        <v>16306</v>
      </c>
      <c r="UAA1" s="1" t="s">
        <v>16307</v>
      </c>
      <c r="UAB1" s="1" t="s">
        <v>16308</v>
      </c>
      <c r="UAC1" s="1" t="s">
        <v>16309</v>
      </c>
      <c r="UAD1" s="1" t="s">
        <v>16310</v>
      </c>
      <c r="UAE1" s="1" t="s">
        <v>16311</v>
      </c>
      <c r="UAF1" s="1" t="s">
        <v>16312</v>
      </c>
      <c r="UAG1" s="1" t="s">
        <v>16313</v>
      </c>
      <c r="UAH1" s="1" t="s">
        <v>16314</v>
      </c>
      <c r="UAI1" s="1" t="s">
        <v>16315</v>
      </c>
      <c r="UAJ1" s="1" t="s">
        <v>16316</v>
      </c>
      <c r="UAK1" s="1" t="s">
        <v>16317</v>
      </c>
      <c r="UAL1" s="1" t="s">
        <v>16318</v>
      </c>
      <c r="UAM1" s="1" t="s">
        <v>16319</v>
      </c>
      <c r="UAN1" s="1" t="s">
        <v>16320</v>
      </c>
      <c r="UAO1" s="1" t="s">
        <v>16321</v>
      </c>
      <c r="UAP1" s="1" t="s">
        <v>16322</v>
      </c>
      <c r="UAQ1" s="1" t="s">
        <v>16323</v>
      </c>
      <c r="UAR1" s="1" t="s">
        <v>16324</v>
      </c>
      <c r="UAS1" s="1" t="s">
        <v>16325</v>
      </c>
      <c r="UAT1" s="1" t="s">
        <v>16326</v>
      </c>
      <c r="UAU1" s="1" t="s">
        <v>16327</v>
      </c>
      <c r="UAV1" s="1" t="s">
        <v>16328</v>
      </c>
      <c r="UAW1" s="1" t="s">
        <v>16329</v>
      </c>
      <c r="UAX1" s="1" t="s">
        <v>16330</v>
      </c>
      <c r="UAY1" s="1" t="s">
        <v>16331</v>
      </c>
      <c r="UAZ1" s="1" t="s">
        <v>16332</v>
      </c>
      <c r="UBA1" s="1" t="s">
        <v>16333</v>
      </c>
      <c r="UBB1" s="1" t="s">
        <v>16334</v>
      </c>
      <c r="UBC1" s="1" t="s">
        <v>16335</v>
      </c>
      <c r="UBD1" s="1" t="s">
        <v>16336</v>
      </c>
      <c r="UBE1" s="1" t="s">
        <v>16337</v>
      </c>
      <c r="UBF1" s="1" t="s">
        <v>16338</v>
      </c>
      <c r="UBG1" s="1" t="s">
        <v>16339</v>
      </c>
      <c r="UBH1" s="1" t="s">
        <v>16340</v>
      </c>
      <c r="UBI1" s="1" t="s">
        <v>16341</v>
      </c>
      <c r="UBJ1" s="1" t="s">
        <v>16342</v>
      </c>
      <c r="UBK1" s="1" t="s">
        <v>16343</v>
      </c>
      <c r="UBL1" s="1" t="s">
        <v>16344</v>
      </c>
      <c r="UBM1" s="1" t="s">
        <v>16345</v>
      </c>
      <c r="UBN1" s="1" t="s">
        <v>16346</v>
      </c>
      <c r="UBO1" s="1" t="s">
        <v>16347</v>
      </c>
      <c r="UBP1" s="1" t="s">
        <v>16348</v>
      </c>
      <c r="UBQ1" s="1" t="s">
        <v>16349</v>
      </c>
      <c r="UBR1" s="1" t="s">
        <v>16350</v>
      </c>
      <c r="UBS1" s="1" t="s">
        <v>16351</v>
      </c>
      <c r="UBT1" s="1" t="s">
        <v>16352</v>
      </c>
      <c r="UBU1" s="1" t="s">
        <v>16353</v>
      </c>
      <c r="UBV1" s="1" t="s">
        <v>16354</v>
      </c>
      <c r="UBW1" s="1" t="s">
        <v>16355</v>
      </c>
      <c r="UBX1" s="1" t="s">
        <v>16356</v>
      </c>
      <c r="UBY1" s="1" t="s">
        <v>16357</v>
      </c>
      <c r="UBZ1" s="1" t="s">
        <v>16358</v>
      </c>
      <c r="UCA1" s="1" t="s">
        <v>16359</v>
      </c>
      <c r="UCB1" s="1" t="s">
        <v>16360</v>
      </c>
      <c r="UCC1" s="1" t="s">
        <v>16361</v>
      </c>
      <c r="UCD1" s="1" t="s">
        <v>16362</v>
      </c>
      <c r="UCE1" s="1" t="s">
        <v>16363</v>
      </c>
      <c r="UCF1" s="1" t="s">
        <v>16364</v>
      </c>
      <c r="UCG1" s="1" t="s">
        <v>16365</v>
      </c>
      <c r="UCH1" s="1" t="s">
        <v>16366</v>
      </c>
      <c r="UCI1" s="1" t="s">
        <v>16367</v>
      </c>
      <c r="UCJ1" s="1" t="s">
        <v>16368</v>
      </c>
      <c r="UCK1" s="1" t="s">
        <v>16369</v>
      </c>
      <c r="UCL1" s="1" t="s">
        <v>16370</v>
      </c>
      <c r="UCM1" s="1" t="s">
        <v>16371</v>
      </c>
      <c r="UCN1" s="1" t="s">
        <v>16372</v>
      </c>
      <c r="UCO1" s="1" t="s">
        <v>16373</v>
      </c>
      <c r="UCP1" s="1" t="s">
        <v>16374</v>
      </c>
      <c r="UCQ1" s="1" t="s">
        <v>16375</v>
      </c>
      <c r="UCR1" s="1" t="s">
        <v>16376</v>
      </c>
      <c r="UCS1" s="1" t="s">
        <v>16377</v>
      </c>
      <c r="UCT1" s="1" t="s">
        <v>16378</v>
      </c>
      <c r="UCU1" s="1" t="s">
        <v>16379</v>
      </c>
      <c r="UCV1" s="1" t="s">
        <v>16380</v>
      </c>
      <c r="UCW1" s="1" t="s">
        <v>16381</v>
      </c>
      <c r="UCX1" s="1" t="s">
        <v>16382</v>
      </c>
      <c r="UCY1" s="1" t="s">
        <v>16383</v>
      </c>
      <c r="UCZ1" s="1" t="s">
        <v>16384</v>
      </c>
      <c r="UDA1" s="1" t="s">
        <v>16385</v>
      </c>
      <c r="UDB1" s="1" t="s">
        <v>16386</v>
      </c>
      <c r="UDC1" s="1" t="s">
        <v>16387</v>
      </c>
      <c r="UDD1" s="1" t="s">
        <v>16388</v>
      </c>
      <c r="UDE1" s="1" t="s">
        <v>16389</v>
      </c>
      <c r="UDF1" s="1" t="s">
        <v>16390</v>
      </c>
      <c r="UDG1" s="1" t="s">
        <v>16391</v>
      </c>
      <c r="UDH1" s="1" t="s">
        <v>16392</v>
      </c>
      <c r="UDI1" s="1" t="s">
        <v>16393</v>
      </c>
      <c r="UDJ1" s="1" t="s">
        <v>16394</v>
      </c>
      <c r="UDK1" s="1" t="s">
        <v>16395</v>
      </c>
      <c r="UDL1" s="1" t="s">
        <v>16396</v>
      </c>
      <c r="UDM1" s="1" t="s">
        <v>16397</v>
      </c>
      <c r="UDN1" s="1" t="s">
        <v>16398</v>
      </c>
      <c r="UDO1" s="1" t="s">
        <v>16399</v>
      </c>
      <c r="UDP1" s="1" t="s">
        <v>16400</v>
      </c>
      <c r="UDQ1" s="1" t="s">
        <v>16401</v>
      </c>
      <c r="UDR1" s="1" t="s">
        <v>16402</v>
      </c>
      <c r="UDS1" s="1" t="s">
        <v>16403</v>
      </c>
      <c r="UDT1" s="1" t="s">
        <v>16404</v>
      </c>
      <c r="UDU1" s="1" t="s">
        <v>16405</v>
      </c>
      <c r="UDV1" s="1" t="s">
        <v>16406</v>
      </c>
      <c r="UDW1" s="1" t="s">
        <v>16407</v>
      </c>
      <c r="UDX1" s="1" t="s">
        <v>16408</v>
      </c>
      <c r="UDY1" s="1" t="s">
        <v>16409</v>
      </c>
      <c r="UDZ1" s="1" t="s">
        <v>16410</v>
      </c>
      <c r="UEA1" s="1" t="s">
        <v>16411</v>
      </c>
      <c r="UEB1" s="1" t="s">
        <v>16412</v>
      </c>
      <c r="UEC1" s="1" t="s">
        <v>16413</v>
      </c>
      <c r="UED1" s="1" t="s">
        <v>16414</v>
      </c>
      <c r="UEE1" s="1" t="s">
        <v>16415</v>
      </c>
      <c r="UEF1" s="1" t="s">
        <v>16416</v>
      </c>
      <c r="UEG1" s="1" t="s">
        <v>16417</v>
      </c>
      <c r="UEH1" s="1" t="s">
        <v>16418</v>
      </c>
      <c r="UEI1" s="1" t="s">
        <v>16419</v>
      </c>
      <c r="UEJ1" s="1" t="s">
        <v>16420</v>
      </c>
      <c r="UEK1" s="1" t="s">
        <v>16421</v>
      </c>
      <c r="UEL1" s="1" t="s">
        <v>16422</v>
      </c>
      <c r="UEM1" s="1" t="s">
        <v>16423</v>
      </c>
      <c r="UEN1" s="1" t="s">
        <v>16424</v>
      </c>
      <c r="UEO1" s="1" t="s">
        <v>16425</v>
      </c>
      <c r="UEP1" s="1" t="s">
        <v>16426</v>
      </c>
      <c r="UEQ1" s="1" t="s">
        <v>16427</v>
      </c>
      <c r="UER1" s="1" t="s">
        <v>16428</v>
      </c>
      <c r="UES1" s="1" t="s">
        <v>16429</v>
      </c>
      <c r="UET1" s="1" t="s">
        <v>16430</v>
      </c>
      <c r="UEU1" s="1" t="s">
        <v>16431</v>
      </c>
      <c r="UEV1" s="1" t="s">
        <v>16432</v>
      </c>
      <c r="UEW1" s="1" t="s">
        <v>16433</v>
      </c>
      <c r="UEX1" s="1" t="s">
        <v>16434</v>
      </c>
      <c r="UEY1" s="1" t="s">
        <v>16435</v>
      </c>
      <c r="UEZ1" s="1" t="s">
        <v>16436</v>
      </c>
      <c r="UFA1" s="1" t="s">
        <v>16437</v>
      </c>
      <c r="UFB1" s="1" t="s">
        <v>16438</v>
      </c>
      <c r="UFC1" s="1" t="s">
        <v>16439</v>
      </c>
      <c r="UFD1" s="1" t="s">
        <v>16440</v>
      </c>
      <c r="UFE1" s="1" t="s">
        <v>16441</v>
      </c>
      <c r="UFF1" s="1" t="s">
        <v>16442</v>
      </c>
      <c r="UFG1" s="1" t="s">
        <v>16443</v>
      </c>
      <c r="UFH1" s="1" t="s">
        <v>16444</v>
      </c>
      <c r="UFI1" s="1" t="s">
        <v>16445</v>
      </c>
      <c r="UFJ1" s="1" t="s">
        <v>16446</v>
      </c>
      <c r="UFK1" s="1" t="s">
        <v>16447</v>
      </c>
      <c r="UFL1" s="1" t="s">
        <v>16448</v>
      </c>
      <c r="UFM1" s="1" t="s">
        <v>16449</v>
      </c>
      <c r="UFN1" s="1" t="s">
        <v>16450</v>
      </c>
      <c r="UFO1" s="1" t="s">
        <v>16451</v>
      </c>
      <c r="UFP1" s="1" t="s">
        <v>16452</v>
      </c>
      <c r="UFQ1" s="1" t="s">
        <v>16453</v>
      </c>
      <c r="UFR1" s="1" t="s">
        <v>16454</v>
      </c>
      <c r="UFS1" s="1" t="s">
        <v>16455</v>
      </c>
      <c r="UFT1" s="1" t="s">
        <v>16456</v>
      </c>
      <c r="UFU1" s="1" t="s">
        <v>16457</v>
      </c>
      <c r="UFV1" s="1" t="s">
        <v>16458</v>
      </c>
      <c r="UFW1" s="1" t="s">
        <v>16459</v>
      </c>
      <c r="UFX1" s="1" t="s">
        <v>16460</v>
      </c>
      <c r="UFY1" s="1" t="s">
        <v>16461</v>
      </c>
      <c r="UFZ1" s="1" t="s">
        <v>16462</v>
      </c>
      <c r="UGA1" s="1" t="s">
        <v>16463</v>
      </c>
      <c r="UGB1" s="1" t="s">
        <v>16464</v>
      </c>
      <c r="UGC1" s="1" t="s">
        <v>16465</v>
      </c>
      <c r="UGD1" s="1" t="s">
        <v>16466</v>
      </c>
      <c r="UGE1" s="1" t="s">
        <v>16467</v>
      </c>
      <c r="UGF1" s="1" t="s">
        <v>16468</v>
      </c>
      <c r="UGG1" s="1" t="s">
        <v>16469</v>
      </c>
      <c r="UGH1" s="1" t="s">
        <v>16470</v>
      </c>
      <c r="UGI1" s="1" t="s">
        <v>16471</v>
      </c>
      <c r="UGJ1" s="1" t="s">
        <v>16472</v>
      </c>
      <c r="UGK1" s="1" t="s">
        <v>16473</v>
      </c>
      <c r="UGL1" s="1" t="s">
        <v>16474</v>
      </c>
      <c r="UGM1" s="1" t="s">
        <v>16475</v>
      </c>
      <c r="UGN1" s="1" t="s">
        <v>16476</v>
      </c>
      <c r="UGO1" s="1" t="s">
        <v>16477</v>
      </c>
      <c r="UGP1" s="1" t="s">
        <v>16478</v>
      </c>
      <c r="UGQ1" s="1" t="s">
        <v>16479</v>
      </c>
      <c r="UGR1" s="1" t="s">
        <v>16480</v>
      </c>
      <c r="UGS1" s="1" t="s">
        <v>16481</v>
      </c>
      <c r="UGT1" s="1" t="s">
        <v>16482</v>
      </c>
      <c r="UGU1" s="1" t="s">
        <v>16483</v>
      </c>
      <c r="UGV1" s="1" t="s">
        <v>16484</v>
      </c>
      <c r="UGW1" s="1" t="s">
        <v>16485</v>
      </c>
      <c r="UGX1" s="1" t="s">
        <v>16486</v>
      </c>
      <c r="UGY1" s="1" t="s">
        <v>16487</v>
      </c>
      <c r="UGZ1" s="1" t="s">
        <v>16488</v>
      </c>
      <c r="UHA1" s="1" t="s">
        <v>16489</v>
      </c>
      <c r="UHB1" s="1" t="s">
        <v>16490</v>
      </c>
      <c r="UHC1" s="1" t="s">
        <v>16491</v>
      </c>
      <c r="UHD1" s="1" t="s">
        <v>16492</v>
      </c>
      <c r="UHE1" s="1" t="s">
        <v>16493</v>
      </c>
      <c r="UHF1" s="1" t="s">
        <v>16494</v>
      </c>
      <c r="UHG1" s="1" t="s">
        <v>16495</v>
      </c>
      <c r="UHH1" s="1" t="s">
        <v>16496</v>
      </c>
      <c r="UHI1" s="1" t="s">
        <v>16497</v>
      </c>
      <c r="UHJ1" s="1" t="s">
        <v>16498</v>
      </c>
      <c r="UHK1" s="1" t="s">
        <v>16499</v>
      </c>
      <c r="UHL1" s="1" t="s">
        <v>16500</v>
      </c>
      <c r="UHM1" s="1" t="s">
        <v>16501</v>
      </c>
      <c r="UHN1" s="1" t="s">
        <v>16502</v>
      </c>
      <c r="UHO1" s="1" t="s">
        <v>16503</v>
      </c>
      <c r="UHP1" s="1" t="s">
        <v>16504</v>
      </c>
      <c r="UHQ1" s="1" t="s">
        <v>16505</v>
      </c>
      <c r="UHR1" s="1" t="s">
        <v>16506</v>
      </c>
      <c r="UHS1" s="1" t="s">
        <v>16507</v>
      </c>
      <c r="UHT1" s="1" t="s">
        <v>16508</v>
      </c>
      <c r="UHU1" s="1" t="s">
        <v>16509</v>
      </c>
      <c r="UHV1" s="1" t="s">
        <v>16510</v>
      </c>
      <c r="UHW1" s="1" t="s">
        <v>16511</v>
      </c>
      <c r="UHX1" s="1" t="s">
        <v>16512</v>
      </c>
      <c r="UHY1" s="1" t="s">
        <v>16513</v>
      </c>
      <c r="UHZ1" s="1" t="s">
        <v>16514</v>
      </c>
      <c r="UIA1" s="1" t="s">
        <v>16515</v>
      </c>
      <c r="UIB1" s="1" t="s">
        <v>16516</v>
      </c>
      <c r="UIC1" s="1" t="s">
        <v>16517</v>
      </c>
      <c r="UID1" s="1" t="s">
        <v>16518</v>
      </c>
      <c r="UIE1" s="1" t="s">
        <v>16519</v>
      </c>
      <c r="UIF1" s="1" t="s">
        <v>16520</v>
      </c>
      <c r="UIG1" s="1" t="s">
        <v>16521</v>
      </c>
      <c r="UIH1" s="1" t="s">
        <v>16522</v>
      </c>
      <c r="UII1" s="1" t="s">
        <v>16523</v>
      </c>
      <c r="UIJ1" s="1" t="s">
        <v>16524</v>
      </c>
      <c r="UIK1" s="1" t="s">
        <v>16525</v>
      </c>
      <c r="UIL1" s="1" t="s">
        <v>16526</v>
      </c>
      <c r="UIM1" s="1" t="s">
        <v>16527</v>
      </c>
      <c r="UIN1" s="1" t="s">
        <v>16528</v>
      </c>
      <c r="UIO1" s="1" t="s">
        <v>16529</v>
      </c>
      <c r="UIP1" s="1" t="s">
        <v>16530</v>
      </c>
      <c r="UIQ1" s="1" t="s">
        <v>16531</v>
      </c>
      <c r="UIR1" s="1" t="s">
        <v>16532</v>
      </c>
      <c r="UIS1" s="1" t="s">
        <v>16533</v>
      </c>
      <c r="UIT1" s="1" t="s">
        <v>16534</v>
      </c>
      <c r="UIU1" s="1" t="s">
        <v>16535</v>
      </c>
      <c r="UIV1" s="1" t="s">
        <v>16536</v>
      </c>
      <c r="UIW1" s="1" t="s">
        <v>16537</v>
      </c>
      <c r="UIX1" s="1" t="s">
        <v>16538</v>
      </c>
      <c r="UIY1" s="1" t="s">
        <v>16539</v>
      </c>
      <c r="UIZ1" s="1" t="s">
        <v>16540</v>
      </c>
      <c r="UJA1" s="1" t="s">
        <v>16541</v>
      </c>
      <c r="UJB1" s="1" t="s">
        <v>16542</v>
      </c>
      <c r="UJC1" s="1" t="s">
        <v>16543</v>
      </c>
      <c r="UJD1" s="1" t="s">
        <v>16544</v>
      </c>
      <c r="UJE1" s="1" t="s">
        <v>16545</v>
      </c>
      <c r="UJF1" s="1" t="s">
        <v>16546</v>
      </c>
      <c r="UJG1" s="1" t="s">
        <v>16547</v>
      </c>
      <c r="UJH1" s="1" t="s">
        <v>16548</v>
      </c>
      <c r="UJI1" s="1" t="s">
        <v>16549</v>
      </c>
      <c r="UJJ1" s="1" t="s">
        <v>16550</v>
      </c>
      <c r="UJK1" s="1" t="s">
        <v>16551</v>
      </c>
      <c r="UJL1" s="1" t="s">
        <v>16552</v>
      </c>
      <c r="UJM1" s="1" t="s">
        <v>16553</v>
      </c>
      <c r="UJN1" s="1" t="s">
        <v>16554</v>
      </c>
      <c r="UJO1" s="1" t="s">
        <v>16555</v>
      </c>
      <c r="UJP1" s="1" t="s">
        <v>16556</v>
      </c>
      <c r="UJQ1" s="1" t="s">
        <v>16557</v>
      </c>
      <c r="UJR1" s="1" t="s">
        <v>16558</v>
      </c>
      <c r="UJS1" s="1" t="s">
        <v>16559</v>
      </c>
      <c r="UJT1" s="1" t="s">
        <v>16560</v>
      </c>
      <c r="UJU1" s="1" t="s">
        <v>16561</v>
      </c>
      <c r="UJV1" s="1" t="s">
        <v>16562</v>
      </c>
      <c r="UJW1" s="1" t="s">
        <v>16563</v>
      </c>
      <c r="UJX1" s="1" t="s">
        <v>16564</v>
      </c>
      <c r="UJY1" s="1" t="s">
        <v>16565</v>
      </c>
      <c r="UJZ1" s="1" t="s">
        <v>16566</v>
      </c>
      <c r="UKA1" s="1" t="s">
        <v>16567</v>
      </c>
      <c r="UKB1" s="1" t="s">
        <v>16568</v>
      </c>
      <c r="UKC1" s="1" t="s">
        <v>16569</v>
      </c>
      <c r="UKD1" s="1" t="s">
        <v>16570</v>
      </c>
      <c r="UKE1" s="1" t="s">
        <v>16571</v>
      </c>
      <c r="UKF1" s="1" t="s">
        <v>16572</v>
      </c>
      <c r="UKG1" s="1" t="s">
        <v>16573</v>
      </c>
      <c r="UKH1" s="1" t="s">
        <v>16574</v>
      </c>
      <c r="UKI1" s="1" t="s">
        <v>16575</v>
      </c>
      <c r="UKJ1" s="1" t="s">
        <v>16576</v>
      </c>
      <c r="UKK1" s="1" t="s">
        <v>16577</v>
      </c>
      <c r="UKL1" s="1" t="s">
        <v>16578</v>
      </c>
      <c r="UKM1" s="1" t="s">
        <v>16579</v>
      </c>
      <c r="UKN1" s="1" t="s">
        <v>16580</v>
      </c>
      <c r="UKO1" s="1" t="s">
        <v>16581</v>
      </c>
      <c r="UKP1" s="1" t="s">
        <v>16582</v>
      </c>
      <c r="UKQ1" s="1" t="s">
        <v>16583</v>
      </c>
      <c r="UKR1" s="1" t="s">
        <v>16584</v>
      </c>
      <c r="UKS1" s="1" t="s">
        <v>16585</v>
      </c>
      <c r="UKT1" s="1" t="s">
        <v>16586</v>
      </c>
      <c r="UKU1" s="1" t="s">
        <v>16587</v>
      </c>
      <c r="UKV1" s="1" t="s">
        <v>16588</v>
      </c>
      <c r="UKW1" s="1" t="s">
        <v>16589</v>
      </c>
      <c r="UKX1" s="1" t="s">
        <v>16590</v>
      </c>
      <c r="UKY1" s="1" t="s">
        <v>16591</v>
      </c>
      <c r="UKZ1" s="1" t="s">
        <v>16592</v>
      </c>
      <c r="ULA1" s="1" t="s">
        <v>16593</v>
      </c>
      <c r="ULB1" s="1" t="s">
        <v>16594</v>
      </c>
      <c r="ULC1" s="1" t="s">
        <v>16595</v>
      </c>
      <c r="ULD1" s="1" t="s">
        <v>16596</v>
      </c>
      <c r="ULE1" s="1" t="s">
        <v>16597</v>
      </c>
      <c r="ULF1" s="1" t="s">
        <v>16598</v>
      </c>
      <c r="ULG1" s="1" t="s">
        <v>16599</v>
      </c>
      <c r="ULH1" s="1" t="s">
        <v>16600</v>
      </c>
      <c r="ULI1" s="1" t="s">
        <v>16601</v>
      </c>
      <c r="ULJ1" s="1" t="s">
        <v>16602</v>
      </c>
      <c r="ULK1" s="1" t="s">
        <v>16603</v>
      </c>
      <c r="ULL1" s="1" t="s">
        <v>16604</v>
      </c>
      <c r="ULM1" s="1" t="s">
        <v>16605</v>
      </c>
      <c r="ULN1" s="1" t="s">
        <v>16606</v>
      </c>
      <c r="ULO1" s="1" t="s">
        <v>16607</v>
      </c>
      <c r="ULP1" s="1" t="s">
        <v>16608</v>
      </c>
      <c r="ULQ1" s="1" t="s">
        <v>16609</v>
      </c>
      <c r="ULR1" s="1" t="s">
        <v>16610</v>
      </c>
      <c r="ULS1" s="1" t="s">
        <v>16611</v>
      </c>
      <c r="ULT1" s="1" t="s">
        <v>16612</v>
      </c>
      <c r="ULU1" s="1" t="s">
        <v>16613</v>
      </c>
      <c r="ULV1" s="1" t="s">
        <v>16614</v>
      </c>
      <c r="ULW1" s="1" t="s">
        <v>16615</v>
      </c>
      <c r="ULX1" s="1" t="s">
        <v>16616</v>
      </c>
      <c r="ULY1" s="1" t="s">
        <v>16617</v>
      </c>
      <c r="ULZ1" s="1" t="s">
        <v>16618</v>
      </c>
      <c r="UMA1" s="1" t="s">
        <v>16619</v>
      </c>
      <c r="UMB1" s="1" t="s">
        <v>16620</v>
      </c>
      <c r="UMC1" s="1" t="s">
        <v>16621</v>
      </c>
      <c r="UMD1" s="1" t="s">
        <v>16622</v>
      </c>
      <c r="UME1" s="1" t="s">
        <v>16623</v>
      </c>
      <c r="UMF1" s="1" t="s">
        <v>16624</v>
      </c>
      <c r="UMG1" s="1" t="s">
        <v>16625</v>
      </c>
      <c r="UMH1" s="1" t="s">
        <v>16626</v>
      </c>
      <c r="UMI1" s="1" t="s">
        <v>16627</v>
      </c>
      <c r="UMJ1" s="1" t="s">
        <v>16628</v>
      </c>
      <c r="UMK1" s="1" t="s">
        <v>16629</v>
      </c>
      <c r="UML1" s="1" t="s">
        <v>16630</v>
      </c>
      <c r="UMM1" s="1" t="s">
        <v>16631</v>
      </c>
      <c r="UMN1" s="1" t="s">
        <v>16632</v>
      </c>
      <c r="UMO1" s="1" t="s">
        <v>16633</v>
      </c>
      <c r="UMP1" s="1" t="s">
        <v>16634</v>
      </c>
      <c r="UMQ1" s="1" t="s">
        <v>16635</v>
      </c>
      <c r="UMR1" s="1" t="s">
        <v>16636</v>
      </c>
      <c r="UMS1" s="1" t="s">
        <v>16637</v>
      </c>
      <c r="UMT1" s="1" t="s">
        <v>16638</v>
      </c>
      <c r="UMU1" s="1" t="s">
        <v>16639</v>
      </c>
      <c r="UMV1" s="1" t="s">
        <v>16640</v>
      </c>
      <c r="UMW1" s="1" t="s">
        <v>16641</v>
      </c>
      <c r="UMX1" s="1" t="s">
        <v>16642</v>
      </c>
      <c r="UMY1" s="1" t="s">
        <v>16643</v>
      </c>
      <c r="UMZ1" s="1" t="s">
        <v>16644</v>
      </c>
      <c r="UNA1" s="1" t="s">
        <v>16645</v>
      </c>
      <c r="UNB1" s="1" t="s">
        <v>16646</v>
      </c>
      <c r="UNC1" s="1" t="s">
        <v>16647</v>
      </c>
      <c r="UND1" s="1" t="s">
        <v>16648</v>
      </c>
      <c r="UNE1" s="1" t="s">
        <v>16649</v>
      </c>
      <c r="UNF1" s="1" t="s">
        <v>16650</v>
      </c>
      <c r="UNG1" s="1" t="s">
        <v>16651</v>
      </c>
      <c r="UNH1" s="1" t="s">
        <v>16652</v>
      </c>
      <c r="UNI1" s="1" t="s">
        <v>16653</v>
      </c>
      <c r="UNJ1" s="1" t="s">
        <v>16654</v>
      </c>
      <c r="UNK1" s="1" t="s">
        <v>16655</v>
      </c>
      <c r="UNL1" s="1" t="s">
        <v>16656</v>
      </c>
      <c r="UNM1" s="1" t="s">
        <v>16657</v>
      </c>
      <c r="UNN1" s="1" t="s">
        <v>16658</v>
      </c>
      <c r="UNO1" s="1" t="s">
        <v>16659</v>
      </c>
      <c r="UNP1" s="1" t="s">
        <v>16660</v>
      </c>
      <c r="UNQ1" s="1" t="s">
        <v>16661</v>
      </c>
      <c r="UNR1" s="1" t="s">
        <v>16662</v>
      </c>
      <c r="UNS1" s="1" t="s">
        <v>16663</v>
      </c>
      <c r="UNT1" s="1" t="s">
        <v>16664</v>
      </c>
      <c r="UNU1" s="1" t="s">
        <v>16665</v>
      </c>
      <c r="UNV1" s="1" t="s">
        <v>16666</v>
      </c>
      <c r="UNW1" s="1" t="s">
        <v>16667</v>
      </c>
      <c r="UNX1" s="1" t="s">
        <v>16668</v>
      </c>
      <c r="UNY1" s="1" t="s">
        <v>16669</v>
      </c>
      <c r="UNZ1" s="1" t="s">
        <v>16670</v>
      </c>
      <c r="UOA1" s="1" t="s">
        <v>16671</v>
      </c>
      <c r="UOB1" s="1" t="s">
        <v>16672</v>
      </c>
      <c r="UOC1" s="1" t="s">
        <v>16673</v>
      </c>
      <c r="UOD1" s="1" t="s">
        <v>16674</v>
      </c>
      <c r="UOE1" s="1" t="s">
        <v>16675</v>
      </c>
      <c r="UOF1" s="1" t="s">
        <v>16676</v>
      </c>
      <c r="UOG1" s="1" t="s">
        <v>16677</v>
      </c>
      <c r="UOH1" s="1" t="s">
        <v>16678</v>
      </c>
      <c r="UOI1" s="1" t="s">
        <v>16679</v>
      </c>
      <c r="UOJ1" s="1" t="s">
        <v>16680</v>
      </c>
      <c r="UOK1" s="1" t="s">
        <v>16681</v>
      </c>
      <c r="UOL1" s="1" t="s">
        <v>16682</v>
      </c>
      <c r="UOM1" s="1" t="s">
        <v>16683</v>
      </c>
      <c r="UON1" s="1" t="s">
        <v>16684</v>
      </c>
      <c r="UOO1" s="1" t="s">
        <v>16685</v>
      </c>
      <c r="UOP1" s="1" t="s">
        <v>16686</v>
      </c>
      <c r="UOQ1" s="1" t="s">
        <v>16687</v>
      </c>
      <c r="UOR1" s="1" t="s">
        <v>16688</v>
      </c>
      <c r="UOS1" s="1" t="s">
        <v>16689</v>
      </c>
      <c r="UOT1" s="1" t="s">
        <v>16690</v>
      </c>
      <c r="UOU1" s="1" t="s">
        <v>16691</v>
      </c>
      <c r="UOV1" s="1" t="s">
        <v>16692</v>
      </c>
      <c r="UOW1" s="1" t="s">
        <v>16693</v>
      </c>
      <c r="UOX1" s="1" t="s">
        <v>16694</v>
      </c>
      <c r="UOY1" s="1" t="s">
        <v>16695</v>
      </c>
      <c r="UOZ1" s="1" t="s">
        <v>16696</v>
      </c>
      <c r="UPA1" s="1" t="s">
        <v>16697</v>
      </c>
      <c r="UPB1" s="1" t="s">
        <v>16698</v>
      </c>
      <c r="UPC1" s="1" t="s">
        <v>16699</v>
      </c>
      <c r="UPD1" s="1" t="s">
        <v>16700</v>
      </c>
      <c r="UPE1" s="1" t="s">
        <v>16701</v>
      </c>
      <c r="UPF1" s="1" t="s">
        <v>16702</v>
      </c>
      <c r="UPG1" s="1" t="s">
        <v>16703</v>
      </c>
      <c r="UPH1" s="1" t="s">
        <v>16704</v>
      </c>
      <c r="UPI1" s="1" t="s">
        <v>16705</v>
      </c>
      <c r="UPJ1" s="1" t="s">
        <v>16706</v>
      </c>
      <c r="UPK1" s="1" t="s">
        <v>16707</v>
      </c>
      <c r="UPL1" s="1" t="s">
        <v>16708</v>
      </c>
      <c r="UPM1" s="1" t="s">
        <v>16709</v>
      </c>
      <c r="UPN1" s="1" t="s">
        <v>16710</v>
      </c>
      <c r="UPO1" s="1" t="s">
        <v>16711</v>
      </c>
      <c r="UPP1" s="1" t="s">
        <v>16712</v>
      </c>
      <c r="UPQ1" s="1" t="s">
        <v>16713</v>
      </c>
      <c r="UPR1" s="1" t="s">
        <v>16714</v>
      </c>
      <c r="UPS1" s="1" t="s">
        <v>16715</v>
      </c>
      <c r="UPT1" s="1" t="s">
        <v>16716</v>
      </c>
      <c r="UPU1" s="1" t="s">
        <v>16717</v>
      </c>
      <c r="UPV1" s="1" t="s">
        <v>16718</v>
      </c>
      <c r="UPW1" s="1" t="s">
        <v>16719</v>
      </c>
      <c r="UPX1" s="1" t="s">
        <v>16720</v>
      </c>
      <c r="UPY1" s="1" t="s">
        <v>16721</v>
      </c>
      <c r="UPZ1" s="1" t="s">
        <v>16722</v>
      </c>
      <c r="UQA1" s="1" t="s">
        <v>16723</v>
      </c>
      <c r="UQB1" s="1" t="s">
        <v>16724</v>
      </c>
      <c r="UQC1" s="1" t="s">
        <v>16725</v>
      </c>
      <c r="UQD1" s="1" t="s">
        <v>16726</v>
      </c>
      <c r="UQE1" s="1" t="s">
        <v>16727</v>
      </c>
      <c r="UQF1" s="1" t="s">
        <v>16728</v>
      </c>
      <c r="UQG1" s="1" t="s">
        <v>16729</v>
      </c>
      <c r="UQH1" s="1" t="s">
        <v>16730</v>
      </c>
      <c r="UQI1" s="1" t="s">
        <v>16731</v>
      </c>
      <c r="UQJ1" s="1" t="s">
        <v>16732</v>
      </c>
      <c r="UQK1" s="1" t="s">
        <v>16733</v>
      </c>
      <c r="UQL1" s="1" t="s">
        <v>16734</v>
      </c>
      <c r="UQM1" s="1" t="s">
        <v>16735</v>
      </c>
      <c r="UQN1" s="1" t="s">
        <v>16736</v>
      </c>
      <c r="UQO1" s="1" t="s">
        <v>16737</v>
      </c>
      <c r="UQP1" s="1" t="s">
        <v>16738</v>
      </c>
      <c r="UQQ1" s="1" t="s">
        <v>16739</v>
      </c>
      <c r="UQR1" s="1" t="s">
        <v>16740</v>
      </c>
      <c r="UQS1" s="1" t="s">
        <v>16741</v>
      </c>
      <c r="UQT1" s="1" t="s">
        <v>16742</v>
      </c>
      <c r="UQU1" s="1" t="s">
        <v>16743</v>
      </c>
      <c r="UQV1" s="1" t="s">
        <v>16744</v>
      </c>
      <c r="UQW1" s="1" t="s">
        <v>16745</v>
      </c>
      <c r="UQX1" s="1" t="s">
        <v>16746</v>
      </c>
      <c r="UQY1" s="1" t="s">
        <v>16747</v>
      </c>
      <c r="UQZ1" s="1" t="s">
        <v>16748</v>
      </c>
      <c r="URA1" s="1" t="s">
        <v>16749</v>
      </c>
      <c r="URB1" s="1" t="s">
        <v>16750</v>
      </c>
      <c r="URC1" s="1" t="s">
        <v>16751</v>
      </c>
      <c r="URD1" s="1" t="s">
        <v>16752</v>
      </c>
      <c r="URE1" s="1" t="s">
        <v>16753</v>
      </c>
      <c r="URF1" s="1" t="s">
        <v>16754</v>
      </c>
      <c r="URG1" s="1" t="s">
        <v>16755</v>
      </c>
      <c r="URH1" s="1" t="s">
        <v>16756</v>
      </c>
      <c r="URI1" s="1" t="s">
        <v>16757</v>
      </c>
      <c r="URJ1" s="1" t="s">
        <v>16758</v>
      </c>
      <c r="URK1" s="1" t="s">
        <v>16759</v>
      </c>
      <c r="URL1" s="1" t="s">
        <v>16760</v>
      </c>
      <c r="URM1" s="1" t="s">
        <v>16761</v>
      </c>
      <c r="URN1" s="1" t="s">
        <v>16762</v>
      </c>
      <c r="URO1" s="1" t="s">
        <v>16763</v>
      </c>
      <c r="URP1" s="1" t="s">
        <v>16764</v>
      </c>
      <c r="URQ1" s="1" t="s">
        <v>16765</v>
      </c>
      <c r="URR1" s="1" t="s">
        <v>16766</v>
      </c>
      <c r="URS1" s="1" t="s">
        <v>16767</v>
      </c>
      <c r="URT1" s="1" t="s">
        <v>16768</v>
      </c>
      <c r="URU1" s="1" t="s">
        <v>16769</v>
      </c>
      <c r="URV1" s="1" t="s">
        <v>16770</v>
      </c>
      <c r="URW1" s="1" t="s">
        <v>16771</v>
      </c>
      <c r="URX1" s="1" t="s">
        <v>16772</v>
      </c>
      <c r="URY1" s="1" t="s">
        <v>16773</v>
      </c>
      <c r="URZ1" s="1" t="s">
        <v>16774</v>
      </c>
      <c r="USA1" s="1" t="s">
        <v>16775</v>
      </c>
      <c r="USB1" s="1" t="s">
        <v>16776</v>
      </c>
      <c r="USC1" s="1" t="s">
        <v>16777</v>
      </c>
      <c r="USD1" s="1" t="s">
        <v>16778</v>
      </c>
      <c r="USE1" s="1" t="s">
        <v>16779</v>
      </c>
      <c r="USF1" s="1" t="s">
        <v>16780</v>
      </c>
      <c r="USG1" s="1" t="s">
        <v>16781</v>
      </c>
      <c r="USH1" s="1" t="s">
        <v>16782</v>
      </c>
      <c r="USI1" s="1" t="s">
        <v>16783</v>
      </c>
      <c r="USJ1" s="1" t="s">
        <v>16784</v>
      </c>
      <c r="USK1" s="1" t="s">
        <v>16785</v>
      </c>
      <c r="USL1" s="1" t="s">
        <v>16786</v>
      </c>
      <c r="USM1" s="1" t="s">
        <v>16787</v>
      </c>
      <c r="USN1" s="1" t="s">
        <v>16788</v>
      </c>
      <c r="USO1" s="1" t="s">
        <v>16789</v>
      </c>
      <c r="USP1" s="1" t="s">
        <v>16790</v>
      </c>
      <c r="USQ1" s="1" t="s">
        <v>16791</v>
      </c>
      <c r="USR1" s="1" t="s">
        <v>16792</v>
      </c>
      <c r="USS1" s="1" t="s">
        <v>16793</v>
      </c>
      <c r="UST1" s="1" t="s">
        <v>16794</v>
      </c>
      <c r="USU1" s="1" t="s">
        <v>16795</v>
      </c>
      <c r="USV1" s="1" t="s">
        <v>16796</v>
      </c>
      <c r="USW1" s="1" t="s">
        <v>16797</v>
      </c>
      <c r="USX1" s="1" t="s">
        <v>16798</v>
      </c>
      <c r="USY1" s="1" t="s">
        <v>16799</v>
      </c>
      <c r="USZ1" s="1" t="s">
        <v>16800</v>
      </c>
      <c r="UTA1" s="1" t="s">
        <v>16801</v>
      </c>
      <c r="UTB1" s="1" t="s">
        <v>16802</v>
      </c>
      <c r="UTC1" s="1" t="s">
        <v>16803</v>
      </c>
      <c r="UTD1" s="1" t="s">
        <v>16804</v>
      </c>
      <c r="UTE1" s="1" t="s">
        <v>16805</v>
      </c>
      <c r="UTF1" s="1" t="s">
        <v>16806</v>
      </c>
      <c r="UTG1" s="1" t="s">
        <v>16807</v>
      </c>
      <c r="UTH1" s="1" t="s">
        <v>16808</v>
      </c>
      <c r="UTI1" s="1" t="s">
        <v>16809</v>
      </c>
      <c r="UTJ1" s="1" t="s">
        <v>16810</v>
      </c>
      <c r="UTK1" s="1" t="s">
        <v>16811</v>
      </c>
      <c r="UTL1" s="1" t="s">
        <v>16812</v>
      </c>
      <c r="UTM1" s="1" t="s">
        <v>16813</v>
      </c>
      <c r="UTN1" s="1" t="s">
        <v>16814</v>
      </c>
      <c r="UTO1" s="1" t="s">
        <v>16815</v>
      </c>
      <c r="UTP1" s="1" t="s">
        <v>16816</v>
      </c>
      <c r="UTQ1" s="1" t="s">
        <v>16817</v>
      </c>
      <c r="UTR1" s="1" t="s">
        <v>16818</v>
      </c>
      <c r="UTS1" s="1" t="s">
        <v>16819</v>
      </c>
      <c r="UTT1" s="1" t="s">
        <v>16820</v>
      </c>
      <c r="UTU1" s="1" t="s">
        <v>16821</v>
      </c>
      <c r="UTV1" s="1" t="s">
        <v>16822</v>
      </c>
      <c r="UTW1" s="1" t="s">
        <v>16823</v>
      </c>
      <c r="UTX1" s="1" t="s">
        <v>16824</v>
      </c>
      <c r="UTY1" s="1" t="s">
        <v>16825</v>
      </c>
      <c r="UTZ1" s="1" t="s">
        <v>16826</v>
      </c>
      <c r="UUA1" s="1" t="s">
        <v>16827</v>
      </c>
      <c r="UUB1" s="1" t="s">
        <v>16828</v>
      </c>
      <c r="UUC1" s="1" t="s">
        <v>16829</v>
      </c>
      <c r="UUD1" s="1" t="s">
        <v>16830</v>
      </c>
      <c r="UUE1" s="1" t="s">
        <v>16831</v>
      </c>
      <c r="UUF1" s="1" t="s">
        <v>16832</v>
      </c>
      <c r="UUG1" s="1" t="s">
        <v>16833</v>
      </c>
      <c r="UUH1" s="1" t="s">
        <v>16834</v>
      </c>
      <c r="UUI1" s="1" t="s">
        <v>16835</v>
      </c>
      <c r="UUJ1" s="1" t="s">
        <v>16836</v>
      </c>
      <c r="UUK1" s="1" t="s">
        <v>16837</v>
      </c>
      <c r="UUL1" s="1" t="s">
        <v>16838</v>
      </c>
      <c r="UUM1" s="1" t="s">
        <v>16839</v>
      </c>
      <c r="UUN1" s="1" t="s">
        <v>16840</v>
      </c>
      <c r="UUO1" s="1" t="s">
        <v>16841</v>
      </c>
      <c r="UUP1" s="1" t="s">
        <v>16842</v>
      </c>
      <c r="UUQ1" s="1" t="s">
        <v>16843</v>
      </c>
      <c r="UUR1" s="1" t="s">
        <v>16844</v>
      </c>
      <c r="UUS1" s="1" t="s">
        <v>16845</v>
      </c>
      <c r="UUT1" s="1" t="s">
        <v>16846</v>
      </c>
      <c r="UUU1" s="1" t="s">
        <v>16847</v>
      </c>
      <c r="UUV1" s="1" t="s">
        <v>16848</v>
      </c>
      <c r="UUW1" s="1" t="s">
        <v>16849</v>
      </c>
      <c r="UUX1" s="1" t="s">
        <v>16850</v>
      </c>
      <c r="UUY1" s="1" t="s">
        <v>16851</v>
      </c>
      <c r="UUZ1" s="1" t="s">
        <v>16852</v>
      </c>
      <c r="UVA1" s="1" t="s">
        <v>16853</v>
      </c>
      <c r="UVB1" s="1" t="s">
        <v>16854</v>
      </c>
      <c r="UVC1" s="1" t="s">
        <v>16855</v>
      </c>
      <c r="UVD1" s="1" t="s">
        <v>16856</v>
      </c>
      <c r="UVE1" s="1" t="s">
        <v>16857</v>
      </c>
      <c r="UVF1" s="1" t="s">
        <v>16858</v>
      </c>
      <c r="UVG1" s="1" t="s">
        <v>16859</v>
      </c>
      <c r="UVH1" s="1" t="s">
        <v>16860</v>
      </c>
      <c r="UVI1" s="1" t="s">
        <v>16861</v>
      </c>
      <c r="UVJ1" s="1" t="s">
        <v>16862</v>
      </c>
      <c r="UVK1" s="1" t="s">
        <v>16863</v>
      </c>
      <c r="UVL1" s="1" t="s">
        <v>16864</v>
      </c>
      <c r="UVM1" s="1" t="s">
        <v>16865</v>
      </c>
      <c r="UVN1" s="1" t="s">
        <v>16866</v>
      </c>
      <c r="UVO1" s="1" t="s">
        <v>16867</v>
      </c>
      <c r="UVP1" s="1" t="s">
        <v>16868</v>
      </c>
      <c r="UVQ1" s="1" t="s">
        <v>16869</v>
      </c>
      <c r="UVR1" s="1" t="s">
        <v>16870</v>
      </c>
      <c r="UVS1" s="1" t="s">
        <v>16871</v>
      </c>
      <c r="UVT1" s="1" t="s">
        <v>16872</v>
      </c>
      <c r="UVU1" s="1" t="s">
        <v>16873</v>
      </c>
      <c r="UVV1" s="1" t="s">
        <v>16874</v>
      </c>
      <c r="UVW1" s="1" t="s">
        <v>16875</v>
      </c>
      <c r="UVX1" s="1" t="s">
        <v>16876</v>
      </c>
      <c r="UVY1" s="1" t="s">
        <v>16877</v>
      </c>
      <c r="UVZ1" s="1" t="s">
        <v>16878</v>
      </c>
      <c r="UWA1" s="1" t="s">
        <v>16879</v>
      </c>
      <c r="UWB1" s="1" t="s">
        <v>16880</v>
      </c>
      <c r="UWC1" s="1" t="s">
        <v>16881</v>
      </c>
      <c r="UWD1" s="1" t="s">
        <v>16882</v>
      </c>
      <c r="UWE1" s="1" t="s">
        <v>16883</v>
      </c>
      <c r="UWF1" s="1" t="s">
        <v>16884</v>
      </c>
      <c r="UWG1" s="1" t="s">
        <v>16885</v>
      </c>
      <c r="UWH1" s="1" t="s">
        <v>16886</v>
      </c>
      <c r="UWI1" s="1" t="s">
        <v>16887</v>
      </c>
      <c r="UWJ1" s="1" t="s">
        <v>16888</v>
      </c>
      <c r="UWK1" s="1" t="s">
        <v>16889</v>
      </c>
      <c r="UWL1" s="1" t="s">
        <v>16890</v>
      </c>
      <c r="UWM1" s="1" t="s">
        <v>16891</v>
      </c>
      <c r="UWN1" s="1" t="s">
        <v>16892</v>
      </c>
      <c r="UWO1" s="1" t="s">
        <v>16893</v>
      </c>
      <c r="UWP1" s="1" t="s">
        <v>16894</v>
      </c>
      <c r="UWQ1" s="1" t="s">
        <v>16895</v>
      </c>
      <c r="UWR1" s="1" t="s">
        <v>16896</v>
      </c>
      <c r="UWS1" s="1" t="s">
        <v>16897</v>
      </c>
      <c r="UWT1" s="1" t="s">
        <v>16898</v>
      </c>
      <c r="UWU1" s="1" t="s">
        <v>16899</v>
      </c>
      <c r="UWV1" s="1" t="s">
        <v>16900</v>
      </c>
      <c r="UWW1" s="1" t="s">
        <v>16901</v>
      </c>
      <c r="UWX1" s="1" t="s">
        <v>16902</v>
      </c>
      <c r="UWY1" s="1" t="s">
        <v>16903</v>
      </c>
      <c r="UWZ1" s="1" t="s">
        <v>16904</v>
      </c>
      <c r="UXA1" s="1" t="s">
        <v>16905</v>
      </c>
      <c r="UXB1" s="1" t="s">
        <v>16906</v>
      </c>
      <c r="UXC1" s="1" t="s">
        <v>16907</v>
      </c>
      <c r="UXD1" s="1" t="s">
        <v>16908</v>
      </c>
      <c r="UXE1" s="1" t="s">
        <v>16909</v>
      </c>
      <c r="UXF1" s="1" t="s">
        <v>16910</v>
      </c>
      <c r="UXG1" s="1" t="s">
        <v>16911</v>
      </c>
      <c r="UXH1" s="1" t="s">
        <v>16912</v>
      </c>
      <c r="UXI1" s="1" t="s">
        <v>16913</v>
      </c>
      <c r="UXJ1" s="1" t="s">
        <v>16914</v>
      </c>
      <c r="UXK1" s="1" t="s">
        <v>16915</v>
      </c>
      <c r="UXL1" s="1" t="s">
        <v>16916</v>
      </c>
      <c r="UXM1" s="1" t="s">
        <v>16917</v>
      </c>
      <c r="UXN1" s="1" t="s">
        <v>16918</v>
      </c>
      <c r="UXO1" s="1" t="s">
        <v>16919</v>
      </c>
      <c r="UXP1" s="1" t="s">
        <v>16920</v>
      </c>
      <c r="UXQ1" s="1" t="s">
        <v>16921</v>
      </c>
      <c r="UXR1" s="1" t="s">
        <v>16922</v>
      </c>
      <c r="UXS1" s="1" t="s">
        <v>16923</v>
      </c>
      <c r="UXT1" s="1" t="s">
        <v>16924</v>
      </c>
      <c r="UXU1" s="1" t="s">
        <v>16925</v>
      </c>
      <c r="UXV1" s="1" t="s">
        <v>16926</v>
      </c>
      <c r="UXW1" s="1" t="s">
        <v>16927</v>
      </c>
      <c r="UXX1" s="1" t="s">
        <v>16928</v>
      </c>
      <c r="UXY1" s="1" t="s">
        <v>16929</v>
      </c>
      <c r="UXZ1" s="1" t="s">
        <v>16930</v>
      </c>
      <c r="UYA1" s="1" t="s">
        <v>16931</v>
      </c>
      <c r="UYB1" s="1" t="s">
        <v>16932</v>
      </c>
      <c r="UYC1" s="1" t="s">
        <v>16933</v>
      </c>
      <c r="UYD1" s="1" t="s">
        <v>16934</v>
      </c>
      <c r="UYE1" s="1" t="s">
        <v>16935</v>
      </c>
      <c r="UYF1" s="1" t="s">
        <v>16936</v>
      </c>
      <c r="UYG1" s="1" t="s">
        <v>16937</v>
      </c>
      <c r="UYH1" s="1" t="s">
        <v>16938</v>
      </c>
      <c r="UYI1" s="1" t="s">
        <v>16939</v>
      </c>
      <c r="UYJ1" s="1" t="s">
        <v>16940</v>
      </c>
      <c r="UYK1" s="1" t="s">
        <v>16941</v>
      </c>
      <c r="UYL1" s="1" t="s">
        <v>16942</v>
      </c>
      <c r="UYM1" s="1" t="s">
        <v>16943</v>
      </c>
      <c r="UYN1" s="1" t="s">
        <v>16944</v>
      </c>
      <c r="UYO1" s="1" t="s">
        <v>16945</v>
      </c>
      <c r="UYP1" s="1" t="s">
        <v>16946</v>
      </c>
      <c r="UYQ1" s="1" t="s">
        <v>16947</v>
      </c>
      <c r="UYR1" s="1" t="s">
        <v>16948</v>
      </c>
      <c r="UYS1" s="1" t="s">
        <v>16949</v>
      </c>
      <c r="UYT1" s="1" t="s">
        <v>16950</v>
      </c>
      <c r="UYU1" s="1" t="s">
        <v>16951</v>
      </c>
      <c r="UYV1" s="1" t="s">
        <v>16952</v>
      </c>
      <c r="UYW1" s="1" t="s">
        <v>16953</v>
      </c>
      <c r="UYX1" s="1" t="s">
        <v>16954</v>
      </c>
      <c r="UYY1" s="1" t="s">
        <v>16955</v>
      </c>
      <c r="UYZ1" s="1" t="s">
        <v>16956</v>
      </c>
      <c r="UZA1" s="1" t="s">
        <v>16957</v>
      </c>
      <c r="UZB1" s="1" t="s">
        <v>16958</v>
      </c>
      <c r="UZC1" s="1" t="s">
        <v>16959</v>
      </c>
      <c r="UZD1" s="1" t="s">
        <v>16960</v>
      </c>
      <c r="UZE1" s="1" t="s">
        <v>16961</v>
      </c>
      <c r="UZF1" s="1" t="s">
        <v>16962</v>
      </c>
      <c r="UZG1" s="1" t="s">
        <v>16963</v>
      </c>
      <c r="UZH1" s="1" t="s">
        <v>16964</v>
      </c>
      <c r="UZI1" s="1" t="s">
        <v>16965</v>
      </c>
      <c r="UZJ1" s="1" t="s">
        <v>16966</v>
      </c>
      <c r="UZK1" s="1" t="s">
        <v>16967</v>
      </c>
      <c r="UZL1" s="1" t="s">
        <v>16968</v>
      </c>
      <c r="UZM1" s="1" t="s">
        <v>16969</v>
      </c>
      <c r="UZN1" s="1" t="s">
        <v>16970</v>
      </c>
      <c r="UZO1" s="1" t="s">
        <v>16971</v>
      </c>
      <c r="UZP1" s="1" t="s">
        <v>16972</v>
      </c>
      <c r="UZQ1" s="1" t="s">
        <v>16973</v>
      </c>
      <c r="UZR1" s="1" t="s">
        <v>16974</v>
      </c>
      <c r="UZS1" s="1" t="s">
        <v>16975</v>
      </c>
      <c r="UZT1" s="1" t="s">
        <v>16976</v>
      </c>
      <c r="UZU1" s="1" t="s">
        <v>16977</v>
      </c>
      <c r="UZV1" s="1" t="s">
        <v>16978</v>
      </c>
      <c r="UZW1" s="1" t="s">
        <v>16979</v>
      </c>
      <c r="UZX1" s="1" t="s">
        <v>16980</v>
      </c>
      <c r="UZY1" s="1" t="s">
        <v>16981</v>
      </c>
      <c r="UZZ1" s="1" t="s">
        <v>16982</v>
      </c>
      <c r="VAA1" s="1" t="s">
        <v>16983</v>
      </c>
      <c r="VAB1" s="1" t="s">
        <v>16984</v>
      </c>
      <c r="VAC1" s="1" t="s">
        <v>16985</v>
      </c>
      <c r="VAD1" s="1" t="s">
        <v>16986</v>
      </c>
      <c r="VAE1" s="1" t="s">
        <v>16987</v>
      </c>
      <c r="VAF1" s="1" t="s">
        <v>16988</v>
      </c>
      <c r="VAG1" s="1" t="s">
        <v>16989</v>
      </c>
      <c r="VAH1" s="1" t="s">
        <v>16990</v>
      </c>
      <c r="VAI1" s="1" t="s">
        <v>16991</v>
      </c>
      <c r="VAJ1" s="1" t="s">
        <v>16992</v>
      </c>
      <c r="VAK1" s="1" t="s">
        <v>16993</v>
      </c>
      <c r="VAL1" s="1" t="s">
        <v>16994</v>
      </c>
      <c r="VAM1" s="1" t="s">
        <v>16995</v>
      </c>
      <c r="VAN1" s="1" t="s">
        <v>16996</v>
      </c>
      <c r="VAO1" s="1" t="s">
        <v>16997</v>
      </c>
      <c r="VAP1" s="1" t="s">
        <v>16998</v>
      </c>
      <c r="VAQ1" s="1" t="s">
        <v>16999</v>
      </c>
      <c r="VAR1" s="1" t="s">
        <v>17000</v>
      </c>
      <c r="VAS1" s="1" t="s">
        <v>17001</v>
      </c>
      <c r="VAT1" s="1" t="s">
        <v>17002</v>
      </c>
      <c r="VAU1" s="1" t="s">
        <v>17003</v>
      </c>
      <c r="VAV1" s="1" t="s">
        <v>17004</v>
      </c>
      <c r="VAW1" s="1" t="s">
        <v>17005</v>
      </c>
      <c r="VAX1" s="1" t="s">
        <v>17006</v>
      </c>
      <c r="VAY1" s="1" t="s">
        <v>17007</v>
      </c>
      <c r="VAZ1" s="1" t="s">
        <v>17008</v>
      </c>
      <c r="VBA1" s="1" t="s">
        <v>17009</v>
      </c>
      <c r="VBB1" s="1" t="s">
        <v>17010</v>
      </c>
      <c r="VBC1" s="1" t="s">
        <v>17011</v>
      </c>
      <c r="VBD1" s="1" t="s">
        <v>17012</v>
      </c>
      <c r="VBE1" s="1" t="s">
        <v>17013</v>
      </c>
      <c r="VBF1" s="1" t="s">
        <v>17014</v>
      </c>
      <c r="VBG1" s="1" t="s">
        <v>17015</v>
      </c>
      <c r="VBH1" s="1" t="s">
        <v>17016</v>
      </c>
      <c r="VBI1" s="1" t="s">
        <v>17017</v>
      </c>
      <c r="VBJ1" s="1" t="s">
        <v>17018</v>
      </c>
      <c r="VBK1" s="1" t="s">
        <v>17019</v>
      </c>
      <c r="VBL1" s="1" t="s">
        <v>17020</v>
      </c>
      <c r="VBM1" s="1" t="s">
        <v>17021</v>
      </c>
      <c r="VBN1" s="1" t="s">
        <v>17022</v>
      </c>
      <c r="VBO1" s="1" t="s">
        <v>17023</v>
      </c>
      <c r="VBP1" s="1" t="s">
        <v>17024</v>
      </c>
      <c r="VBQ1" s="1" t="s">
        <v>17025</v>
      </c>
      <c r="VBR1" s="1" t="s">
        <v>17026</v>
      </c>
      <c r="VBS1" s="1" t="s">
        <v>17027</v>
      </c>
      <c r="VBT1" s="1" t="s">
        <v>17028</v>
      </c>
      <c r="VBU1" s="1" t="s">
        <v>17029</v>
      </c>
      <c r="VBV1" s="1" t="s">
        <v>17030</v>
      </c>
      <c r="VBW1" s="1" t="s">
        <v>17031</v>
      </c>
      <c r="VBX1" s="1" t="s">
        <v>17032</v>
      </c>
      <c r="VBY1" s="1" t="s">
        <v>17033</v>
      </c>
      <c r="VBZ1" s="1" t="s">
        <v>17034</v>
      </c>
      <c r="VCA1" s="1" t="s">
        <v>17035</v>
      </c>
      <c r="VCB1" s="1" t="s">
        <v>17036</v>
      </c>
      <c r="VCC1" s="1" t="s">
        <v>17037</v>
      </c>
      <c r="VCD1" s="1" t="s">
        <v>17038</v>
      </c>
      <c r="VCE1" s="1" t="s">
        <v>17039</v>
      </c>
      <c r="VCF1" s="1" t="s">
        <v>17040</v>
      </c>
      <c r="VCG1" s="1" t="s">
        <v>17041</v>
      </c>
      <c r="VCH1" s="1" t="s">
        <v>17042</v>
      </c>
      <c r="VCI1" s="1" t="s">
        <v>17043</v>
      </c>
      <c r="VCJ1" s="1" t="s">
        <v>17044</v>
      </c>
      <c r="VCK1" s="1" t="s">
        <v>17045</v>
      </c>
      <c r="VCL1" s="1" t="s">
        <v>17046</v>
      </c>
      <c r="VCM1" s="1" t="s">
        <v>17047</v>
      </c>
      <c r="VCN1" s="1" t="s">
        <v>17048</v>
      </c>
      <c r="VCO1" s="1" t="s">
        <v>17049</v>
      </c>
      <c r="VCP1" s="1" t="s">
        <v>17050</v>
      </c>
      <c r="VCQ1" s="1" t="s">
        <v>17051</v>
      </c>
      <c r="VCR1" s="1" t="s">
        <v>17052</v>
      </c>
      <c r="VCS1" s="1" t="s">
        <v>17053</v>
      </c>
      <c r="VCT1" s="1" t="s">
        <v>17054</v>
      </c>
      <c r="VCU1" s="1" t="s">
        <v>17055</v>
      </c>
      <c r="VCV1" s="1" t="s">
        <v>17056</v>
      </c>
      <c r="VCW1" s="1" t="s">
        <v>17057</v>
      </c>
      <c r="VCX1" s="1" t="s">
        <v>17058</v>
      </c>
      <c r="VCY1" s="1" t="s">
        <v>17059</v>
      </c>
      <c r="VCZ1" s="1" t="s">
        <v>17060</v>
      </c>
      <c r="VDA1" s="1" t="s">
        <v>17061</v>
      </c>
      <c r="VDB1" s="1" t="s">
        <v>17062</v>
      </c>
      <c r="VDC1" s="1" t="s">
        <v>17063</v>
      </c>
      <c r="VDD1" s="1" t="s">
        <v>17064</v>
      </c>
      <c r="VDE1" s="1" t="s">
        <v>17065</v>
      </c>
      <c r="VDF1" s="1" t="s">
        <v>17066</v>
      </c>
      <c r="VDG1" s="1" t="s">
        <v>17067</v>
      </c>
      <c r="VDH1" s="1" t="s">
        <v>17068</v>
      </c>
      <c r="VDI1" s="1" t="s">
        <v>17069</v>
      </c>
      <c r="VDJ1" s="1" t="s">
        <v>17070</v>
      </c>
      <c r="VDK1" s="1" t="s">
        <v>17071</v>
      </c>
      <c r="VDL1" s="1" t="s">
        <v>17072</v>
      </c>
      <c r="VDM1" s="1" t="s">
        <v>17073</v>
      </c>
      <c r="VDN1" s="1" t="s">
        <v>17074</v>
      </c>
      <c r="VDO1" s="1" t="s">
        <v>17075</v>
      </c>
      <c r="VDP1" s="1" t="s">
        <v>17076</v>
      </c>
      <c r="VDQ1" s="1" t="s">
        <v>17077</v>
      </c>
      <c r="VDR1" s="1" t="s">
        <v>17078</v>
      </c>
      <c r="VDS1" s="1" t="s">
        <v>17079</v>
      </c>
      <c r="VDT1" s="1" t="s">
        <v>17080</v>
      </c>
      <c r="VDU1" s="1" t="s">
        <v>17081</v>
      </c>
      <c r="VDV1" s="1" t="s">
        <v>17082</v>
      </c>
      <c r="VDW1" s="1" t="s">
        <v>17083</v>
      </c>
      <c r="VDX1" s="1" t="s">
        <v>17084</v>
      </c>
      <c r="VDY1" s="1" t="s">
        <v>17085</v>
      </c>
      <c r="VDZ1" s="1" t="s">
        <v>17086</v>
      </c>
      <c r="VEA1" s="1" t="s">
        <v>17087</v>
      </c>
      <c r="VEB1" s="1" t="s">
        <v>17088</v>
      </c>
      <c r="VEC1" s="1" t="s">
        <v>17089</v>
      </c>
      <c r="VED1" s="1" t="s">
        <v>17090</v>
      </c>
      <c r="VEE1" s="1" t="s">
        <v>17091</v>
      </c>
      <c r="VEF1" s="1" t="s">
        <v>17092</v>
      </c>
      <c r="VEG1" s="1" t="s">
        <v>17093</v>
      </c>
      <c r="VEH1" s="1" t="s">
        <v>17094</v>
      </c>
      <c r="VEI1" s="1" t="s">
        <v>17095</v>
      </c>
      <c r="VEJ1" s="1" t="s">
        <v>17096</v>
      </c>
      <c r="VEK1" s="1" t="s">
        <v>17097</v>
      </c>
      <c r="VEL1" s="1" t="s">
        <v>17098</v>
      </c>
      <c r="VEM1" s="1" t="s">
        <v>17099</v>
      </c>
      <c r="VEN1" s="1" t="s">
        <v>17100</v>
      </c>
      <c r="VEO1" s="1" t="s">
        <v>17101</v>
      </c>
      <c r="VEP1" s="1" t="s">
        <v>17102</v>
      </c>
      <c r="VEQ1" s="1" t="s">
        <v>17103</v>
      </c>
      <c r="VER1" s="1" t="s">
        <v>17104</v>
      </c>
      <c r="VES1" s="1" t="s">
        <v>17105</v>
      </c>
      <c r="VET1" s="1" t="s">
        <v>17106</v>
      </c>
      <c r="VEU1" s="1" t="s">
        <v>17107</v>
      </c>
      <c r="VEV1" s="1" t="s">
        <v>17108</v>
      </c>
      <c r="VEW1" s="1" t="s">
        <v>17109</v>
      </c>
      <c r="VEX1" s="1" t="s">
        <v>17110</v>
      </c>
      <c r="VEY1" s="1" t="s">
        <v>17111</v>
      </c>
      <c r="VEZ1" s="1" t="s">
        <v>17112</v>
      </c>
      <c r="VFA1" s="1" t="s">
        <v>17113</v>
      </c>
      <c r="VFB1" s="1" t="s">
        <v>17114</v>
      </c>
      <c r="VFC1" s="1" t="s">
        <v>17115</v>
      </c>
      <c r="VFD1" s="1" t="s">
        <v>17116</v>
      </c>
      <c r="VFE1" s="1" t="s">
        <v>17117</v>
      </c>
      <c r="VFF1" s="1" t="s">
        <v>17118</v>
      </c>
      <c r="VFG1" s="1" t="s">
        <v>17119</v>
      </c>
      <c r="VFH1" s="1" t="s">
        <v>17120</v>
      </c>
      <c r="VFI1" s="1" t="s">
        <v>17121</v>
      </c>
      <c r="VFJ1" s="1" t="s">
        <v>17122</v>
      </c>
      <c r="VFK1" s="1" t="s">
        <v>17123</v>
      </c>
      <c r="VFL1" s="1" t="s">
        <v>17124</v>
      </c>
      <c r="VFM1" s="1" t="s">
        <v>17125</v>
      </c>
      <c r="VFN1" s="1" t="s">
        <v>17126</v>
      </c>
      <c r="VFO1" s="1" t="s">
        <v>17127</v>
      </c>
      <c r="VFP1" s="1" t="s">
        <v>17128</v>
      </c>
      <c r="VFQ1" s="1" t="s">
        <v>17129</v>
      </c>
      <c r="VFR1" s="1" t="s">
        <v>17130</v>
      </c>
      <c r="VFS1" s="1" t="s">
        <v>17131</v>
      </c>
      <c r="VFT1" s="1" t="s">
        <v>17132</v>
      </c>
      <c r="VFU1" s="1" t="s">
        <v>17133</v>
      </c>
      <c r="VFV1" s="1" t="s">
        <v>17134</v>
      </c>
      <c r="VFW1" s="1" t="s">
        <v>17135</v>
      </c>
      <c r="VFX1" s="1" t="s">
        <v>17136</v>
      </c>
      <c r="VFY1" s="1" t="s">
        <v>17137</v>
      </c>
      <c r="VFZ1" s="1" t="s">
        <v>17138</v>
      </c>
      <c r="VGA1" s="1" t="s">
        <v>17139</v>
      </c>
      <c r="VGB1" s="1" t="s">
        <v>17140</v>
      </c>
      <c r="VGC1" s="1" t="s">
        <v>17141</v>
      </c>
      <c r="VGD1" s="1" t="s">
        <v>17142</v>
      </c>
      <c r="VGE1" s="1" t="s">
        <v>17143</v>
      </c>
      <c r="VGF1" s="1" t="s">
        <v>17144</v>
      </c>
      <c r="VGG1" s="1" t="s">
        <v>17145</v>
      </c>
      <c r="VGH1" s="1" t="s">
        <v>17146</v>
      </c>
      <c r="VGI1" s="1" t="s">
        <v>17147</v>
      </c>
      <c r="VGJ1" s="1" t="s">
        <v>17148</v>
      </c>
      <c r="VGK1" s="1" t="s">
        <v>17149</v>
      </c>
      <c r="VGL1" s="1" t="s">
        <v>17150</v>
      </c>
      <c r="VGM1" s="1" t="s">
        <v>17151</v>
      </c>
      <c r="VGN1" s="1" t="s">
        <v>17152</v>
      </c>
      <c r="VGO1" s="1" t="s">
        <v>17153</v>
      </c>
      <c r="VGP1" s="1" t="s">
        <v>17154</v>
      </c>
      <c r="VGQ1" s="1" t="s">
        <v>17155</v>
      </c>
      <c r="VGR1" s="1" t="s">
        <v>17156</v>
      </c>
      <c r="VGS1" s="1" t="s">
        <v>17157</v>
      </c>
      <c r="VGT1" s="1" t="s">
        <v>17158</v>
      </c>
      <c r="VGU1" s="1" t="s">
        <v>17159</v>
      </c>
      <c r="VGV1" s="1" t="s">
        <v>17160</v>
      </c>
      <c r="VGW1" s="1" t="s">
        <v>17161</v>
      </c>
      <c r="VGX1" s="1" t="s">
        <v>17162</v>
      </c>
      <c r="VGY1" s="1" t="s">
        <v>17163</v>
      </c>
      <c r="VGZ1" s="1" t="s">
        <v>17164</v>
      </c>
      <c r="VHA1" s="1" t="s">
        <v>17165</v>
      </c>
      <c r="VHB1" s="1" t="s">
        <v>17166</v>
      </c>
      <c r="VHC1" s="1" t="s">
        <v>17167</v>
      </c>
      <c r="VHD1" s="1" t="s">
        <v>17168</v>
      </c>
      <c r="VHE1" s="1" t="s">
        <v>17169</v>
      </c>
      <c r="VHF1" s="1" t="s">
        <v>17170</v>
      </c>
      <c r="VHG1" s="1" t="s">
        <v>17171</v>
      </c>
      <c r="VHH1" s="1" t="s">
        <v>17172</v>
      </c>
      <c r="VHI1" s="1" t="s">
        <v>17173</v>
      </c>
      <c r="VHJ1" s="1" t="s">
        <v>17174</v>
      </c>
      <c r="VHK1" s="1" t="s">
        <v>17175</v>
      </c>
      <c r="VHL1" s="1" t="s">
        <v>17176</v>
      </c>
      <c r="VHM1" s="1" t="s">
        <v>17177</v>
      </c>
      <c r="VHN1" s="1" t="s">
        <v>17178</v>
      </c>
      <c r="VHO1" s="1" t="s">
        <v>17179</v>
      </c>
      <c r="VHP1" s="1" t="s">
        <v>17180</v>
      </c>
      <c r="VHQ1" s="1" t="s">
        <v>17181</v>
      </c>
      <c r="VHR1" s="1" t="s">
        <v>17182</v>
      </c>
      <c r="VHS1" s="1" t="s">
        <v>17183</v>
      </c>
      <c r="VHT1" s="1" t="s">
        <v>17184</v>
      </c>
      <c r="VHU1" s="1" t="s">
        <v>17185</v>
      </c>
      <c r="VHV1" s="1" t="s">
        <v>17186</v>
      </c>
      <c r="VHW1" s="1" t="s">
        <v>17187</v>
      </c>
      <c r="VHX1" s="1" t="s">
        <v>17188</v>
      </c>
      <c r="VHY1" s="1" t="s">
        <v>17189</v>
      </c>
      <c r="VHZ1" s="1" t="s">
        <v>17190</v>
      </c>
      <c r="VIA1" s="1" t="s">
        <v>17191</v>
      </c>
      <c r="VIB1" s="1" t="s">
        <v>17192</v>
      </c>
      <c r="VIC1" s="1" t="s">
        <v>17193</v>
      </c>
      <c r="VID1" s="1" t="s">
        <v>17194</v>
      </c>
      <c r="VIE1" s="1" t="s">
        <v>17195</v>
      </c>
      <c r="VIF1" s="1" t="s">
        <v>17196</v>
      </c>
      <c r="VIG1" s="1" t="s">
        <v>17197</v>
      </c>
      <c r="VIH1" s="1" t="s">
        <v>17198</v>
      </c>
      <c r="VII1" s="1" t="s">
        <v>17199</v>
      </c>
      <c r="VIJ1" s="1" t="s">
        <v>17200</v>
      </c>
      <c r="VIK1" s="1" t="s">
        <v>17201</v>
      </c>
      <c r="VIL1" s="1" t="s">
        <v>17202</v>
      </c>
      <c r="VIM1" s="1" t="s">
        <v>17203</v>
      </c>
      <c r="VIN1" s="1" t="s">
        <v>17204</v>
      </c>
      <c r="VIO1" s="1" t="s">
        <v>17205</v>
      </c>
      <c r="VIP1" s="1" t="s">
        <v>17206</v>
      </c>
      <c r="VIQ1" s="1" t="s">
        <v>17207</v>
      </c>
      <c r="VIR1" s="1" t="s">
        <v>17208</v>
      </c>
      <c r="VIS1" s="1" t="s">
        <v>17209</v>
      </c>
      <c r="VIT1" s="1" t="s">
        <v>17210</v>
      </c>
      <c r="VIU1" s="1" t="s">
        <v>17211</v>
      </c>
      <c r="VIV1" s="1" t="s">
        <v>17212</v>
      </c>
      <c r="VIW1" s="1" t="s">
        <v>17213</v>
      </c>
      <c r="VIX1" s="1" t="s">
        <v>17214</v>
      </c>
      <c r="VIY1" s="1" t="s">
        <v>17215</v>
      </c>
      <c r="VIZ1" s="1" t="s">
        <v>17216</v>
      </c>
      <c r="VJA1" s="1" t="s">
        <v>17217</v>
      </c>
      <c r="VJB1" s="1" t="s">
        <v>17218</v>
      </c>
      <c r="VJC1" s="1" t="s">
        <v>17219</v>
      </c>
      <c r="VJD1" s="1" t="s">
        <v>17220</v>
      </c>
      <c r="VJE1" s="1" t="s">
        <v>17221</v>
      </c>
      <c r="VJF1" s="1" t="s">
        <v>17222</v>
      </c>
      <c r="VJG1" s="1" t="s">
        <v>17223</v>
      </c>
      <c r="VJH1" s="1" t="s">
        <v>17224</v>
      </c>
      <c r="VJI1" s="1" t="s">
        <v>17225</v>
      </c>
      <c r="VJJ1" s="1" t="s">
        <v>17226</v>
      </c>
      <c r="VJK1" s="1" t="s">
        <v>17227</v>
      </c>
      <c r="VJL1" s="1" t="s">
        <v>17228</v>
      </c>
      <c r="VJM1" s="1" t="s">
        <v>17229</v>
      </c>
      <c r="VJN1" s="1" t="s">
        <v>17230</v>
      </c>
      <c r="VJO1" s="1" t="s">
        <v>17231</v>
      </c>
      <c r="VJP1" s="1" t="s">
        <v>17232</v>
      </c>
      <c r="VJQ1" s="1" t="s">
        <v>17233</v>
      </c>
      <c r="VJR1" s="1" t="s">
        <v>17234</v>
      </c>
      <c r="VJS1" s="1" t="s">
        <v>17235</v>
      </c>
      <c r="VJT1" s="1" t="s">
        <v>17236</v>
      </c>
      <c r="VJU1" s="1" t="s">
        <v>17237</v>
      </c>
      <c r="VJV1" s="1" t="s">
        <v>17238</v>
      </c>
      <c r="VJW1" s="1" t="s">
        <v>17239</v>
      </c>
      <c r="VJX1" s="1" t="s">
        <v>17240</v>
      </c>
      <c r="VJY1" s="1" t="s">
        <v>17241</v>
      </c>
      <c r="VJZ1" s="1" t="s">
        <v>17242</v>
      </c>
      <c r="VKA1" s="1" t="s">
        <v>17243</v>
      </c>
      <c r="VKB1" s="1" t="s">
        <v>17244</v>
      </c>
      <c r="VKC1" s="1" t="s">
        <v>17245</v>
      </c>
      <c r="VKD1" s="1" t="s">
        <v>17246</v>
      </c>
      <c r="VKE1" s="1" t="s">
        <v>17247</v>
      </c>
      <c r="VKF1" s="1" t="s">
        <v>17248</v>
      </c>
      <c r="VKG1" s="1" t="s">
        <v>17249</v>
      </c>
      <c r="VKH1" s="1" t="s">
        <v>17250</v>
      </c>
      <c r="VKI1" s="1" t="s">
        <v>17251</v>
      </c>
      <c r="VKJ1" s="1" t="s">
        <v>17252</v>
      </c>
      <c r="VKK1" s="1" t="s">
        <v>17253</v>
      </c>
      <c r="VKL1" s="1" t="s">
        <v>17254</v>
      </c>
      <c r="VKM1" s="1" t="s">
        <v>17255</v>
      </c>
      <c r="VKN1" s="1" t="s">
        <v>17256</v>
      </c>
      <c r="VKO1" s="1" t="s">
        <v>17257</v>
      </c>
      <c r="VKP1" s="1" t="s">
        <v>17258</v>
      </c>
      <c r="VKQ1" s="1" t="s">
        <v>17259</v>
      </c>
      <c r="VKR1" s="1" t="s">
        <v>17260</v>
      </c>
      <c r="VKS1" s="1" t="s">
        <v>17261</v>
      </c>
      <c r="VKT1" s="1" t="s">
        <v>17262</v>
      </c>
      <c r="VKU1" s="1" t="s">
        <v>17263</v>
      </c>
      <c r="VKV1" s="1" t="s">
        <v>17264</v>
      </c>
      <c r="VKW1" s="1" t="s">
        <v>17265</v>
      </c>
      <c r="VKX1" s="1" t="s">
        <v>17266</v>
      </c>
      <c r="VKY1" s="1" t="s">
        <v>17267</v>
      </c>
      <c r="VKZ1" s="1" t="s">
        <v>17268</v>
      </c>
      <c r="VLA1" s="1" t="s">
        <v>17269</v>
      </c>
      <c r="VLB1" s="1" t="s">
        <v>17270</v>
      </c>
      <c r="VLC1" s="1" t="s">
        <v>17271</v>
      </c>
      <c r="VLD1" s="1" t="s">
        <v>17272</v>
      </c>
      <c r="VLE1" s="1" t="s">
        <v>17273</v>
      </c>
      <c r="VLF1" s="1" t="s">
        <v>17274</v>
      </c>
      <c r="VLG1" s="1" t="s">
        <v>17275</v>
      </c>
      <c r="VLH1" s="1" t="s">
        <v>17276</v>
      </c>
      <c r="VLI1" s="1" t="s">
        <v>17277</v>
      </c>
      <c r="VLJ1" s="1" t="s">
        <v>17278</v>
      </c>
      <c r="VLK1" s="1" t="s">
        <v>17279</v>
      </c>
      <c r="VLL1" s="1" t="s">
        <v>17280</v>
      </c>
      <c r="VLM1" s="1" t="s">
        <v>17281</v>
      </c>
      <c r="VLN1" s="1" t="s">
        <v>17282</v>
      </c>
      <c r="VLO1" s="1" t="s">
        <v>17283</v>
      </c>
      <c r="VLP1" s="1" t="s">
        <v>17284</v>
      </c>
      <c r="VLQ1" s="1" t="s">
        <v>17285</v>
      </c>
      <c r="VLR1" s="1" t="s">
        <v>17286</v>
      </c>
      <c r="VLS1" s="1" t="s">
        <v>17287</v>
      </c>
      <c r="VLT1" s="1" t="s">
        <v>17288</v>
      </c>
      <c r="VLU1" s="1" t="s">
        <v>17289</v>
      </c>
      <c r="VLV1" s="1" t="s">
        <v>17290</v>
      </c>
      <c r="VLW1" s="1" t="s">
        <v>17291</v>
      </c>
      <c r="VLX1" s="1" t="s">
        <v>17292</v>
      </c>
      <c r="VLY1" s="1" t="s">
        <v>17293</v>
      </c>
      <c r="VLZ1" s="1" t="s">
        <v>17294</v>
      </c>
      <c r="VMA1" s="1" t="s">
        <v>17295</v>
      </c>
      <c r="VMB1" s="1" t="s">
        <v>17296</v>
      </c>
      <c r="VMC1" s="1" t="s">
        <v>17297</v>
      </c>
      <c r="VMD1" s="1" t="s">
        <v>17298</v>
      </c>
      <c r="VME1" s="1" t="s">
        <v>17299</v>
      </c>
      <c r="VMF1" s="1" t="s">
        <v>17300</v>
      </c>
      <c r="VMG1" s="1" t="s">
        <v>17301</v>
      </c>
      <c r="VMH1" s="1" t="s">
        <v>17302</v>
      </c>
      <c r="VMI1" s="1" t="s">
        <v>17303</v>
      </c>
      <c r="VMJ1" s="1" t="s">
        <v>17304</v>
      </c>
      <c r="VMK1" s="1" t="s">
        <v>17305</v>
      </c>
      <c r="VML1" s="1" t="s">
        <v>17306</v>
      </c>
      <c r="VMM1" s="1" t="s">
        <v>17307</v>
      </c>
      <c r="VMN1" s="1" t="s">
        <v>17308</v>
      </c>
      <c r="VMO1" s="1" t="s">
        <v>17309</v>
      </c>
      <c r="VMP1" s="1" t="s">
        <v>17310</v>
      </c>
      <c r="VMQ1" s="1" t="s">
        <v>17311</v>
      </c>
      <c r="VMR1" s="1" t="s">
        <v>17312</v>
      </c>
      <c r="VMS1" s="1" t="s">
        <v>17313</v>
      </c>
      <c r="VMT1" s="1" t="s">
        <v>17314</v>
      </c>
      <c r="VMU1" s="1" t="s">
        <v>17315</v>
      </c>
      <c r="VMV1" s="1" t="s">
        <v>17316</v>
      </c>
      <c r="VMW1" s="1" t="s">
        <v>17317</v>
      </c>
      <c r="VMX1" s="1" t="s">
        <v>17318</v>
      </c>
      <c r="VMY1" s="1" t="s">
        <v>17319</v>
      </c>
      <c r="VMZ1" s="1" t="s">
        <v>17320</v>
      </c>
      <c r="VNA1" s="1" t="s">
        <v>17321</v>
      </c>
      <c r="VNB1" s="1" t="s">
        <v>17322</v>
      </c>
      <c r="VNC1" s="1" t="s">
        <v>17323</v>
      </c>
      <c r="VND1" s="1" t="s">
        <v>17324</v>
      </c>
      <c r="VNE1" s="1" t="s">
        <v>17325</v>
      </c>
      <c r="VNF1" s="1" t="s">
        <v>17326</v>
      </c>
      <c r="VNG1" s="1" t="s">
        <v>17327</v>
      </c>
      <c r="VNH1" s="1" t="s">
        <v>17328</v>
      </c>
      <c r="VNI1" s="1" t="s">
        <v>17329</v>
      </c>
      <c r="VNJ1" s="1" t="s">
        <v>17330</v>
      </c>
      <c r="VNK1" s="1" t="s">
        <v>17331</v>
      </c>
      <c r="VNL1" s="1" t="s">
        <v>17332</v>
      </c>
      <c r="VNM1" s="1" t="s">
        <v>17333</v>
      </c>
      <c r="VNN1" s="1" t="s">
        <v>17334</v>
      </c>
      <c r="VNO1" s="1" t="s">
        <v>17335</v>
      </c>
      <c r="VNP1" s="1" t="s">
        <v>17336</v>
      </c>
      <c r="VNQ1" s="1" t="s">
        <v>17337</v>
      </c>
      <c r="VNR1" s="1" t="s">
        <v>17338</v>
      </c>
      <c r="VNS1" s="1" t="s">
        <v>17339</v>
      </c>
      <c r="VNT1" s="1" t="s">
        <v>17340</v>
      </c>
      <c r="VNU1" s="1" t="s">
        <v>17341</v>
      </c>
      <c r="VNV1" s="1" t="s">
        <v>17342</v>
      </c>
      <c r="VNW1" s="1" t="s">
        <v>17343</v>
      </c>
      <c r="VNX1" s="1" t="s">
        <v>17344</v>
      </c>
      <c r="VNY1" s="1" t="s">
        <v>17345</v>
      </c>
      <c r="VNZ1" s="1" t="s">
        <v>17346</v>
      </c>
      <c r="VOA1" s="1" t="s">
        <v>17347</v>
      </c>
      <c r="VOB1" s="1" t="s">
        <v>17348</v>
      </c>
      <c r="VOC1" s="1" t="s">
        <v>17349</v>
      </c>
      <c r="VOD1" s="1" t="s">
        <v>17350</v>
      </c>
      <c r="VOE1" s="1" t="s">
        <v>17351</v>
      </c>
      <c r="VOF1" s="1" t="s">
        <v>17352</v>
      </c>
      <c r="VOG1" s="1" t="s">
        <v>17353</v>
      </c>
      <c r="VOH1" s="1" t="s">
        <v>17354</v>
      </c>
      <c r="VOI1" s="1" t="s">
        <v>17355</v>
      </c>
      <c r="VOJ1" s="1" t="s">
        <v>17356</v>
      </c>
      <c r="VOK1" s="1" t="s">
        <v>17357</v>
      </c>
      <c r="VOL1" s="1" t="s">
        <v>17358</v>
      </c>
      <c r="VOM1" s="1" t="s">
        <v>17359</v>
      </c>
      <c r="VON1" s="1" t="s">
        <v>17360</v>
      </c>
      <c r="VOO1" s="1" t="s">
        <v>17361</v>
      </c>
      <c r="VOP1" s="1" t="s">
        <v>17362</v>
      </c>
      <c r="VOQ1" s="1" t="s">
        <v>17363</v>
      </c>
      <c r="VOR1" s="1" t="s">
        <v>17364</v>
      </c>
      <c r="VOS1" s="1" t="s">
        <v>17365</v>
      </c>
      <c r="VOT1" s="1" t="s">
        <v>17366</v>
      </c>
      <c r="VOU1" s="1" t="s">
        <v>17367</v>
      </c>
      <c r="VOV1" s="1" t="s">
        <v>17368</v>
      </c>
      <c r="VOW1" s="1" t="s">
        <v>17369</v>
      </c>
      <c r="VOX1" s="1" t="s">
        <v>17370</v>
      </c>
      <c r="VOY1" s="1" t="s">
        <v>17371</v>
      </c>
      <c r="VOZ1" s="1" t="s">
        <v>17372</v>
      </c>
      <c r="VPA1" s="1" t="s">
        <v>17373</v>
      </c>
      <c r="VPB1" s="1" t="s">
        <v>17374</v>
      </c>
      <c r="VPC1" s="1" t="s">
        <v>17375</v>
      </c>
      <c r="VPD1" s="1" t="s">
        <v>17376</v>
      </c>
      <c r="VPE1" s="1" t="s">
        <v>17377</v>
      </c>
      <c r="VPF1" s="1" t="s">
        <v>17378</v>
      </c>
      <c r="VPG1" s="1" t="s">
        <v>17379</v>
      </c>
      <c r="VPH1" s="1" t="s">
        <v>17380</v>
      </c>
      <c r="VPI1" s="1" t="s">
        <v>17381</v>
      </c>
      <c r="VPJ1" s="1" t="s">
        <v>17382</v>
      </c>
      <c r="VPK1" s="1" t="s">
        <v>17383</v>
      </c>
      <c r="VPL1" s="1" t="s">
        <v>17384</v>
      </c>
      <c r="VPM1" s="1" t="s">
        <v>17385</v>
      </c>
      <c r="VPN1" s="1" t="s">
        <v>17386</v>
      </c>
      <c r="VPO1" s="1" t="s">
        <v>17387</v>
      </c>
      <c r="VPP1" s="1" t="s">
        <v>17388</v>
      </c>
      <c r="VPQ1" s="1" t="s">
        <v>17389</v>
      </c>
      <c r="VPR1" s="1" t="s">
        <v>17390</v>
      </c>
      <c r="VPS1" s="1" t="s">
        <v>17391</v>
      </c>
      <c r="VPT1" s="1" t="s">
        <v>17392</v>
      </c>
      <c r="VPU1" s="1" t="s">
        <v>17393</v>
      </c>
      <c r="VPV1" s="1" t="s">
        <v>17394</v>
      </c>
      <c r="VPW1" s="1" t="s">
        <v>17395</v>
      </c>
      <c r="VPX1" s="1" t="s">
        <v>17396</v>
      </c>
      <c r="VPY1" s="1" t="s">
        <v>17397</v>
      </c>
      <c r="VPZ1" s="1" t="s">
        <v>17398</v>
      </c>
      <c r="VQA1" s="1" t="s">
        <v>17399</v>
      </c>
      <c r="VQB1" s="1" t="s">
        <v>17400</v>
      </c>
      <c r="VQC1" s="1" t="s">
        <v>17401</v>
      </c>
      <c r="VQD1" s="1" t="s">
        <v>17402</v>
      </c>
      <c r="VQE1" s="1" t="s">
        <v>17403</v>
      </c>
      <c r="VQF1" s="1" t="s">
        <v>17404</v>
      </c>
      <c r="VQG1" s="1" t="s">
        <v>17405</v>
      </c>
      <c r="VQH1" s="1" t="s">
        <v>17406</v>
      </c>
      <c r="VQI1" s="1" t="s">
        <v>17407</v>
      </c>
      <c r="VQJ1" s="1" t="s">
        <v>17408</v>
      </c>
      <c r="VQK1" s="1" t="s">
        <v>17409</v>
      </c>
      <c r="VQL1" s="1" t="s">
        <v>17410</v>
      </c>
      <c r="VQM1" s="1" t="s">
        <v>17411</v>
      </c>
      <c r="VQN1" s="1" t="s">
        <v>17412</v>
      </c>
      <c r="VQO1" s="1" t="s">
        <v>17413</v>
      </c>
      <c r="VQP1" s="1" t="s">
        <v>17414</v>
      </c>
      <c r="VQQ1" s="1" t="s">
        <v>17415</v>
      </c>
      <c r="VQR1" s="1" t="s">
        <v>17416</v>
      </c>
      <c r="VQS1" s="1" t="s">
        <v>17417</v>
      </c>
      <c r="VQT1" s="1" t="s">
        <v>17418</v>
      </c>
      <c r="VQU1" s="1" t="s">
        <v>17419</v>
      </c>
      <c r="VQV1" s="1" t="s">
        <v>17420</v>
      </c>
      <c r="VQW1" s="1" t="s">
        <v>17421</v>
      </c>
      <c r="VQX1" s="1" t="s">
        <v>17422</v>
      </c>
      <c r="VQY1" s="1" t="s">
        <v>17423</v>
      </c>
      <c r="VQZ1" s="1" t="s">
        <v>17424</v>
      </c>
      <c r="VRA1" s="1" t="s">
        <v>17425</v>
      </c>
      <c r="VRB1" s="1" t="s">
        <v>17426</v>
      </c>
      <c r="VRC1" s="1" t="s">
        <v>17427</v>
      </c>
      <c r="VRD1" s="1" t="s">
        <v>17428</v>
      </c>
      <c r="VRE1" s="1" t="s">
        <v>17429</v>
      </c>
      <c r="VRF1" s="1" t="s">
        <v>17430</v>
      </c>
      <c r="VRG1" s="1" t="s">
        <v>17431</v>
      </c>
      <c r="VRH1" s="1" t="s">
        <v>17432</v>
      </c>
      <c r="VRI1" s="1" t="s">
        <v>17433</v>
      </c>
      <c r="VRJ1" s="1" t="s">
        <v>17434</v>
      </c>
      <c r="VRK1" s="1" t="s">
        <v>17435</v>
      </c>
      <c r="VRL1" s="1" t="s">
        <v>17436</v>
      </c>
      <c r="VRM1" s="1" t="s">
        <v>17437</v>
      </c>
      <c r="VRN1" s="1" t="s">
        <v>17438</v>
      </c>
      <c r="VRO1" s="1" t="s">
        <v>17439</v>
      </c>
      <c r="VRP1" s="1" t="s">
        <v>17440</v>
      </c>
      <c r="VRQ1" s="1" t="s">
        <v>17441</v>
      </c>
      <c r="VRR1" s="1" t="s">
        <v>17442</v>
      </c>
      <c r="VRS1" s="1" t="s">
        <v>17443</v>
      </c>
      <c r="VRT1" s="1" t="s">
        <v>17444</v>
      </c>
      <c r="VRU1" s="1" t="s">
        <v>17445</v>
      </c>
      <c r="VRV1" s="1" t="s">
        <v>17446</v>
      </c>
      <c r="VRW1" s="1" t="s">
        <v>17447</v>
      </c>
      <c r="VRX1" s="1" t="s">
        <v>17448</v>
      </c>
      <c r="VRY1" s="1" t="s">
        <v>17449</v>
      </c>
      <c r="VRZ1" s="1" t="s">
        <v>17450</v>
      </c>
      <c r="VSA1" s="1" t="s">
        <v>17451</v>
      </c>
      <c r="VSB1" s="1" t="s">
        <v>17452</v>
      </c>
      <c r="VSC1" s="1" t="s">
        <v>17453</v>
      </c>
      <c r="VSD1" s="1" t="s">
        <v>17454</v>
      </c>
      <c r="VSE1" s="1" t="s">
        <v>17455</v>
      </c>
      <c r="VSF1" s="1" t="s">
        <v>17456</v>
      </c>
      <c r="VSG1" s="1" t="s">
        <v>17457</v>
      </c>
      <c r="VSH1" s="1" t="s">
        <v>17458</v>
      </c>
      <c r="VSI1" s="1" t="s">
        <v>17459</v>
      </c>
      <c r="VSJ1" s="1" t="s">
        <v>17460</v>
      </c>
      <c r="VSK1" s="1" t="s">
        <v>17461</v>
      </c>
      <c r="VSL1" s="1" t="s">
        <v>17462</v>
      </c>
      <c r="VSM1" s="1" t="s">
        <v>17463</v>
      </c>
      <c r="VSN1" s="1" t="s">
        <v>17464</v>
      </c>
      <c r="VSO1" s="1" t="s">
        <v>17465</v>
      </c>
      <c r="VSP1" s="1" t="s">
        <v>17466</v>
      </c>
      <c r="VSQ1" s="1" t="s">
        <v>17467</v>
      </c>
      <c r="VSR1" s="1" t="s">
        <v>17468</v>
      </c>
      <c r="VSS1" s="1" t="s">
        <v>17469</v>
      </c>
      <c r="VST1" s="1" t="s">
        <v>17470</v>
      </c>
      <c r="VSU1" s="1" t="s">
        <v>17471</v>
      </c>
      <c r="VSV1" s="1" t="s">
        <v>17472</v>
      </c>
      <c r="VSW1" s="1" t="s">
        <v>17473</v>
      </c>
      <c r="VSX1" s="1" t="s">
        <v>17474</v>
      </c>
      <c r="VSY1" s="1" t="s">
        <v>17475</v>
      </c>
      <c r="VSZ1" s="1" t="s">
        <v>17476</v>
      </c>
      <c r="VTA1" s="1" t="s">
        <v>17477</v>
      </c>
      <c r="VTB1" s="1" t="s">
        <v>17478</v>
      </c>
      <c r="VTC1" s="1" t="s">
        <v>17479</v>
      </c>
      <c r="VTD1" s="1" t="s">
        <v>17480</v>
      </c>
      <c r="VTE1" s="1" t="s">
        <v>17481</v>
      </c>
      <c r="VTF1" s="1" t="s">
        <v>17482</v>
      </c>
      <c r="VTG1" s="1" t="s">
        <v>17483</v>
      </c>
      <c r="VTH1" s="1" t="s">
        <v>17484</v>
      </c>
      <c r="VTI1" s="1" t="s">
        <v>17485</v>
      </c>
      <c r="VTJ1" s="1" t="s">
        <v>17486</v>
      </c>
      <c r="VTK1" s="1" t="s">
        <v>17487</v>
      </c>
      <c r="VTL1" s="1" t="s">
        <v>17488</v>
      </c>
      <c r="VTM1" s="1" t="s">
        <v>17489</v>
      </c>
      <c r="VTN1" s="1" t="s">
        <v>17490</v>
      </c>
      <c r="VTO1" s="1" t="s">
        <v>17491</v>
      </c>
      <c r="VTP1" s="1" t="s">
        <v>17492</v>
      </c>
      <c r="VTQ1" s="1" t="s">
        <v>17493</v>
      </c>
      <c r="VTR1" s="1" t="s">
        <v>17494</v>
      </c>
      <c r="VTS1" s="1" t="s">
        <v>17495</v>
      </c>
      <c r="VTT1" s="1" t="s">
        <v>17496</v>
      </c>
      <c r="VTU1" s="1" t="s">
        <v>17497</v>
      </c>
      <c r="VTV1" s="1" t="s">
        <v>17498</v>
      </c>
      <c r="VTW1" s="1" t="s">
        <v>17499</v>
      </c>
      <c r="VTX1" s="1" t="s">
        <v>17500</v>
      </c>
      <c r="VTY1" s="1" t="s">
        <v>17501</v>
      </c>
      <c r="VTZ1" s="1" t="s">
        <v>17502</v>
      </c>
      <c r="VUA1" s="1" t="s">
        <v>17503</v>
      </c>
      <c r="VUB1" s="1" t="s">
        <v>17504</v>
      </c>
      <c r="VUC1" s="1" t="s">
        <v>17505</v>
      </c>
      <c r="VUD1" s="1" t="s">
        <v>17506</v>
      </c>
      <c r="VUE1" s="1" t="s">
        <v>17507</v>
      </c>
      <c r="VUF1" s="1" t="s">
        <v>17508</v>
      </c>
      <c r="VUG1" s="1" t="s">
        <v>17509</v>
      </c>
      <c r="VUH1" s="1" t="s">
        <v>17510</v>
      </c>
      <c r="VUI1" s="1" t="s">
        <v>17511</v>
      </c>
      <c r="VUJ1" s="1" t="s">
        <v>17512</v>
      </c>
      <c r="VUK1" s="1" t="s">
        <v>17513</v>
      </c>
      <c r="VUL1" s="1" t="s">
        <v>17514</v>
      </c>
      <c r="VUM1" s="1" t="s">
        <v>17515</v>
      </c>
      <c r="VUN1" s="1" t="s">
        <v>17516</v>
      </c>
      <c r="VUO1" s="1" t="s">
        <v>17517</v>
      </c>
      <c r="VUP1" s="1" t="s">
        <v>17518</v>
      </c>
      <c r="VUQ1" s="1" t="s">
        <v>17519</v>
      </c>
      <c r="VUR1" s="1" t="s">
        <v>17520</v>
      </c>
      <c r="VUS1" s="1" t="s">
        <v>17521</v>
      </c>
      <c r="VUT1" s="1" t="s">
        <v>17522</v>
      </c>
      <c r="VUU1" s="1" t="s">
        <v>17523</v>
      </c>
      <c r="VUV1" s="1" t="s">
        <v>17524</v>
      </c>
      <c r="VUW1" s="1" t="s">
        <v>17525</v>
      </c>
      <c r="VUX1" s="1" t="s">
        <v>17526</v>
      </c>
      <c r="VUY1" s="1" t="s">
        <v>17527</v>
      </c>
      <c r="VUZ1" s="1" t="s">
        <v>17528</v>
      </c>
      <c r="VVA1" s="1" t="s">
        <v>17529</v>
      </c>
      <c r="VVB1" s="1" t="s">
        <v>17530</v>
      </c>
      <c r="VVC1" s="1" t="s">
        <v>17531</v>
      </c>
      <c r="VVD1" s="1" t="s">
        <v>17532</v>
      </c>
      <c r="VVE1" s="1" t="s">
        <v>17533</v>
      </c>
      <c r="VVF1" s="1" t="s">
        <v>17534</v>
      </c>
      <c r="VVG1" s="1" t="s">
        <v>17535</v>
      </c>
      <c r="VVH1" s="1" t="s">
        <v>17536</v>
      </c>
      <c r="VVI1" s="1" t="s">
        <v>17537</v>
      </c>
      <c r="VVJ1" s="1" t="s">
        <v>17538</v>
      </c>
      <c r="VVK1" s="1" t="s">
        <v>17539</v>
      </c>
      <c r="VVL1" s="1" t="s">
        <v>17540</v>
      </c>
      <c r="VVM1" s="1" t="s">
        <v>17541</v>
      </c>
      <c r="VVN1" s="1" t="s">
        <v>17542</v>
      </c>
      <c r="VVO1" s="1" t="s">
        <v>17543</v>
      </c>
      <c r="VVP1" s="1" t="s">
        <v>17544</v>
      </c>
      <c r="VVQ1" s="1" t="s">
        <v>17545</v>
      </c>
      <c r="VVR1" s="1" t="s">
        <v>17546</v>
      </c>
      <c r="VVS1" s="1" t="s">
        <v>17547</v>
      </c>
      <c r="VVT1" s="1" t="s">
        <v>17548</v>
      </c>
      <c r="VVU1" s="1" t="s">
        <v>17549</v>
      </c>
      <c r="VVV1" s="1" t="s">
        <v>17550</v>
      </c>
      <c r="VVW1" s="1" t="s">
        <v>17551</v>
      </c>
      <c r="VVX1" s="1" t="s">
        <v>17552</v>
      </c>
      <c r="VVY1" s="1" t="s">
        <v>17553</v>
      </c>
      <c r="VVZ1" s="1" t="s">
        <v>17554</v>
      </c>
      <c r="VWA1" s="1" t="s">
        <v>17555</v>
      </c>
      <c r="VWB1" s="1" t="s">
        <v>17556</v>
      </c>
      <c r="VWC1" s="1" t="s">
        <v>17557</v>
      </c>
      <c r="VWD1" s="1" t="s">
        <v>17558</v>
      </c>
      <c r="VWE1" s="1" t="s">
        <v>17559</v>
      </c>
      <c r="VWF1" s="1" t="s">
        <v>17560</v>
      </c>
      <c r="VWG1" s="1" t="s">
        <v>17561</v>
      </c>
      <c r="VWH1" s="1" t="s">
        <v>17562</v>
      </c>
      <c r="VWI1" s="1" t="s">
        <v>17563</v>
      </c>
      <c r="VWJ1" s="1" t="s">
        <v>17564</v>
      </c>
      <c r="VWK1" s="1" t="s">
        <v>17565</v>
      </c>
      <c r="VWL1" s="1" t="s">
        <v>17566</v>
      </c>
      <c r="VWM1" s="1" t="s">
        <v>17567</v>
      </c>
      <c r="VWN1" s="1" t="s">
        <v>17568</v>
      </c>
      <c r="VWO1" s="1" t="s">
        <v>17569</v>
      </c>
      <c r="VWP1" s="1" t="s">
        <v>17570</v>
      </c>
      <c r="VWQ1" s="1" t="s">
        <v>17571</v>
      </c>
      <c r="VWR1" s="1" t="s">
        <v>17572</v>
      </c>
      <c r="VWS1" s="1" t="s">
        <v>17573</v>
      </c>
      <c r="VWT1" s="1" t="s">
        <v>17574</v>
      </c>
      <c r="VWU1" s="1" t="s">
        <v>17575</v>
      </c>
      <c r="VWV1" s="1" t="s">
        <v>17576</v>
      </c>
      <c r="VWW1" s="1" t="s">
        <v>17577</v>
      </c>
      <c r="VWX1" s="1" t="s">
        <v>17578</v>
      </c>
      <c r="VWY1" s="1" t="s">
        <v>17579</v>
      </c>
      <c r="VWZ1" s="1" t="s">
        <v>17580</v>
      </c>
      <c r="VXA1" s="1" t="s">
        <v>17581</v>
      </c>
      <c r="VXB1" s="1" t="s">
        <v>17582</v>
      </c>
      <c r="VXC1" s="1" t="s">
        <v>17583</v>
      </c>
      <c r="VXD1" s="1" t="s">
        <v>17584</v>
      </c>
      <c r="VXE1" s="1" t="s">
        <v>17585</v>
      </c>
      <c r="VXF1" s="1" t="s">
        <v>17586</v>
      </c>
      <c r="VXG1" s="1" t="s">
        <v>17587</v>
      </c>
      <c r="VXH1" s="1" t="s">
        <v>17588</v>
      </c>
      <c r="VXI1" s="1" t="s">
        <v>17589</v>
      </c>
      <c r="VXJ1" s="1" t="s">
        <v>17590</v>
      </c>
      <c r="VXK1" s="1" t="s">
        <v>17591</v>
      </c>
      <c r="VXL1" s="1" t="s">
        <v>17592</v>
      </c>
      <c r="VXM1" s="1" t="s">
        <v>17593</v>
      </c>
      <c r="VXN1" s="1" t="s">
        <v>17594</v>
      </c>
      <c r="VXO1" s="1" t="s">
        <v>17595</v>
      </c>
      <c r="VXP1" s="1" t="s">
        <v>17596</v>
      </c>
      <c r="VXQ1" s="1" t="s">
        <v>17597</v>
      </c>
      <c r="VXR1" s="1" t="s">
        <v>17598</v>
      </c>
      <c r="VXS1" s="1" t="s">
        <v>17599</v>
      </c>
      <c r="VXT1" s="1" t="s">
        <v>17600</v>
      </c>
      <c r="VXU1" s="1" t="s">
        <v>17601</v>
      </c>
      <c r="VXV1" s="1" t="s">
        <v>17602</v>
      </c>
      <c r="VXW1" s="1" t="s">
        <v>17603</v>
      </c>
      <c r="VXX1" s="1" t="s">
        <v>17604</v>
      </c>
      <c r="VXY1" s="1" t="s">
        <v>17605</v>
      </c>
      <c r="VXZ1" s="1" t="s">
        <v>17606</v>
      </c>
      <c r="VYA1" s="1" t="s">
        <v>17607</v>
      </c>
      <c r="VYB1" s="1" t="s">
        <v>17608</v>
      </c>
      <c r="VYC1" s="1" t="s">
        <v>17609</v>
      </c>
      <c r="VYD1" s="1" t="s">
        <v>17610</v>
      </c>
      <c r="VYE1" s="1" t="s">
        <v>17611</v>
      </c>
      <c r="VYF1" s="1" t="s">
        <v>17612</v>
      </c>
      <c r="VYG1" s="1" t="s">
        <v>17613</v>
      </c>
      <c r="VYH1" s="1" t="s">
        <v>17614</v>
      </c>
      <c r="VYI1" s="1" t="s">
        <v>17615</v>
      </c>
      <c r="VYJ1" s="1" t="s">
        <v>17616</v>
      </c>
      <c r="VYK1" s="1" t="s">
        <v>17617</v>
      </c>
      <c r="VYL1" s="1" t="s">
        <v>17618</v>
      </c>
      <c r="VYM1" s="1" t="s">
        <v>17619</v>
      </c>
      <c r="VYN1" s="1" t="s">
        <v>17620</v>
      </c>
      <c r="VYO1" s="1" t="s">
        <v>17621</v>
      </c>
      <c r="VYP1" s="1" t="s">
        <v>17622</v>
      </c>
      <c r="VYQ1" s="1" t="s">
        <v>17623</v>
      </c>
      <c r="VYR1" s="1" t="s">
        <v>17624</v>
      </c>
      <c r="VYS1" s="1" t="s">
        <v>17625</v>
      </c>
      <c r="VYT1" s="1" t="s">
        <v>17626</v>
      </c>
      <c r="VYU1" s="1" t="s">
        <v>17627</v>
      </c>
      <c r="VYV1" s="1" t="s">
        <v>17628</v>
      </c>
      <c r="VYW1" s="1" t="s">
        <v>17629</v>
      </c>
      <c r="VYX1" s="1" t="s">
        <v>17630</v>
      </c>
      <c r="VYY1" s="1" t="s">
        <v>17631</v>
      </c>
      <c r="VYZ1" s="1" t="s">
        <v>17632</v>
      </c>
      <c r="VZA1" s="1" t="s">
        <v>17633</v>
      </c>
      <c r="VZB1" s="1" t="s">
        <v>17634</v>
      </c>
      <c r="VZC1" s="1" t="s">
        <v>17635</v>
      </c>
      <c r="VZD1" s="1" t="s">
        <v>17636</v>
      </c>
      <c r="VZE1" s="1" t="s">
        <v>17637</v>
      </c>
      <c r="VZF1" s="1" t="s">
        <v>17638</v>
      </c>
      <c r="VZG1" s="1" t="s">
        <v>17639</v>
      </c>
      <c r="VZH1" s="1" t="s">
        <v>17640</v>
      </c>
      <c r="VZI1" s="1" t="s">
        <v>17641</v>
      </c>
      <c r="VZJ1" s="1" t="s">
        <v>17642</v>
      </c>
      <c r="VZK1" s="1" t="s">
        <v>17643</v>
      </c>
      <c r="VZL1" s="1" t="s">
        <v>17644</v>
      </c>
      <c r="VZM1" s="1" t="s">
        <v>17645</v>
      </c>
      <c r="VZN1" s="1" t="s">
        <v>17646</v>
      </c>
      <c r="VZO1" s="1" t="s">
        <v>17647</v>
      </c>
      <c r="VZP1" s="1" t="s">
        <v>17648</v>
      </c>
      <c r="VZQ1" s="1" t="s">
        <v>17649</v>
      </c>
      <c r="VZR1" s="1" t="s">
        <v>17650</v>
      </c>
      <c r="VZS1" s="1" t="s">
        <v>17651</v>
      </c>
      <c r="VZT1" s="1" t="s">
        <v>17652</v>
      </c>
      <c r="VZU1" s="1" t="s">
        <v>17653</v>
      </c>
      <c r="VZV1" s="1" t="s">
        <v>17654</v>
      </c>
      <c r="VZW1" s="1" t="s">
        <v>17655</v>
      </c>
      <c r="VZX1" s="1" t="s">
        <v>17656</v>
      </c>
      <c r="VZY1" s="1" t="s">
        <v>17657</v>
      </c>
      <c r="VZZ1" s="1" t="s">
        <v>17658</v>
      </c>
      <c r="WAA1" s="1" t="s">
        <v>17659</v>
      </c>
      <c r="WAB1" s="1" t="s">
        <v>17660</v>
      </c>
      <c r="WAC1" s="1" t="s">
        <v>17661</v>
      </c>
      <c r="WAD1" s="1" t="s">
        <v>17662</v>
      </c>
      <c r="WAE1" s="1" t="s">
        <v>17663</v>
      </c>
      <c r="WAF1" s="1" t="s">
        <v>17664</v>
      </c>
      <c r="WAG1" s="1" t="s">
        <v>17665</v>
      </c>
      <c r="WAH1" s="1" t="s">
        <v>17666</v>
      </c>
      <c r="WAI1" s="1" t="s">
        <v>17667</v>
      </c>
      <c r="WAJ1" s="1" t="s">
        <v>17668</v>
      </c>
      <c r="WAK1" s="1" t="s">
        <v>17669</v>
      </c>
      <c r="WAL1" s="1" t="s">
        <v>17670</v>
      </c>
      <c r="WAM1" s="1" t="s">
        <v>17671</v>
      </c>
      <c r="WAN1" s="1" t="s">
        <v>17672</v>
      </c>
      <c r="WAO1" s="1" t="s">
        <v>17673</v>
      </c>
      <c r="WAP1" s="1" t="s">
        <v>17674</v>
      </c>
      <c r="WAQ1" s="1" t="s">
        <v>17675</v>
      </c>
      <c r="WAR1" s="1" t="s">
        <v>17676</v>
      </c>
      <c r="WAS1" s="1" t="s">
        <v>17677</v>
      </c>
      <c r="WAT1" s="1" t="s">
        <v>17678</v>
      </c>
      <c r="WAU1" s="1" t="s">
        <v>17679</v>
      </c>
      <c r="WAV1" s="1" t="s">
        <v>17680</v>
      </c>
      <c r="WAW1" s="1" t="s">
        <v>17681</v>
      </c>
      <c r="WAX1" s="1" t="s">
        <v>17682</v>
      </c>
      <c r="WAY1" s="1" t="s">
        <v>17683</v>
      </c>
      <c r="WAZ1" s="1" t="s">
        <v>17684</v>
      </c>
      <c r="WBA1" s="1" t="s">
        <v>17685</v>
      </c>
      <c r="WBB1" s="1" t="s">
        <v>17686</v>
      </c>
      <c r="WBC1" s="1" t="s">
        <v>17687</v>
      </c>
      <c r="WBD1" s="1" t="s">
        <v>17688</v>
      </c>
      <c r="WBE1" s="1" t="s">
        <v>17689</v>
      </c>
      <c r="WBF1" s="1" t="s">
        <v>17690</v>
      </c>
      <c r="WBG1" s="1" t="s">
        <v>17691</v>
      </c>
      <c r="WBH1" s="1" t="s">
        <v>17692</v>
      </c>
      <c r="WBI1" s="1" t="s">
        <v>17693</v>
      </c>
      <c r="WBJ1" s="1" t="s">
        <v>17694</v>
      </c>
      <c r="WBK1" s="1" t="s">
        <v>17695</v>
      </c>
      <c r="WBL1" s="1" t="s">
        <v>17696</v>
      </c>
      <c r="WBM1" s="1" t="s">
        <v>17697</v>
      </c>
      <c r="WBN1" s="1" t="s">
        <v>17698</v>
      </c>
      <c r="WBO1" s="1" t="s">
        <v>17699</v>
      </c>
      <c r="WBP1" s="1" t="s">
        <v>17700</v>
      </c>
      <c r="WBQ1" s="1" t="s">
        <v>17701</v>
      </c>
      <c r="WBR1" s="1" t="s">
        <v>17702</v>
      </c>
      <c r="WBS1" s="1" t="s">
        <v>17703</v>
      </c>
      <c r="WBT1" s="1" t="s">
        <v>17704</v>
      </c>
      <c r="WBU1" s="1" t="s">
        <v>17705</v>
      </c>
      <c r="WBV1" s="1" t="s">
        <v>17706</v>
      </c>
      <c r="WBW1" s="1" t="s">
        <v>17707</v>
      </c>
      <c r="WBX1" s="1" t="s">
        <v>17708</v>
      </c>
      <c r="WBY1" s="1" t="s">
        <v>17709</v>
      </c>
      <c r="WBZ1" s="1" t="s">
        <v>17710</v>
      </c>
      <c r="WCA1" s="1" t="s">
        <v>17711</v>
      </c>
      <c r="WCB1" s="1" t="s">
        <v>17712</v>
      </c>
      <c r="WCC1" s="1" t="s">
        <v>17713</v>
      </c>
      <c r="WCD1" s="1" t="s">
        <v>17714</v>
      </c>
      <c r="WCE1" s="1" t="s">
        <v>17715</v>
      </c>
      <c r="WCF1" s="1" t="s">
        <v>17716</v>
      </c>
      <c r="WCG1" s="1" t="s">
        <v>17717</v>
      </c>
      <c r="WCH1" s="1" t="s">
        <v>17718</v>
      </c>
      <c r="WCI1" s="1" t="s">
        <v>17719</v>
      </c>
      <c r="WCJ1" s="1" t="s">
        <v>17720</v>
      </c>
      <c r="WCK1" s="1" t="s">
        <v>17721</v>
      </c>
      <c r="WCL1" s="1" t="s">
        <v>17722</v>
      </c>
      <c r="WCM1" s="1" t="s">
        <v>17723</v>
      </c>
      <c r="WCN1" s="1" t="s">
        <v>17724</v>
      </c>
      <c r="WCO1" s="1" t="s">
        <v>17725</v>
      </c>
      <c r="WCP1" s="1" t="s">
        <v>17726</v>
      </c>
      <c r="WCQ1" s="1" t="s">
        <v>17727</v>
      </c>
      <c r="WCR1" s="1" t="s">
        <v>17728</v>
      </c>
      <c r="WCS1" s="1" t="s">
        <v>17729</v>
      </c>
      <c r="WCT1" s="1" t="s">
        <v>17730</v>
      </c>
      <c r="WCU1" s="1" t="s">
        <v>17731</v>
      </c>
      <c r="WCV1" s="1" t="s">
        <v>17732</v>
      </c>
      <c r="WCW1" s="1" t="s">
        <v>17733</v>
      </c>
      <c r="WCX1" s="1" t="s">
        <v>17734</v>
      </c>
      <c r="WCY1" s="1" t="s">
        <v>17735</v>
      </c>
      <c r="WCZ1" s="1" t="s">
        <v>17736</v>
      </c>
      <c r="WDA1" s="1" t="s">
        <v>17737</v>
      </c>
      <c r="WDB1" s="1" t="s">
        <v>17738</v>
      </c>
      <c r="WDC1" s="1" t="s">
        <v>17739</v>
      </c>
      <c r="WDD1" s="1" t="s">
        <v>17740</v>
      </c>
      <c r="WDE1" s="1" t="s">
        <v>17741</v>
      </c>
      <c r="WDF1" s="1" t="s">
        <v>17742</v>
      </c>
      <c r="WDG1" s="1" t="s">
        <v>17743</v>
      </c>
      <c r="WDH1" s="1" t="s">
        <v>17744</v>
      </c>
      <c r="WDI1" s="1" t="s">
        <v>17745</v>
      </c>
      <c r="WDJ1" s="1" t="s">
        <v>17746</v>
      </c>
      <c r="WDK1" s="1" t="s">
        <v>17747</v>
      </c>
      <c r="WDL1" s="1" t="s">
        <v>17748</v>
      </c>
      <c r="WDM1" s="1" t="s">
        <v>17749</v>
      </c>
      <c r="WDN1" s="1" t="s">
        <v>17750</v>
      </c>
      <c r="WDO1" s="1" t="s">
        <v>17751</v>
      </c>
      <c r="WDP1" s="1" t="s">
        <v>17752</v>
      </c>
      <c r="WDQ1" s="1" t="s">
        <v>17753</v>
      </c>
      <c r="WDR1" s="1" t="s">
        <v>17754</v>
      </c>
      <c r="WDS1" s="1" t="s">
        <v>17755</v>
      </c>
      <c r="WDT1" s="1" t="s">
        <v>17756</v>
      </c>
      <c r="WDU1" s="1" t="s">
        <v>17757</v>
      </c>
      <c r="WDV1" s="1" t="s">
        <v>17758</v>
      </c>
      <c r="WDW1" s="1" t="s">
        <v>17759</v>
      </c>
      <c r="WDX1" s="1" t="s">
        <v>17760</v>
      </c>
      <c r="WDY1" s="1" t="s">
        <v>17761</v>
      </c>
      <c r="WDZ1" s="1" t="s">
        <v>17762</v>
      </c>
      <c r="WEA1" s="1" t="s">
        <v>17763</v>
      </c>
      <c r="WEB1" s="1" t="s">
        <v>17764</v>
      </c>
      <c r="WEC1" s="1" t="s">
        <v>17765</v>
      </c>
      <c r="WED1" s="1" t="s">
        <v>17766</v>
      </c>
      <c r="WEE1" s="1" t="s">
        <v>17767</v>
      </c>
      <c r="WEF1" s="1" t="s">
        <v>17768</v>
      </c>
      <c r="WEG1" s="1" t="s">
        <v>17769</v>
      </c>
      <c r="WEH1" s="1" t="s">
        <v>17770</v>
      </c>
      <c r="WEI1" s="1" t="s">
        <v>17771</v>
      </c>
      <c r="WEJ1" s="1" t="s">
        <v>17772</v>
      </c>
      <c r="WEK1" s="1" t="s">
        <v>17773</v>
      </c>
      <c r="WEL1" s="1" t="s">
        <v>17774</v>
      </c>
      <c r="WEM1" s="1" t="s">
        <v>17775</v>
      </c>
      <c r="WEN1" s="1" t="s">
        <v>17776</v>
      </c>
      <c r="WEO1" s="1" t="s">
        <v>17777</v>
      </c>
      <c r="WEP1" s="1" t="s">
        <v>17778</v>
      </c>
      <c r="WEQ1" s="1" t="s">
        <v>17779</v>
      </c>
      <c r="WER1" s="1" t="s">
        <v>17780</v>
      </c>
      <c r="WES1" s="1" t="s">
        <v>17781</v>
      </c>
      <c r="WET1" s="1" t="s">
        <v>17782</v>
      </c>
      <c r="WEU1" s="1" t="s">
        <v>17783</v>
      </c>
      <c r="WEV1" s="1" t="s">
        <v>17784</v>
      </c>
      <c r="WEW1" s="1" t="s">
        <v>17785</v>
      </c>
      <c r="WEX1" s="1" t="s">
        <v>17786</v>
      </c>
      <c r="WEY1" s="1" t="s">
        <v>17787</v>
      </c>
      <c r="WEZ1" s="1" t="s">
        <v>17788</v>
      </c>
      <c r="WFA1" s="1" t="s">
        <v>17789</v>
      </c>
      <c r="WFB1" s="1" t="s">
        <v>17790</v>
      </c>
      <c r="WFC1" s="1" t="s">
        <v>17791</v>
      </c>
      <c r="WFD1" s="1" t="s">
        <v>17792</v>
      </c>
      <c r="WFE1" s="1" t="s">
        <v>17793</v>
      </c>
      <c r="WFF1" s="1" t="s">
        <v>17794</v>
      </c>
      <c r="WFG1" s="1" t="s">
        <v>17795</v>
      </c>
      <c r="WFH1" s="1" t="s">
        <v>17796</v>
      </c>
      <c r="WFI1" s="1" t="s">
        <v>17797</v>
      </c>
      <c r="WFJ1" s="1" t="s">
        <v>17798</v>
      </c>
      <c r="WFK1" s="1" t="s">
        <v>17799</v>
      </c>
      <c r="WFL1" s="1" t="s">
        <v>17800</v>
      </c>
      <c r="WFM1" s="1" t="s">
        <v>17801</v>
      </c>
      <c r="WFN1" s="1" t="s">
        <v>17802</v>
      </c>
      <c r="WFO1" s="1" t="s">
        <v>17803</v>
      </c>
      <c r="WFP1" s="1" t="s">
        <v>17804</v>
      </c>
      <c r="WFQ1" s="1" t="s">
        <v>17805</v>
      </c>
      <c r="WFR1" s="1" t="s">
        <v>17806</v>
      </c>
      <c r="WFS1" s="1" t="s">
        <v>17807</v>
      </c>
      <c r="WFT1" s="1" t="s">
        <v>17808</v>
      </c>
      <c r="WFU1" s="1" t="s">
        <v>17809</v>
      </c>
      <c r="WFV1" s="1" t="s">
        <v>17810</v>
      </c>
      <c r="WFW1" s="1" t="s">
        <v>17811</v>
      </c>
      <c r="WFX1" s="1" t="s">
        <v>17812</v>
      </c>
      <c r="WFY1" s="1" t="s">
        <v>17813</v>
      </c>
      <c r="WFZ1" s="1" t="s">
        <v>17814</v>
      </c>
      <c r="WGA1" s="1" t="s">
        <v>17815</v>
      </c>
      <c r="WGB1" s="1" t="s">
        <v>17816</v>
      </c>
      <c r="WGC1" s="1" t="s">
        <v>17817</v>
      </c>
      <c r="WGD1" s="1" t="s">
        <v>17818</v>
      </c>
      <c r="WGE1" s="1" t="s">
        <v>17819</v>
      </c>
      <c r="WGF1" s="1" t="s">
        <v>17820</v>
      </c>
      <c r="WGG1" s="1" t="s">
        <v>17821</v>
      </c>
      <c r="WGH1" s="1" t="s">
        <v>17822</v>
      </c>
      <c r="WGI1" s="1" t="s">
        <v>17823</v>
      </c>
      <c r="WGJ1" s="1" t="s">
        <v>17824</v>
      </c>
      <c r="WGK1" s="1" t="s">
        <v>17825</v>
      </c>
      <c r="WGL1" s="1" t="s">
        <v>17826</v>
      </c>
      <c r="WGM1" s="1" t="s">
        <v>17827</v>
      </c>
      <c r="WGN1" s="1" t="s">
        <v>17828</v>
      </c>
      <c r="WGO1" s="1" t="s">
        <v>17829</v>
      </c>
      <c r="WGP1" s="1" t="s">
        <v>17830</v>
      </c>
      <c r="WGQ1" s="1" t="s">
        <v>17831</v>
      </c>
      <c r="WGR1" s="1" t="s">
        <v>17832</v>
      </c>
      <c r="WGS1" s="1" t="s">
        <v>17833</v>
      </c>
      <c r="WGT1" s="1" t="s">
        <v>17834</v>
      </c>
      <c r="WGU1" s="1" t="s">
        <v>17835</v>
      </c>
      <c r="WGV1" s="1" t="s">
        <v>17836</v>
      </c>
      <c r="WGW1" s="1" t="s">
        <v>17837</v>
      </c>
      <c r="WGX1" s="1" t="s">
        <v>17838</v>
      </c>
      <c r="WGY1" s="1" t="s">
        <v>17839</v>
      </c>
      <c r="WGZ1" s="1" t="s">
        <v>17840</v>
      </c>
      <c r="WHA1" s="1" t="s">
        <v>17841</v>
      </c>
      <c r="WHB1" s="1" t="s">
        <v>17842</v>
      </c>
      <c r="WHC1" s="1" t="s">
        <v>17843</v>
      </c>
      <c r="WHD1" s="1" t="s">
        <v>17844</v>
      </c>
      <c r="WHE1" s="1" t="s">
        <v>17845</v>
      </c>
      <c r="WHF1" s="1" t="s">
        <v>17846</v>
      </c>
      <c r="WHG1" s="1" t="s">
        <v>17847</v>
      </c>
      <c r="WHH1" s="1" t="s">
        <v>17848</v>
      </c>
      <c r="WHI1" s="1" t="s">
        <v>17849</v>
      </c>
      <c r="WHJ1" s="1" t="s">
        <v>17850</v>
      </c>
      <c r="WHK1" s="1" t="s">
        <v>17851</v>
      </c>
      <c r="WHL1" s="1" t="s">
        <v>17852</v>
      </c>
      <c r="WHM1" s="1" t="s">
        <v>17853</v>
      </c>
      <c r="WHN1" s="1" t="s">
        <v>17854</v>
      </c>
      <c r="WHO1" s="1" t="s">
        <v>17855</v>
      </c>
      <c r="WHP1" s="1" t="s">
        <v>17856</v>
      </c>
      <c r="WHQ1" s="1" t="s">
        <v>17857</v>
      </c>
      <c r="WHR1" s="1" t="s">
        <v>17858</v>
      </c>
      <c r="WHS1" s="1" t="s">
        <v>17859</v>
      </c>
      <c r="WHT1" s="1" t="s">
        <v>17860</v>
      </c>
      <c r="WHU1" s="1" t="s">
        <v>17861</v>
      </c>
      <c r="WHV1" s="1" t="s">
        <v>17862</v>
      </c>
      <c r="WHW1" s="1" t="s">
        <v>17863</v>
      </c>
      <c r="WHX1" s="1" t="s">
        <v>17864</v>
      </c>
      <c r="WHY1" s="1" t="s">
        <v>17865</v>
      </c>
      <c r="WHZ1" s="1" t="s">
        <v>17866</v>
      </c>
      <c r="WIA1" s="1" t="s">
        <v>17867</v>
      </c>
      <c r="WIB1" s="1" t="s">
        <v>17868</v>
      </c>
      <c r="WIC1" s="1" t="s">
        <v>17869</v>
      </c>
      <c r="WID1" s="1" t="s">
        <v>17870</v>
      </c>
      <c r="WIE1" s="1" t="s">
        <v>17871</v>
      </c>
      <c r="WIF1" s="1" t="s">
        <v>17872</v>
      </c>
      <c r="WIG1" s="1" t="s">
        <v>17873</v>
      </c>
      <c r="WIH1" s="1" t="s">
        <v>17874</v>
      </c>
      <c r="WII1" s="1" t="s">
        <v>17875</v>
      </c>
      <c r="WIJ1" s="1" t="s">
        <v>17876</v>
      </c>
      <c r="WIK1" s="1" t="s">
        <v>17877</v>
      </c>
      <c r="WIL1" s="1" t="s">
        <v>17878</v>
      </c>
      <c r="WIM1" s="1" t="s">
        <v>17879</v>
      </c>
      <c r="WIN1" s="1" t="s">
        <v>17880</v>
      </c>
      <c r="WIO1" s="1" t="s">
        <v>17881</v>
      </c>
      <c r="WIP1" s="1" t="s">
        <v>17882</v>
      </c>
      <c r="WIQ1" s="1" t="s">
        <v>17883</v>
      </c>
      <c r="WIR1" s="1" t="s">
        <v>17884</v>
      </c>
      <c r="WIS1" s="1" t="s">
        <v>17885</v>
      </c>
      <c r="WIT1" s="1" t="s">
        <v>17886</v>
      </c>
      <c r="WIU1" s="1" t="s">
        <v>17887</v>
      </c>
      <c r="WIV1" s="1" t="s">
        <v>17888</v>
      </c>
      <c r="WIW1" s="1" t="s">
        <v>17889</v>
      </c>
      <c r="WIX1" s="1" t="s">
        <v>17890</v>
      </c>
      <c r="WIY1" s="1" t="s">
        <v>17891</v>
      </c>
      <c r="WIZ1" s="1" t="s">
        <v>17892</v>
      </c>
      <c r="WJA1" s="1" t="s">
        <v>17893</v>
      </c>
      <c r="WJB1" s="1" t="s">
        <v>17894</v>
      </c>
      <c r="WJC1" s="1" t="s">
        <v>17895</v>
      </c>
      <c r="WJD1" s="1" t="s">
        <v>17896</v>
      </c>
      <c r="WJE1" s="1" t="s">
        <v>17897</v>
      </c>
      <c r="WJF1" s="1" t="s">
        <v>17898</v>
      </c>
      <c r="WJG1" s="1" t="s">
        <v>17899</v>
      </c>
      <c r="WJH1" s="1" t="s">
        <v>17900</v>
      </c>
      <c r="WJI1" s="1" t="s">
        <v>17901</v>
      </c>
      <c r="WJJ1" s="1" t="s">
        <v>17902</v>
      </c>
      <c r="WJK1" s="1" t="s">
        <v>17903</v>
      </c>
      <c r="WJL1" s="1" t="s">
        <v>17904</v>
      </c>
      <c r="WJM1" s="1" t="s">
        <v>17905</v>
      </c>
      <c r="WJN1" s="1" t="s">
        <v>17906</v>
      </c>
      <c r="WJO1" s="1" t="s">
        <v>17907</v>
      </c>
      <c r="WJP1" s="1" t="s">
        <v>17908</v>
      </c>
      <c r="WJQ1" s="1" t="s">
        <v>17909</v>
      </c>
      <c r="WJR1" s="1" t="s">
        <v>17910</v>
      </c>
      <c r="WJS1" s="1" t="s">
        <v>17911</v>
      </c>
      <c r="WJT1" s="1" t="s">
        <v>17912</v>
      </c>
      <c r="WJU1" s="1" t="s">
        <v>17913</v>
      </c>
      <c r="WJV1" s="1" t="s">
        <v>17914</v>
      </c>
      <c r="WJW1" s="1" t="s">
        <v>17915</v>
      </c>
      <c r="WJX1" s="1" t="s">
        <v>17916</v>
      </c>
      <c r="WJY1" s="1" t="s">
        <v>17917</v>
      </c>
      <c r="WJZ1" s="1" t="s">
        <v>17918</v>
      </c>
      <c r="WKA1" s="1" t="s">
        <v>17919</v>
      </c>
      <c r="WKB1" s="1" t="s">
        <v>17920</v>
      </c>
      <c r="WKC1" s="1" t="s">
        <v>17921</v>
      </c>
      <c r="WKD1" s="1" t="s">
        <v>17922</v>
      </c>
      <c r="WKE1" s="1" t="s">
        <v>17923</v>
      </c>
      <c r="WKF1" s="1" t="s">
        <v>17924</v>
      </c>
      <c r="WKG1" s="1" t="s">
        <v>17925</v>
      </c>
      <c r="WKH1" s="1" t="s">
        <v>17926</v>
      </c>
      <c r="WKI1" s="1" t="s">
        <v>17927</v>
      </c>
      <c r="WKJ1" s="1" t="s">
        <v>17928</v>
      </c>
      <c r="WKK1" s="1" t="s">
        <v>17929</v>
      </c>
      <c r="WKL1" s="1" t="s">
        <v>17930</v>
      </c>
      <c r="WKM1" s="1" t="s">
        <v>17931</v>
      </c>
      <c r="WKN1" s="1" t="s">
        <v>17932</v>
      </c>
      <c r="WKO1" s="1" t="s">
        <v>17933</v>
      </c>
      <c r="WKP1" s="1" t="s">
        <v>17934</v>
      </c>
      <c r="WKQ1" s="1" t="s">
        <v>17935</v>
      </c>
      <c r="WKR1" s="1" t="s">
        <v>17936</v>
      </c>
      <c r="WKS1" s="1" t="s">
        <v>17937</v>
      </c>
      <c r="WKT1" s="1" t="s">
        <v>17938</v>
      </c>
      <c r="WKU1" s="1" t="s">
        <v>17939</v>
      </c>
      <c r="WKV1" s="1" t="s">
        <v>17940</v>
      </c>
      <c r="WKW1" s="1" t="s">
        <v>17941</v>
      </c>
      <c r="WKX1" s="1" t="s">
        <v>17942</v>
      </c>
      <c r="WKY1" s="1" t="s">
        <v>17943</v>
      </c>
      <c r="WKZ1" s="1" t="s">
        <v>17944</v>
      </c>
      <c r="WLA1" s="1" t="s">
        <v>17945</v>
      </c>
      <c r="WLB1" s="1" t="s">
        <v>17946</v>
      </c>
      <c r="WLC1" s="1" t="s">
        <v>17947</v>
      </c>
      <c r="WLD1" s="1" t="s">
        <v>17948</v>
      </c>
      <c r="WLE1" s="1" t="s">
        <v>17949</v>
      </c>
      <c r="WLF1" s="1" t="s">
        <v>17950</v>
      </c>
      <c r="WLG1" s="1" t="s">
        <v>17951</v>
      </c>
      <c r="WLH1" s="1" t="s">
        <v>17952</v>
      </c>
      <c r="WLI1" s="1" t="s">
        <v>17953</v>
      </c>
      <c r="WLJ1" s="1" t="s">
        <v>17954</v>
      </c>
      <c r="WLK1" s="1" t="s">
        <v>17955</v>
      </c>
      <c r="WLL1" s="1" t="s">
        <v>17956</v>
      </c>
      <c r="WLM1" s="1" t="s">
        <v>17957</v>
      </c>
      <c r="WLN1" s="1" t="s">
        <v>17958</v>
      </c>
      <c r="WLO1" s="1" t="s">
        <v>17959</v>
      </c>
      <c r="WLP1" s="1" t="s">
        <v>17960</v>
      </c>
      <c r="WLQ1" s="1" t="s">
        <v>17961</v>
      </c>
      <c r="WLR1" s="1" t="s">
        <v>17962</v>
      </c>
      <c r="WLS1" s="1" t="s">
        <v>17963</v>
      </c>
      <c r="WLT1" s="1" t="s">
        <v>17964</v>
      </c>
      <c r="WLU1" s="1" t="s">
        <v>17965</v>
      </c>
      <c r="WLV1" s="1" t="s">
        <v>17966</v>
      </c>
      <c r="WLW1" s="1" t="s">
        <v>17967</v>
      </c>
      <c r="WLX1" s="1" t="s">
        <v>17968</v>
      </c>
      <c r="WLY1" s="1" t="s">
        <v>17969</v>
      </c>
      <c r="WLZ1" s="1" t="s">
        <v>17970</v>
      </c>
      <c r="WMA1" s="1" t="s">
        <v>17971</v>
      </c>
      <c r="WMB1" s="1" t="s">
        <v>17972</v>
      </c>
      <c r="WMC1" s="1" t="s">
        <v>17973</v>
      </c>
      <c r="WMD1" s="1" t="s">
        <v>17974</v>
      </c>
      <c r="WME1" s="1" t="s">
        <v>17975</v>
      </c>
      <c r="WMF1" s="1" t="s">
        <v>17976</v>
      </c>
      <c r="WMG1" s="1" t="s">
        <v>17977</v>
      </c>
      <c r="WMH1" s="1" t="s">
        <v>17978</v>
      </c>
      <c r="WMI1" s="1" t="s">
        <v>17979</v>
      </c>
      <c r="WMJ1" s="1" t="s">
        <v>17980</v>
      </c>
      <c r="WMK1" s="1" t="s">
        <v>17981</v>
      </c>
      <c r="WML1" s="1" t="s">
        <v>17982</v>
      </c>
      <c r="WMM1" s="1" t="s">
        <v>17983</v>
      </c>
      <c r="WMN1" s="1" t="s">
        <v>17984</v>
      </c>
      <c r="WMO1" s="1" t="s">
        <v>17985</v>
      </c>
      <c r="WMP1" s="1" t="s">
        <v>17986</v>
      </c>
      <c r="WMQ1" s="1" t="s">
        <v>17987</v>
      </c>
      <c r="WMR1" s="1" t="s">
        <v>17988</v>
      </c>
      <c r="WMS1" s="1" t="s">
        <v>17989</v>
      </c>
      <c r="WMT1" s="1" t="s">
        <v>17990</v>
      </c>
      <c r="WMU1" s="1" t="s">
        <v>17991</v>
      </c>
      <c r="WMV1" s="1" t="s">
        <v>17992</v>
      </c>
      <c r="WMW1" s="1" t="s">
        <v>17993</v>
      </c>
      <c r="WMX1" s="1" t="s">
        <v>17994</v>
      </c>
      <c r="WMY1" s="1" t="s">
        <v>17995</v>
      </c>
      <c r="WMZ1" s="1" t="s">
        <v>17996</v>
      </c>
      <c r="WNA1" s="1" t="s">
        <v>17997</v>
      </c>
      <c r="WNB1" s="1" t="s">
        <v>17998</v>
      </c>
      <c r="WNC1" s="1" t="s">
        <v>17999</v>
      </c>
      <c r="WND1" s="1" t="s">
        <v>18000</v>
      </c>
      <c r="WNE1" s="1" t="s">
        <v>18001</v>
      </c>
      <c r="WNF1" s="1" t="s">
        <v>18002</v>
      </c>
      <c r="WNG1" s="1" t="s">
        <v>18003</v>
      </c>
      <c r="WNH1" s="1" t="s">
        <v>18004</v>
      </c>
      <c r="WNI1" s="1" t="s">
        <v>18005</v>
      </c>
      <c r="WNJ1" s="1" t="s">
        <v>18006</v>
      </c>
      <c r="WNK1" s="1" t="s">
        <v>18007</v>
      </c>
      <c r="WNL1" s="1" t="s">
        <v>18008</v>
      </c>
      <c r="WNM1" s="1" t="s">
        <v>18009</v>
      </c>
      <c r="WNN1" s="1" t="s">
        <v>18010</v>
      </c>
      <c r="WNO1" s="1" t="s">
        <v>18011</v>
      </c>
      <c r="WNP1" s="1" t="s">
        <v>18012</v>
      </c>
      <c r="WNQ1" s="1" t="s">
        <v>18013</v>
      </c>
      <c r="WNR1" s="1" t="s">
        <v>18014</v>
      </c>
      <c r="WNS1" s="1" t="s">
        <v>18015</v>
      </c>
      <c r="WNT1" s="1" t="s">
        <v>18016</v>
      </c>
      <c r="WNU1" s="1" t="s">
        <v>18017</v>
      </c>
      <c r="WNV1" s="1" t="s">
        <v>18018</v>
      </c>
      <c r="WNW1" s="1" t="s">
        <v>18019</v>
      </c>
      <c r="WNX1" s="1" t="s">
        <v>18020</v>
      </c>
      <c r="WNY1" s="1" t="s">
        <v>18021</v>
      </c>
      <c r="WNZ1" s="1" t="s">
        <v>18022</v>
      </c>
      <c r="WOA1" s="1" t="s">
        <v>18023</v>
      </c>
      <c r="WOB1" s="1" t="s">
        <v>18024</v>
      </c>
      <c r="WOC1" s="1" t="s">
        <v>18025</v>
      </c>
      <c r="WOD1" s="1" t="s">
        <v>18026</v>
      </c>
      <c r="WOE1" s="1" t="s">
        <v>18027</v>
      </c>
      <c r="WOF1" s="1" t="s">
        <v>18028</v>
      </c>
      <c r="WOG1" s="1" t="s">
        <v>18029</v>
      </c>
      <c r="WOH1" s="1" t="s">
        <v>18030</v>
      </c>
      <c r="WOI1" s="1" t="s">
        <v>18031</v>
      </c>
      <c r="WOJ1" s="1" t="s">
        <v>18032</v>
      </c>
      <c r="WOK1" s="1" t="s">
        <v>18033</v>
      </c>
      <c r="WOL1" s="1" t="s">
        <v>18034</v>
      </c>
      <c r="WOM1" s="1" t="s">
        <v>18035</v>
      </c>
      <c r="WON1" s="1" t="s">
        <v>18036</v>
      </c>
      <c r="WOO1" s="1" t="s">
        <v>18037</v>
      </c>
      <c r="WOP1" s="1" t="s">
        <v>18038</v>
      </c>
      <c r="WOQ1" s="1" t="s">
        <v>18039</v>
      </c>
      <c r="WOR1" s="1" t="s">
        <v>18040</v>
      </c>
      <c r="WOS1" s="1" t="s">
        <v>18041</v>
      </c>
      <c r="WOT1" s="1" t="s">
        <v>18042</v>
      </c>
      <c r="WOU1" s="1" t="s">
        <v>18043</v>
      </c>
      <c r="WOV1" s="1" t="s">
        <v>18044</v>
      </c>
      <c r="WOW1" s="1" t="s">
        <v>18045</v>
      </c>
      <c r="WOX1" s="1" t="s">
        <v>18046</v>
      </c>
      <c r="WOY1" s="1" t="s">
        <v>18047</v>
      </c>
      <c r="WOZ1" s="1" t="s">
        <v>18048</v>
      </c>
      <c r="WPA1" s="1" t="s">
        <v>18049</v>
      </c>
      <c r="WPB1" s="1" t="s">
        <v>18050</v>
      </c>
      <c r="WPC1" s="1" t="s">
        <v>18051</v>
      </c>
      <c r="WPD1" s="1" t="s">
        <v>18052</v>
      </c>
      <c r="WPE1" s="1" t="s">
        <v>18053</v>
      </c>
      <c r="WPF1" s="1" t="s">
        <v>18054</v>
      </c>
      <c r="WPG1" s="1" t="s">
        <v>18055</v>
      </c>
      <c r="WPH1" s="1" t="s">
        <v>18056</v>
      </c>
      <c r="WPI1" s="1" t="s">
        <v>18057</v>
      </c>
      <c r="WPJ1" s="1" t="s">
        <v>18058</v>
      </c>
      <c r="WPK1" s="1" t="s">
        <v>18059</v>
      </c>
      <c r="WPL1" s="1" t="s">
        <v>18060</v>
      </c>
      <c r="WPM1" s="1" t="s">
        <v>18061</v>
      </c>
      <c r="WPN1" s="1" t="s">
        <v>18062</v>
      </c>
      <c r="WPO1" s="1" t="s">
        <v>18063</v>
      </c>
      <c r="WPP1" s="1" t="s">
        <v>18064</v>
      </c>
      <c r="WPQ1" s="1" t="s">
        <v>18065</v>
      </c>
      <c r="WPR1" s="1" t="s">
        <v>18066</v>
      </c>
      <c r="WPS1" s="1" t="s">
        <v>18067</v>
      </c>
      <c r="WPT1" s="1" t="s">
        <v>18068</v>
      </c>
      <c r="WPU1" s="1" t="s">
        <v>18069</v>
      </c>
      <c r="WPV1" s="1" t="s">
        <v>18070</v>
      </c>
      <c r="WPW1" s="1" t="s">
        <v>18071</v>
      </c>
      <c r="WPX1" s="1" t="s">
        <v>18072</v>
      </c>
      <c r="WPY1" s="1" t="s">
        <v>18073</v>
      </c>
      <c r="WPZ1" s="1" t="s">
        <v>18074</v>
      </c>
      <c r="WQA1" s="1" t="s">
        <v>18075</v>
      </c>
      <c r="WQB1" s="1" t="s">
        <v>18076</v>
      </c>
      <c r="WQC1" s="1" t="s">
        <v>18077</v>
      </c>
      <c r="WQD1" s="1" t="s">
        <v>18078</v>
      </c>
      <c r="WQE1" s="1" t="s">
        <v>18079</v>
      </c>
      <c r="WQF1" s="1" t="s">
        <v>18080</v>
      </c>
      <c r="WQG1" s="1" t="s">
        <v>18081</v>
      </c>
      <c r="WQH1" s="1" t="s">
        <v>18082</v>
      </c>
      <c r="WQI1" s="1" t="s">
        <v>18083</v>
      </c>
      <c r="WQJ1" s="1" t="s">
        <v>18084</v>
      </c>
      <c r="WQK1" s="1" t="s">
        <v>18085</v>
      </c>
      <c r="WQL1" s="1" t="s">
        <v>18086</v>
      </c>
      <c r="WQM1" s="1" t="s">
        <v>18087</v>
      </c>
      <c r="WQN1" s="1" t="s">
        <v>18088</v>
      </c>
      <c r="WQO1" s="1" t="s">
        <v>18089</v>
      </c>
      <c r="WQP1" s="1" t="s">
        <v>18090</v>
      </c>
      <c r="WQQ1" s="1" t="s">
        <v>18091</v>
      </c>
      <c r="WQR1" s="1" t="s">
        <v>18092</v>
      </c>
      <c r="WQS1" s="1" t="s">
        <v>18093</v>
      </c>
      <c r="WQT1" s="1" t="s">
        <v>18094</v>
      </c>
      <c r="WQU1" s="1" t="s">
        <v>18095</v>
      </c>
      <c r="WQV1" s="1" t="s">
        <v>18096</v>
      </c>
      <c r="WQW1" s="1" t="s">
        <v>18097</v>
      </c>
      <c r="WQX1" s="1" t="s">
        <v>18098</v>
      </c>
      <c r="WQY1" s="1" t="s">
        <v>18099</v>
      </c>
      <c r="WQZ1" s="1" t="s">
        <v>18100</v>
      </c>
      <c r="WRA1" s="1" t="s">
        <v>18101</v>
      </c>
      <c r="WRB1" s="1" t="s">
        <v>18102</v>
      </c>
      <c r="WRC1" s="1" t="s">
        <v>18103</v>
      </c>
      <c r="WRD1" s="1" t="s">
        <v>18104</v>
      </c>
      <c r="WRE1" s="1" t="s">
        <v>18105</v>
      </c>
      <c r="WRF1" s="1" t="s">
        <v>18106</v>
      </c>
      <c r="WRG1" s="1" t="s">
        <v>18107</v>
      </c>
      <c r="WRH1" s="1" t="s">
        <v>18108</v>
      </c>
      <c r="WRI1" s="1" t="s">
        <v>18109</v>
      </c>
      <c r="WRJ1" s="1" t="s">
        <v>18110</v>
      </c>
      <c r="WRK1" s="1" t="s">
        <v>18111</v>
      </c>
      <c r="WRL1" s="1" t="s">
        <v>18112</v>
      </c>
      <c r="WRM1" s="1" t="s">
        <v>18113</v>
      </c>
      <c r="WRN1" s="1" t="s">
        <v>18114</v>
      </c>
      <c r="WRO1" s="1" t="s">
        <v>18115</v>
      </c>
      <c r="WRP1" s="1" t="s">
        <v>18116</v>
      </c>
      <c r="WRQ1" s="1" t="s">
        <v>18117</v>
      </c>
      <c r="WRR1" s="1" t="s">
        <v>18118</v>
      </c>
      <c r="WRS1" s="1" t="s">
        <v>18119</v>
      </c>
      <c r="WRT1" s="1" t="s">
        <v>18120</v>
      </c>
      <c r="WRU1" s="1" t="s">
        <v>18121</v>
      </c>
      <c r="WRV1" s="1" t="s">
        <v>18122</v>
      </c>
      <c r="WRW1" s="1" t="s">
        <v>18123</v>
      </c>
      <c r="WRX1" s="1" t="s">
        <v>18124</v>
      </c>
      <c r="WRY1" s="1" t="s">
        <v>18125</v>
      </c>
      <c r="WRZ1" s="1" t="s">
        <v>18126</v>
      </c>
      <c r="WSA1" s="1" t="s">
        <v>18127</v>
      </c>
      <c r="WSB1" s="1" t="s">
        <v>18128</v>
      </c>
      <c r="WSC1" s="1" t="s">
        <v>18129</v>
      </c>
      <c r="WSD1" s="1" t="s">
        <v>18130</v>
      </c>
      <c r="WSE1" s="1" t="s">
        <v>18131</v>
      </c>
      <c r="WSF1" s="1" t="s">
        <v>18132</v>
      </c>
      <c r="WSG1" s="1" t="s">
        <v>18133</v>
      </c>
      <c r="WSH1" s="1" t="s">
        <v>18134</v>
      </c>
      <c r="WSI1" s="1" t="s">
        <v>18135</v>
      </c>
      <c r="WSJ1" s="1" t="s">
        <v>18136</v>
      </c>
      <c r="WSK1" s="1" t="s">
        <v>18137</v>
      </c>
      <c r="WSL1" s="1" t="s">
        <v>18138</v>
      </c>
      <c r="WSM1" s="1" t="s">
        <v>18139</v>
      </c>
      <c r="WSN1" s="1" t="s">
        <v>18140</v>
      </c>
      <c r="WSO1" s="1" t="s">
        <v>18141</v>
      </c>
      <c r="WSP1" s="1" t="s">
        <v>18142</v>
      </c>
      <c r="WSQ1" s="1" t="s">
        <v>18143</v>
      </c>
      <c r="WSR1" s="1" t="s">
        <v>18144</v>
      </c>
      <c r="WSS1" s="1" t="s">
        <v>18145</v>
      </c>
      <c r="WST1" s="1" t="s">
        <v>18146</v>
      </c>
      <c r="WSU1" s="1" t="s">
        <v>18147</v>
      </c>
      <c r="WSV1" s="1" t="s">
        <v>18148</v>
      </c>
      <c r="WSW1" s="1" t="s">
        <v>18149</v>
      </c>
      <c r="WSX1" s="1" t="s">
        <v>18150</v>
      </c>
      <c r="WSY1" s="1" t="s">
        <v>18151</v>
      </c>
      <c r="WSZ1" s="1" t="s">
        <v>18152</v>
      </c>
      <c r="WTA1" s="1" t="s">
        <v>18153</v>
      </c>
      <c r="WTB1" s="1" t="s">
        <v>18154</v>
      </c>
      <c r="WTC1" s="1" t="s">
        <v>18155</v>
      </c>
      <c r="WTD1" s="1" t="s">
        <v>18156</v>
      </c>
      <c r="WTE1" s="1" t="s">
        <v>18157</v>
      </c>
      <c r="WTF1" s="1" t="s">
        <v>18158</v>
      </c>
      <c r="WTG1" s="1" t="s">
        <v>18159</v>
      </c>
      <c r="WTH1" s="1" t="s">
        <v>18160</v>
      </c>
      <c r="WTI1" s="1" t="s">
        <v>18161</v>
      </c>
      <c r="WTJ1" s="1" t="s">
        <v>18162</v>
      </c>
      <c r="WTK1" s="1" t="s">
        <v>18163</v>
      </c>
      <c r="WTL1" s="1" t="s">
        <v>18164</v>
      </c>
      <c r="WTM1" s="1" t="s">
        <v>18165</v>
      </c>
      <c r="WTN1" s="1" t="s">
        <v>18166</v>
      </c>
      <c r="WTO1" s="1" t="s">
        <v>18167</v>
      </c>
      <c r="WTP1" s="1" t="s">
        <v>18168</v>
      </c>
      <c r="WTQ1" s="1" t="s">
        <v>18169</v>
      </c>
      <c r="WTR1" s="1" t="s">
        <v>18170</v>
      </c>
      <c r="WTS1" s="1" t="s">
        <v>18171</v>
      </c>
      <c r="WTT1" s="1" t="s">
        <v>18172</v>
      </c>
      <c r="WTU1" s="1" t="s">
        <v>18173</v>
      </c>
      <c r="WTV1" s="1" t="s">
        <v>18174</v>
      </c>
      <c r="WTW1" s="1" t="s">
        <v>18175</v>
      </c>
      <c r="WTX1" s="1" t="s">
        <v>18176</v>
      </c>
      <c r="WTY1" s="1" t="s">
        <v>18177</v>
      </c>
      <c r="WTZ1" s="1" t="s">
        <v>18178</v>
      </c>
      <c r="WUA1" s="1" t="s">
        <v>18179</v>
      </c>
      <c r="WUB1" s="1" t="s">
        <v>18180</v>
      </c>
      <c r="WUC1" s="1" t="s">
        <v>18181</v>
      </c>
      <c r="WUD1" s="1" t="s">
        <v>18182</v>
      </c>
      <c r="WUE1" s="1" t="s">
        <v>18183</v>
      </c>
      <c r="WUF1" s="1" t="s">
        <v>18184</v>
      </c>
      <c r="WUG1" s="1" t="s">
        <v>18185</v>
      </c>
      <c r="WUH1" s="1" t="s">
        <v>18186</v>
      </c>
      <c r="WUI1" s="1" t="s">
        <v>18187</v>
      </c>
      <c r="WUJ1" s="1" t="s">
        <v>18188</v>
      </c>
      <c r="WUK1" s="1" t="s">
        <v>18189</v>
      </c>
      <c r="WUL1" s="1" t="s">
        <v>18190</v>
      </c>
      <c r="WUM1" s="1" t="s">
        <v>18191</v>
      </c>
      <c r="WUN1" s="1" t="s">
        <v>18192</v>
      </c>
      <c r="WUO1" s="1" t="s">
        <v>18193</v>
      </c>
      <c r="WUP1" s="1" t="s">
        <v>18194</v>
      </c>
      <c r="WUQ1" s="1" t="s">
        <v>18195</v>
      </c>
      <c r="WUR1" s="1" t="s">
        <v>18196</v>
      </c>
      <c r="WUS1" s="1" t="s">
        <v>18197</v>
      </c>
      <c r="WUT1" s="1" t="s">
        <v>18198</v>
      </c>
      <c r="WUU1" s="1" t="s">
        <v>18199</v>
      </c>
      <c r="WUV1" s="1" t="s">
        <v>18200</v>
      </c>
      <c r="WUW1" s="1" t="s">
        <v>18201</v>
      </c>
      <c r="WUX1" s="1" t="s">
        <v>18202</v>
      </c>
      <c r="WUY1" s="1" t="s">
        <v>18203</v>
      </c>
      <c r="WUZ1" s="1" t="s">
        <v>18204</v>
      </c>
      <c r="WVA1" s="1" t="s">
        <v>18205</v>
      </c>
      <c r="WVB1" s="1" t="s">
        <v>18206</v>
      </c>
      <c r="WVC1" s="1" t="s">
        <v>18207</v>
      </c>
      <c r="WVD1" s="1" t="s">
        <v>18208</v>
      </c>
      <c r="WVE1" s="1" t="s">
        <v>18209</v>
      </c>
      <c r="WVF1" s="1" t="s">
        <v>18210</v>
      </c>
      <c r="WVG1" s="1" t="s">
        <v>18211</v>
      </c>
      <c r="WVH1" s="1" t="s">
        <v>18212</v>
      </c>
      <c r="WVI1" s="1" t="s">
        <v>18213</v>
      </c>
      <c r="WVJ1" s="1" t="s">
        <v>18214</v>
      </c>
      <c r="WVK1" s="1" t="s">
        <v>18215</v>
      </c>
      <c r="WVL1" s="1" t="s">
        <v>18216</v>
      </c>
      <c r="WVM1" s="1" t="s">
        <v>18217</v>
      </c>
      <c r="WVN1" s="1" t="s">
        <v>18218</v>
      </c>
      <c r="WVO1" s="1" t="s">
        <v>18219</v>
      </c>
      <c r="WVP1" s="1" t="s">
        <v>18220</v>
      </c>
      <c r="WVQ1" s="1" t="s">
        <v>18221</v>
      </c>
      <c r="WVR1" s="1" t="s">
        <v>18222</v>
      </c>
      <c r="WVS1" s="1" t="s">
        <v>18223</v>
      </c>
      <c r="WVT1" s="1" t="s">
        <v>18224</v>
      </c>
      <c r="WVU1" s="1" t="s">
        <v>18225</v>
      </c>
      <c r="WVV1" s="1" t="s">
        <v>18226</v>
      </c>
      <c r="WVW1" s="1" t="s">
        <v>18227</v>
      </c>
      <c r="WVX1" s="1" t="s">
        <v>18228</v>
      </c>
      <c r="WVY1" s="1" t="s">
        <v>18229</v>
      </c>
      <c r="WVZ1" s="1" t="s">
        <v>18230</v>
      </c>
      <c r="WWA1" s="1" t="s">
        <v>18231</v>
      </c>
      <c r="WWB1" s="1" t="s">
        <v>18232</v>
      </c>
      <c r="WWC1" s="1" t="s">
        <v>18233</v>
      </c>
      <c r="WWD1" s="1" t="s">
        <v>18234</v>
      </c>
      <c r="WWE1" s="1" t="s">
        <v>18235</v>
      </c>
      <c r="WWF1" s="1" t="s">
        <v>18236</v>
      </c>
      <c r="WWG1" s="1" t="s">
        <v>18237</v>
      </c>
      <c r="WWH1" s="1" t="s">
        <v>18238</v>
      </c>
      <c r="WWI1" s="1" t="s">
        <v>18239</v>
      </c>
      <c r="WWJ1" s="1" t="s">
        <v>18240</v>
      </c>
      <c r="WWK1" s="1" t="s">
        <v>18241</v>
      </c>
      <c r="WWL1" s="1" t="s">
        <v>18242</v>
      </c>
      <c r="WWM1" s="1" t="s">
        <v>18243</v>
      </c>
      <c r="WWN1" s="1" t="s">
        <v>18244</v>
      </c>
      <c r="WWO1" s="1" t="s">
        <v>18245</v>
      </c>
      <c r="WWP1" s="1" t="s">
        <v>18246</v>
      </c>
      <c r="WWQ1" s="1" t="s">
        <v>18247</v>
      </c>
      <c r="WWR1" s="1" t="s">
        <v>18248</v>
      </c>
      <c r="WWS1" s="1" t="s">
        <v>18249</v>
      </c>
      <c r="WWT1" s="1" t="s">
        <v>18250</v>
      </c>
      <c r="WWU1" s="1" t="s">
        <v>18251</v>
      </c>
      <c r="WWV1" s="1" t="s">
        <v>18252</v>
      </c>
      <c r="WWW1" s="1" t="s">
        <v>18253</v>
      </c>
      <c r="WWX1" s="1" t="s">
        <v>18254</v>
      </c>
      <c r="WWY1" s="1" t="s">
        <v>18255</v>
      </c>
      <c r="WWZ1" s="1" t="s">
        <v>18256</v>
      </c>
      <c r="WXA1" s="1" t="s">
        <v>18257</v>
      </c>
      <c r="WXB1" s="1" t="s">
        <v>18258</v>
      </c>
      <c r="WXC1" s="1" t="s">
        <v>18259</v>
      </c>
      <c r="WXD1" s="1" t="s">
        <v>18260</v>
      </c>
      <c r="WXE1" s="1" t="s">
        <v>18261</v>
      </c>
      <c r="WXF1" s="1" t="s">
        <v>18262</v>
      </c>
      <c r="WXG1" s="1" t="s">
        <v>18263</v>
      </c>
      <c r="WXH1" s="1" t="s">
        <v>18264</v>
      </c>
      <c r="WXI1" s="1" t="s">
        <v>18265</v>
      </c>
      <c r="WXJ1" s="1" t="s">
        <v>18266</v>
      </c>
      <c r="WXK1" s="1" t="s">
        <v>18267</v>
      </c>
      <c r="WXL1" s="1" t="s">
        <v>18268</v>
      </c>
      <c r="WXM1" s="1" t="s">
        <v>18269</v>
      </c>
      <c r="WXN1" s="1" t="s">
        <v>18270</v>
      </c>
      <c r="WXO1" s="1" t="s">
        <v>18271</v>
      </c>
      <c r="WXP1" s="1" t="s">
        <v>18272</v>
      </c>
      <c r="WXQ1" s="1" t="s">
        <v>18273</v>
      </c>
      <c r="WXR1" s="1" t="s">
        <v>18274</v>
      </c>
      <c r="WXS1" s="1" t="s">
        <v>18275</v>
      </c>
      <c r="WXT1" s="1" t="s">
        <v>18276</v>
      </c>
      <c r="WXU1" s="1" t="s">
        <v>18277</v>
      </c>
      <c r="WXV1" s="1" t="s">
        <v>18278</v>
      </c>
      <c r="WXW1" s="1" t="s">
        <v>18279</v>
      </c>
      <c r="WXX1" s="1" t="s">
        <v>18280</v>
      </c>
      <c r="WXY1" s="1" t="s">
        <v>18281</v>
      </c>
      <c r="WXZ1" s="1" t="s">
        <v>18282</v>
      </c>
      <c r="WYA1" s="1" t="s">
        <v>18283</v>
      </c>
      <c r="WYB1" s="1" t="s">
        <v>18284</v>
      </c>
      <c r="WYC1" s="1" t="s">
        <v>18285</v>
      </c>
      <c r="WYD1" s="1" t="s">
        <v>18286</v>
      </c>
      <c r="WYE1" s="1" t="s">
        <v>18287</v>
      </c>
      <c r="WYF1" s="1" t="s">
        <v>18288</v>
      </c>
      <c r="WYG1" s="1" t="s">
        <v>18289</v>
      </c>
      <c r="WYH1" s="1" t="s">
        <v>18290</v>
      </c>
      <c r="WYI1" s="1" t="s">
        <v>18291</v>
      </c>
      <c r="WYJ1" s="1" t="s">
        <v>18292</v>
      </c>
      <c r="WYK1" s="1" t="s">
        <v>18293</v>
      </c>
      <c r="WYL1" s="1" t="s">
        <v>18294</v>
      </c>
      <c r="WYM1" s="1" t="s">
        <v>18295</v>
      </c>
      <c r="WYN1" s="1" t="s">
        <v>18296</v>
      </c>
      <c r="WYO1" s="1" t="s">
        <v>18297</v>
      </c>
      <c r="WYP1" s="1" t="s">
        <v>18298</v>
      </c>
      <c r="WYQ1" s="1" t="s">
        <v>18299</v>
      </c>
      <c r="WYR1" s="1" t="s">
        <v>18300</v>
      </c>
      <c r="WYS1" s="1" t="s">
        <v>18301</v>
      </c>
      <c r="WYT1" s="1" t="s">
        <v>18302</v>
      </c>
      <c r="WYU1" s="1" t="s">
        <v>18303</v>
      </c>
      <c r="WYV1" s="1" t="s">
        <v>18304</v>
      </c>
      <c r="WYW1" s="1" t="s">
        <v>18305</v>
      </c>
      <c r="WYX1" s="1" t="s">
        <v>18306</v>
      </c>
      <c r="WYY1" s="1" t="s">
        <v>18307</v>
      </c>
      <c r="WYZ1" s="1" t="s">
        <v>18308</v>
      </c>
      <c r="WZA1" s="1" t="s">
        <v>18309</v>
      </c>
      <c r="WZB1" s="1" t="s">
        <v>18310</v>
      </c>
      <c r="WZC1" s="1" t="s">
        <v>18311</v>
      </c>
      <c r="WZD1" s="1" t="s">
        <v>18312</v>
      </c>
      <c r="WZE1" s="1" t="s">
        <v>18313</v>
      </c>
      <c r="WZF1" s="1" t="s">
        <v>18314</v>
      </c>
      <c r="WZG1" s="1" t="s">
        <v>18315</v>
      </c>
      <c r="WZH1" s="1" t="s">
        <v>18316</v>
      </c>
      <c r="WZI1" s="1" t="s">
        <v>18317</v>
      </c>
      <c r="WZJ1" s="1" t="s">
        <v>18318</v>
      </c>
      <c r="WZK1" s="1" t="s">
        <v>18319</v>
      </c>
      <c r="WZL1" s="1" t="s">
        <v>18320</v>
      </c>
      <c r="WZM1" s="1" t="s">
        <v>18321</v>
      </c>
      <c r="WZN1" s="1" t="s">
        <v>18322</v>
      </c>
      <c r="WZO1" s="1" t="s">
        <v>18323</v>
      </c>
      <c r="WZP1" s="1" t="s">
        <v>18324</v>
      </c>
      <c r="WZQ1" s="1" t="s">
        <v>18325</v>
      </c>
      <c r="WZR1" s="1" t="s">
        <v>18326</v>
      </c>
      <c r="WZS1" s="1" t="s">
        <v>18327</v>
      </c>
      <c r="WZT1" s="1" t="s">
        <v>18328</v>
      </c>
      <c r="WZU1" s="1" t="s">
        <v>18329</v>
      </c>
      <c r="WZV1" s="1" t="s">
        <v>18330</v>
      </c>
      <c r="WZW1" s="1" t="s">
        <v>18331</v>
      </c>
      <c r="WZX1" s="1" t="s">
        <v>18332</v>
      </c>
      <c r="WZY1" s="1" t="s">
        <v>18333</v>
      </c>
      <c r="WZZ1" s="1" t="s">
        <v>18334</v>
      </c>
      <c r="XAA1" s="1" t="s">
        <v>18335</v>
      </c>
      <c r="XAB1" s="1" t="s">
        <v>18336</v>
      </c>
      <c r="XAC1" s="1" t="s">
        <v>18337</v>
      </c>
      <c r="XAD1" s="1" t="s">
        <v>18338</v>
      </c>
      <c r="XAE1" s="1" t="s">
        <v>18339</v>
      </c>
      <c r="XAF1" s="1" t="s">
        <v>18340</v>
      </c>
      <c r="XAG1" s="1" t="s">
        <v>18341</v>
      </c>
      <c r="XAH1" s="1" t="s">
        <v>18342</v>
      </c>
      <c r="XAI1" s="1" t="s">
        <v>18343</v>
      </c>
      <c r="XAJ1" s="1" t="s">
        <v>18344</v>
      </c>
      <c r="XAK1" s="1" t="s">
        <v>18345</v>
      </c>
      <c r="XAL1" s="1" t="s">
        <v>18346</v>
      </c>
      <c r="XAM1" s="1" t="s">
        <v>18347</v>
      </c>
      <c r="XAN1" s="1" t="s">
        <v>18348</v>
      </c>
      <c r="XAO1" s="1" t="s">
        <v>18349</v>
      </c>
      <c r="XAP1" s="1" t="s">
        <v>18350</v>
      </c>
      <c r="XAQ1" s="1" t="s">
        <v>18351</v>
      </c>
      <c r="XAR1" s="1" t="s">
        <v>18352</v>
      </c>
      <c r="XAS1" s="1" t="s">
        <v>18353</v>
      </c>
      <c r="XAT1" s="1" t="s">
        <v>18354</v>
      </c>
      <c r="XAU1" s="1" t="s">
        <v>18355</v>
      </c>
      <c r="XAV1" s="1" t="s">
        <v>18356</v>
      </c>
      <c r="XAW1" s="1" t="s">
        <v>18357</v>
      </c>
      <c r="XAX1" s="1" t="s">
        <v>18358</v>
      </c>
      <c r="XAY1" s="1" t="s">
        <v>18359</v>
      </c>
      <c r="XAZ1" s="1" t="s">
        <v>18360</v>
      </c>
      <c r="XBA1" s="1" t="s">
        <v>18361</v>
      </c>
      <c r="XBB1" s="1" t="s">
        <v>18362</v>
      </c>
      <c r="XBC1" s="1" t="s">
        <v>18363</v>
      </c>
      <c r="XBD1" s="1" t="s">
        <v>18364</v>
      </c>
      <c r="XBE1" s="1" t="s">
        <v>18365</v>
      </c>
      <c r="XBF1" s="1" t="s">
        <v>18366</v>
      </c>
      <c r="XBG1" s="1" t="s">
        <v>18367</v>
      </c>
      <c r="XBH1" s="1" t="s">
        <v>18368</v>
      </c>
      <c r="XBI1" s="1" t="s">
        <v>18369</v>
      </c>
      <c r="XBJ1" s="1" t="s">
        <v>18370</v>
      </c>
      <c r="XBK1" s="1" t="s">
        <v>18371</v>
      </c>
      <c r="XBL1" s="1" t="s">
        <v>18372</v>
      </c>
      <c r="XBM1" s="1" t="s">
        <v>18373</v>
      </c>
      <c r="XBN1" s="1" t="s">
        <v>18374</v>
      </c>
      <c r="XBO1" s="1" t="s">
        <v>18375</v>
      </c>
      <c r="XBP1" s="1" t="s">
        <v>18376</v>
      </c>
      <c r="XBQ1" s="1" t="s">
        <v>18377</v>
      </c>
      <c r="XBR1" s="1" t="s">
        <v>18378</v>
      </c>
      <c r="XBS1" s="1" t="s">
        <v>18379</v>
      </c>
      <c r="XBT1" s="1" t="s">
        <v>18380</v>
      </c>
      <c r="XBU1" s="1" t="s">
        <v>18381</v>
      </c>
      <c r="XBV1" s="1" t="s">
        <v>18382</v>
      </c>
      <c r="XBW1" s="1" t="s">
        <v>18383</v>
      </c>
      <c r="XBX1" s="1" t="s">
        <v>18384</v>
      </c>
      <c r="XBY1" s="1" t="s">
        <v>18385</v>
      </c>
      <c r="XBZ1" s="1" t="s">
        <v>18386</v>
      </c>
      <c r="XCA1" s="1" t="s">
        <v>18387</v>
      </c>
      <c r="XCB1" s="1" t="s">
        <v>18388</v>
      </c>
      <c r="XCC1" s="1" t="s">
        <v>18389</v>
      </c>
      <c r="XCD1" s="1" t="s">
        <v>18390</v>
      </c>
      <c r="XCE1" s="1" t="s">
        <v>18391</v>
      </c>
      <c r="XCF1" s="1" t="s">
        <v>18392</v>
      </c>
      <c r="XCG1" s="1" t="s">
        <v>18393</v>
      </c>
      <c r="XCH1" s="1" t="s">
        <v>18394</v>
      </c>
      <c r="XCI1" s="1" t="s">
        <v>18395</v>
      </c>
      <c r="XCJ1" s="1" t="s">
        <v>18396</v>
      </c>
      <c r="XCK1" s="1" t="s">
        <v>18397</v>
      </c>
      <c r="XCL1" s="1" t="s">
        <v>18398</v>
      </c>
      <c r="XCM1" s="1" t="s">
        <v>18399</v>
      </c>
      <c r="XCN1" s="1" t="s">
        <v>18400</v>
      </c>
      <c r="XCO1" s="1" t="s">
        <v>18401</v>
      </c>
      <c r="XCP1" s="1" t="s">
        <v>18402</v>
      </c>
      <c r="XCQ1" s="1" t="s">
        <v>18403</v>
      </c>
      <c r="XCR1" s="1" t="s">
        <v>18404</v>
      </c>
      <c r="XCS1" s="1" t="s">
        <v>18405</v>
      </c>
      <c r="XCT1" s="1" t="s">
        <v>18406</v>
      </c>
      <c r="XCU1" s="1" t="s">
        <v>18407</v>
      </c>
      <c r="XCV1" s="1" t="s">
        <v>18408</v>
      </c>
      <c r="XCW1" s="1" t="s">
        <v>18409</v>
      </c>
      <c r="XCX1" s="1" t="s">
        <v>18410</v>
      </c>
      <c r="XCY1" s="1" t="s">
        <v>18411</v>
      </c>
      <c r="XCZ1" s="1" t="s">
        <v>18412</v>
      </c>
      <c r="XDA1" s="1" t="s">
        <v>18413</v>
      </c>
      <c r="XDB1" s="1" t="s">
        <v>18414</v>
      </c>
      <c r="XDC1" s="1" t="s">
        <v>18415</v>
      </c>
      <c r="XDD1" s="1" t="s">
        <v>18416</v>
      </c>
      <c r="XDE1" s="1" t="s">
        <v>18417</v>
      </c>
      <c r="XDF1" s="1" t="s">
        <v>18418</v>
      </c>
      <c r="XDG1" s="1" t="s">
        <v>18419</v>
      </c>
      <c r="XDH1" s="1" t="s">
        <v>18420</v>
      </c>
      <c r="XDI1" s="1" t="s">
        <v>18421</v>
      </c>
      <c r="XDJ1" s="1" t="s">
        <v>18422</v>
      </c>
      <c r="XDK1" s="1" t="s">
        <v>18423</v>
      </c>
      <c r="XDL1" s="1" t="s">
        <v>18424</v>
      </c>
      <c r="XDM1" s="1" t="s">
        <v>18425</v>
      </c>
      <c r="XDN1" s="1" t="s">
        <v>18426</v>
      </c>
      <c r="XDO1" s="1" t="s">
        <v>18427</v>
      </c>
      <c r="XDP1" s="1" t="s">
        <v>18428</v>
      </c>
      <c r="XDQ1" s="1" t="s">
        <v>18429</v>
      </c>
      <c r="XDR1" s="1" t="s">
        <v>18430</v>
      </c>
      <c r="XDS1" s="1" t="s">
        <v>18431</v>
      </c>
      <c r="XDT1" s="1" t="s">
        <v>18432</v>
      </c>
      <c r="XDU1" s="1" t="s">
        <v>18433</v>
      </c>
      <c r="XDV1" s="1" t="s">
        <v>18434</v>
      </c>
      <c r="XDW1" s="1" t="s">
        <v>18435</v>
      </c>
      <c r="XDX1" s="1" t="s">
        <v>18436</v>
      </c>
      <c r="XDY1" s="1" t="s">
        <v>18437</v>
      </c>
      <c r="XDZ1" s="1" t="s">
        <v>18438</v>
      </c>
      <c r="XEA1" s="1" t="s">
        <v>18439</v>
      </c>
      <c r="XEB1" s="1" t="s">
        <v>18440</v>
      </c>
      <c r="XEC1" s="1" t="s">
        <v>18441</v>
      </c>
      <c r="XED1" s="1" t="s">
        <v>18442</v>
      </c>
      <c r="XEE1" s="1" t="s">
        <v>18443</v>
      </c>
      <c r="XEF1" s="1" t="s">
        <v>18444</v>
      </c>
      <c r="XEG1" s="1" t="s">
        <v>18445</v>
      </c>
      <c r="XEH1" s="1" t="s">
        <v>18446</v>
      </c>
      <c r="XEI1" s="1" t="s">
        <v>18447</v>
      </c>
      <c r="XEJ1" s="1" t="s">
        <v>18448</v>
      </c>
      <c r="XEK1" s="1" t="s">
        <v>18449</v>
      </c>
      <c r="XEL1" s="1" t="s">
        <v>18450</v>
      </c>
      <c r="XEM1" s="1" t="s">
        <v>18451</v>
      </c>
      <c r="XEN1" s="1" t="s">
        <v>18452</v>
      </c>
      <c r="XEO1" s="1" t="s">
        <v>18453</v>
      </c>
      <c r="XEP1" s="1" t="s">
        <v>18454</v>
      </c>
      <c r="XEQ1" s="1" t="s">
        <v>18455</v>
      </c>
      <c r="XER1" s="1" t="s">
        <v>18456</v>
      </c>
      <c r="XES1" s="1" t="s">
        <v>18457</v>
      </c>
      <c r="XET1" s="1" t="s">
        <v>18458</v>
      </c>
      <c r="XEU1" s="1" t="s">
        <v>18459</v>
      </c>
      <c r="XEV1" s="1" t="s">
        <v>18460</v>
      </c>
      <c r="XEW1" s="1" t="s">
        <v>18461</v>
      </c>
      <c r="XEX1" s="1" t="s">
        <v>18462</v>
      </c>
      <c r="XEY1" s="1" t="s">
        <v>18463</v>
      </c>
      <c r="XEZ1" s="1" t="s">
        <v>18464</v>
      </c>
      <c r="XFA1" s="1" t="s">
        <v>18465</v>
      </c>
      <c r="XFB1" s="1" t="s">
        <v>18466</v>
      </c>
      <c r="XFC1" s="1" t="s">
        <v>18467</v>
      </c>
      <c r="XFD1" s="1" t="s">
        <v>18468</v>
      </c>
    </row>
    <row r="2" spans="1:16384" ht="17" x14ac:dyDescent="0.2">
      <c r="A2">
        <v>0</v>
      </c>
      <c r="B2" t="s">
        <v>12</v>
      </c>
      <c r="C2" s="3" t="s">
        <v>13</v>
      </c>
      <c r="D2">
        <v>100</v>
      </c>
      <c r="E2">
        <v>0</v>
      </c>
      <c r="F2" t="s">
        <v>14</v>
      </c>
      <c r="G2">
        <v>0</v>
      </c>
      <c r="H2" t="s">
        <v>15</v>
      </c>
      <c r="I2" t="s">
        <v>16</v>
      </c>
      <c r="J2">
        <v>1448690400</v>
      </c>
      <c r="K2">
        <v>1450159200</v>
      </c>
      <c r="L2" t="b">
        <v>0</v>
      </c>
      <c r="M2" t="b">
        <v>0</v>
      </c>
      <c r="N2" t="s">
        <v>17</v>
      </c>
      <c r="O2" s="5">
        <f>E2/D2</f>
        <v>0</v>
      </c>
      <c r="P2">
        <v>0</v>
      </c>
      <c r="Q2" t="s">
        <v>2033</v>
      </c>
      <c r="R2" t="s">
        <v>2034</v>
      </c>
      <c r="S2" s="8">
        <f xml:space="preserve"> (((J2/60)/60)/24)+DATE(1970,1,1)</f>
        <v>42336.25</v>
      </c>
      <c r="T2" s="8">
        <f>(((K2/60)/60)/24)+DATE(1970,1,1)</f>
        <v>42353.25</v>
      </c>
    </row>
    <row r="3" spans="1:16384" ht="17" x14ac:dyDescent="0.2">
      <c r="A3">
        <v>1</v>
      </c>
      <c r="B3" t="s">
        <v>18</v>
      </c>
      <c r="C3" s="3" t="s">
        <v>19</v>
      </c>
      <c r="D3">
        <v>1400</v>
      </c>
      <c r="E3">
        <v>14560</v>
      </c>
      <c r="F3" t="s">
        <v>20</v>
      </c>
      <c r="G3">
        <v>158</v>
      </c>
      <c r="H3" t="s">
        <v>21</v>
      </c>
      <c r="I3" t="s">
        <v>22</v>
      </c>
      <c r="J3">
        <v>1408424400</v>
      </c>
      <c r="K3">
        <v>1408597200</v>
      </c>
      <c r="L3" t="b">
        <v>0</v>
      </c>
      <c r="M3" t="b">
        <v>1</v>
      </c>
      <c r="N3" t="s">
        <v>23</v>
      </c>
      <c r="O3" s="5">
        <f t="shared" ref="O3:O66" si="0">E3/D3</f>
        <v>10.4</v>
      </c>
      <c r="P3">
        <f>E3/G3</f>
        <v>92.151898734177209</v>
      </c>
      <c r="Q3" t="s">
        <v>2035</v>
      </c>
      <c r="R3" t="s">
        <v>2036</v>
      </c>
      <c r="S3" s="8">
        <f t="shared" ref="S3:S66" si="1" xml:space="preserve"> (((J3/60)/60)/24)+DATE(1970,1,1)</f>
        <v>41870.208333333336</v>
      </c>
      <c r="T3" s="8">
        <f t="shared" ref="T3:T66" si="2">(((K3/60)/60)/24)+DATE(1970,1,1)</f>
        <v>41872.208333333336</v>
      </c>
    </row>
    <row r="4" spans="1:16384" ht="34" x14ac:dyDescent="0.2">
      <c r="A4">
        <v>2</v>
      </c>
      <c r="B4" t="s">
        <v>24</v>
      </c>
      <c r="C4" s="3" t="s">
        <v>25</v>
      </c>
      <c r="D4">
        <v>108400</v>
      </c>
      <c r="E4">
        <v>142523</v>
      </c>
      <c r="F4" t="s">
        <v>20</v>
      </c>
      <c r="G4">
        <v>1425</v>
      </c>
      <c r="H4" t="s">
        <v>26</v>
      </c>
      <c r="I4" t="s">
        <v>27</v>
      </c>
      <c r="J4">
        <v>1384668000</v>
      </c>
      <c r="K4">
        <v>1384840800</v>
      </c>
      <c r="L4" t="b">
        <v>0</v>
      </c>
      <c r="M4" t="b">
        <v>0</v>
      </c>
      <c r="N4" t="s">
        <v>28</v>
      </c>
      <c r="O4" s="5">
        <f t="shared" si="0"/>
        <v>1.3147878228782288</v>
      </c>
      <c r="P4">
        <f t="shared" ref="P4:P67" si="3">E4/G4</f>
        <v>100.01614035087719</v>
      </c>
      <c r="Q4" t="s">
        <v>2037</v>
      </c>
      <c r="R4" t="s">
        <v>2038</v>
      </c>
      <c r="S4" s="8">
        <f t="shared" si="1"/>
        <v>41595.25</v>
      </c>
      <c r="T4" s="8">
        <f t="shared" si="2"/>
        <v>41597.25</v>
      </c>
    </row>
    <row r="5" spans="1:16384" ht="34" x14ac:dyDescent="0.2">
      <c r="A5">
        <v>3</v>
      </c>
      <c r="B5" t="s">
        <v>29</v>
      </c>
      <c r="C5" s="3" t="s">
        <v>30</v>
      </c>
      <c r="D5">
        <v>4200</v>
      </c>
      <c r="E5">
        <v>2477</v>
      </c>
      <c r="F5" t="s">
        <v>14</v>
      </c>
      <c r="G5">
        <v>24</v>
      </c>
      <c r="H5" t="s">
        <v>21</v>
      </c>
      <c r="I5" t="s">
        <v>22</v>
      </c>
      <c r="J5">
        <v>1565499600</v>
      </c>
      <c r="K5">
        <v>1568955600</v>
      </c>
      <c r="L5" t="b">
        <v>0</v>
      </c>
      <c r="M5" t="b">
        <v>0</v>
      </c>
      <c r="N5" t="s">
        <v>23</v>
      </c>
      <c r="O5" s="5">
        <f t="shared" si="0"/>
        <v>0.58976190476190471</v>
      </c>
      <c r="P5">
        <f t="shared" si="3"/>
        <v>103.20833333333333</v>
      </c>
      <c r="Q5" t="s">
        <v>2035</v>
      </c>
      <c r="R5" t="s">
        <v>2036</v>
      </c>
      <c r="S5" s="8">
        <f t="shared" si="1"/>
        <v>43688.208333333328</v>
      </c>
      <c r="T5" s="8">
        <f t="shared" si="2"/>
        <v>43728.208333333328</v>
      </c>
    </row>
    <row r="6" spans="1:16384" ht="17" x14ac:dyDescent="0.2">
      <c r="A6">
        <v>4</v>
      </c>
      <c r="B6" t="s">
        <v>31</v>
      </c>
      <c r="C6" s="3" t="s">
        <v>32</v>
      </c>
      <c r="D6">
        <v>7600</v>
      </c>
      <c r="E6">
        <v>5265</v>
      </c>
      <c r="F6" t="s">
        <v>14</v>
      </c>
      <c r="G6">
        <v>53</v>
      </c>
      <c r="H6" t="s">
        <v>21</v>
      </c>
      <c r="I6" t="s">
        <v>22</v>
      </c>
      <c r="J6">
        <v>1547964000</v>
      </c>
      <c r="K6">
        <v>1548309600</v>
      </c>
      <c r="L6" t="b">
        <v>0</v>
      </c>
      <c r="M6" t="b">
        <v>0</v>
      </c>
      <c r="N6" t="s">
        <v>33</v>
      </c>
      <c r="O6" s="5">
        <f t="shared" si="0"/>
        <v>0.69276315789473686</v>
      </c>
      <c r="P6">
        <f t="shared" si="3"/>
        <v>99.339622641509436</v>
      </c>
      <c r="Q6" t="s">
        <v>2039</v>
      </c>
      <c r="R6" t="s">
        <v>2040</v>
      </c>
      <c r="S6" s="8">
        <f t="shared" si="1"/>
        <v>43485.25</v>
      </c>
      <c r="T6" s="8">
        <f t="shared" si="2"/>
        <v>43489.25</v>
      </c>
    </row>
    <row r="7" spans="1:16384" ht="17" x14ac:dyDescent="0.2">
      <c r="A7">
        <v>5</v>
      </c>
      <c r="B7" t="s">
        <v>34</v>
      </c>
      <c r="C7" s="3" t="s">
        <v>35</v>
      </c>
      <c r="D7">
        <v>7600</v>
      </c>
      <c r="E7">
        <v>13195</v>
      </c>
      <c r="F7" t="s">
        <v>20</v>
      </c>
      <c r="G7">
        <v>174</v>
      </c>
      <c r="H7" t="s">
        <v>36</v>
      </c>
      <c r="I7" t="s">
        <v>37</v>
      </c>
      <c r="J7">
        <v>1346130000</v>
      </c>
      <c r="K7">
        <v>1347080400</v>
      </c>
      <c r="L7" t="b">
        <v>0</v>
      </c>
      <c r="M7" t="b">
        <v>0</v>
      </c>
      <c r="N7" t="s">
        <v>33</v>
      </c>
      <c r="O7" s="5">
        <f t="shared" si="0"/>
        <v>1.7361842105263159</v>
      </c>
      <c r="P7">
        <f t="shared" si="3"/>
        <v>75.833333333333329</v>
      </c>
      <c r="Q7" t="s">
        <v>2039</v>
      </c>
      <c r="R7" t="s">
        <v>2040</v>
      </c>
      <c r="S7" s="8">
        <f t="shared" si="1"/>
        <v>41149.208333333336</v>
      </c>
      <c r="T7" s="8">
        <f t="shared" si="2"/>
        <v>41160.208333333336</v>
      </c>
    </row>
    <row r="8" spans="1:16384" ht="17" x14ac:dyDescent="0.2">
      <c r="A8">
        <v>6</v>
      </c>
      <c r="B8" t="s">
        <v>38</v>
      </c>
      <c r="C8" s="3" t="s">
        <v>39</v>
      </c>
      <c r="D8">
        <v>5200</v>
      </c>
      <c r="E8">
        <v>1090</v>
      </c>
      <c r="F8" t="s">
        <v>14</v>
      </c>
      <c r="G8">
        <v>18</v>
      </c>
      <c r="H8" t="s">
        <v>40</v>
      </c>
      <c r="I8" t="s">
        <v>41</v>
      </c>
      <c r="J8">
        <v>1505278800</v>
      </c>
      <c r="K8">
        <v>1505365200</v>
      </c>
      <c r="L8" t="b">
        <v>0</v>
      </c>
      <c r="M8" t="b">
        <v>0</v>
      </c>
      <c r="N8" t="s">
        <v>42</v>
      </c>
      <c r="O8" s="5">
        <f t="shared" si="0"/>
        <v>0.20961538461538462</v>
      </c>
      <c r="P8">
        <f t="shared" si="3"/>
        <v>60.555555555555557</v>
      </c>
      <c r="Q8" t="s">
        <v>2041</v>
      </c>
      <c r="R8" t="s">
        <v>2042</v>
      </c>
      <c r="S8" s="8">
        <f t="shared" si="1"/>
        <v>42991.208333333328</v>
      </c>
      <c r="T8" s="8">
        <f t="shared" si="2"/>
        <v>42992.208333333328</v>
      </c>
    </row>
    <row r="9" spans="1:16384" ht="17" x14ac:dyDescent="0.2">
      <c r="A9">
        <v>7</v>
      </c>
      <c r="B9" t="s">
        <v>43</v>
      </c>
      <c r="C9" s="3" t="s">
        <v>44</v>
      </c>
      <c r="D9">
        <v>4500</v>
      </c>
      <c r="E9">
        <v>14741</v>
      </c>
      <c r="F9" t="s">
        <v>20</v>
      </c>
      <c r="G9">
        <v>227</v>
      </c>
      <c r="H9" t="s">
        <v>36</v>
      </c>
      <c r="I9" t="s">
        <v>37</v>
      </c>
      <c r="J9">
        <v>1439442000</v>
      </c>
      <c r="K9">
        <v>1439614800</v>
      </c>
      <c r="L9" t="b">
        <v>0</v>
      </c>
      <c r="M9" t="b">
        <v>0</v>
      </c>
      <c r="N9" t="s">
        <v>33</v>
      </c>
      <c r="O9" s="5">
        <f t="shared" si="0"/>
        <v>3.2757777777777779</v>
      </c>
      <c r="P9">
        <f t="shared" si="3"/>
        <v>64.93832599118943</v>
      </c>
      <c r="Q9" t="s">
        <v>2039</v>
      </c>
      <c r="R9" t="s">
        <v>2040</v>
      </c>
      <c r="S9" s="8">
        <f t="shared" si="1"/>
        <v>42229.208333333328</v>
      </c>
      <c r="T9" s="8">
        <f t="shared" si="2"/>
        <v>42231.208333333328</v>
      </c>
    </row>
    <row r="10" spans="1:16384" ht="17" x14ac:dyDescent="0.2">
      <c r="A10">
        <v>8</v>
      </c>
      <c r="B10" t="s">
        <v>45</v>
      </c>
      <c r="C10" s="3" t="s">
        <v>46</v>
      </c>
      <c r="D10">
        <v>110100</v>
      </c>
      <c r="E10">
        <v>21946</v>
      </c>
      <c r="F10" t="s">
        <v>47</v>
      </c>
      <c r="G10">
        <v>708</v>
      </c>
      <c r="H10" t="s">
        <v>36</v>
      </c>
      <c r="I10" t="s">
        <v>37</v>
      </c>
      <c r="J10">
        <v>1281330000</v>
      </c>
      <c r="K10">
        <v>1281502800</v>
      </c>
      <c r="L10" t="b">
        <v>0</v>
      </c>
      <c r="M10" t="b">
        <v>0</v>
      </c>
      <c r="N10" t="s">
        <v>33</v>
      </c>
      <c r="O10" s="5">
        <f t="shared" si="0"/>
        <v>0.19932788374205268</v>
      </c>
      <c r="P10">
        <f t="shared" si="3"/>
        <v>30.997175141242938</v>
      </c>
      <c r="Q10" t="s">
        <v>2039</v>
      </c>
      <c r="R10" t="s">
        <v>2040</v>
      </c>
      <c r="S10" s="8">
        <f t="shared" si="1"/>
        <v>40399.208333333336</v>
      </c>
      <c r="T10" s="8">
        <f t="shared" si="2"/>
        <v>40401.208333333336</v>
      </c>
    </row>
    <row r="11" spans="1:16384" ht="17" x14ac:dyDescent="0.2">
      <c r="A11">
        <v>9</v>
      </c>
      <c r="B11" t="s">
        <v>48</v>
      </c>
      <c r="C11" s="3" t="s">
        <v>49</v>
      </c>
      <c r="D11">
        <v>6200</v>
      </c>
      <c r="E11">
        <v>3208</v>
      </c>
      <c r="F11" t="s">
        <v>14</v>
      </c>
      <c r="G11">
        <v>44</v>
      </c>
      <c r="H11" t="s">
        <v>21</v>
      </c>
      <c r="I11" t="s">
        <v>22</v>
      </c>
      <c r="J11">
        <v>1379566800</v>
      </c>
      <c r="K11">
        <v>1383804000</v>
      </c>
      <c r="L11" t="b">
        <v>0</v>
      </c>
      <c r="M11" t="b">
        <v>0</v>
      </c>
      <c r="N11" t="s">
        <v>50</v>
      </c>
      <c r="O11" s="5">
        <f t="shared" si="0"/>
        <v>0.51741935483870971</v>
      </c>
      <c r="P11">
        <f t="shared" si="3"/>
        <v>72.909090909090907</v>
      </c>
      <c r="Q11" t="s">
        <v>2035</v>
      </c>
      <c r="R11" t="s">
        <v>2043</v>
      </c>
      <c r="S11" s="8">
        <f t="shared" si="1"/>
        <v>41536.208333333336</v>
      </c>
      <c r="T11" s="8">
        <f t="shared" si="2"/>
        <v>41585.25</v>
      </c>
    </row>
    <row r="12" spans="1:16384" ht="17" x14ac:dyDescent="0.2">
      <c r="A12">
        <v>10</v>
      </c>
      <c r="B12" t="s">
        <v>51</v>
      </c>
      <c r="C12" s="3" t="s">
        <v>52</v>
      </c>
      <c r="D12">
        <v>5200</v>
      </c>
      <c r="E12">
        <v>13838</v>
      </c>
      <c r="F12" t="s">
        <v>20</v>
      </c>
      <c r="G12">
        <v>220</v>
      </c>
      <c r="H12" t="s">
        <v>21</v>
      </c>
      <c r="I12" t="s">
        <v>22</v>
      </c>
      <c r="J12">
        <v>1281762000</v>
      </c>
      <c r="K12">
        <v>1285909200</v>
      </c>
      <c r="L12" t="b">
        <v>0</v>
      </c>
      <c r="M12" t="b">
        <v>0</v>
      </c>
      <c r="N12" t="s">
        <v>53</v>
      </c>
      <c r="O12" s="5">
        <f t="shared" si="0"/>
        <v>2.6611538461538462</v>
      </c>
      <c r="P12">
        <f t="shared" si="3"/>
        <v>62.9</v>
      </c>
      <c r="Q12" t="s">
        <v>2041</v>
      </c>
      <c r="R12" t="s">
        <v>2044</v>
      </c>
      <c r="S12" s="8">
        <f t="shared" si="1"/>
        <v>40404.208333333336</v>
      </c>
      <c r="T12" s="8">
        <f t="shared" si="2"/>
        <v>40452.208333333336</v>
      </c>
    </row>
    <row r="13" spans="1:16384" ht="34" x14ac:dyDescent="0.2">
      <c r="A13">
        <v>11</v>
      </c>
      <c r="B13" t="s">
        <v>54</v>
      </c>
      <c r="C13" s="3" t="s">
        <v>55</v>
      </c>
      <c r="D13">
        <v>6300</v>
      </c>
      <c r="E13">
        <v>3030</v>
      </c>
      <c r="F13" t="s">
        <v>14</v>
      </c>
      <c r="G13">
        <v>27</v>
      </c>
      <c r="H13" t="s">
        <v>21</v>
      </c>
      <c r="I13" t="s">
        <v>22</v>
      </c>
      <c r="J13">
        <v>1285045200</v>
      </c>
      <c r="K13">
        <v>1285563600</v>
      </c>
      <c r="L13" t="b">
        <v>0</v>
      </c>
      <c r="M13" t="b">
        <v>1</v>
      </c>
      <c r="N13" t="s">
        <v>33</v>
      </c>
      <c r="O13" s="5">
        <f t="shared" si="0"/>
        <v>0.48095238095238096</v>
      </c>
      <c r="P13">
        <f t="shared" si="3"/>
        <v>112.22222222222223</v>
      </c>
      <c r="Q13" t="s">
        <v>2039</v>
      </c>
      <c r="R13" t="s">
        <v>2040</v>
      </c>
      <c r="S13" s="8">
        <f t="shared" si="1"/>
        <v>40442.208333333336</v>
      </c>
      <c r="T13" s="8">
        <f t="shared" si="2"/>
        <v>40448.208333333336</v>
      </c>
    </row>
    <row r="14" spans="1:16384" ht="17" x14ac:dyDescent="0.2">
      <c r="A14">
        <v>12</v>
      </c>
      <c r="B14" t="s">
        <v>56</v>
      </c>
      <c r="C14" s="3" t="s">
        <v>57</v>
      </c>
      <c r="D14">
        <v>6300</v>
      </c>
      <c r="E14">
        <v>5629</v>
      </c>
      <c r="F14" t="s">
        <v>14</v>
      </c>
      <c r="G14">
        <v>55</v>
      </c>
      <c r="H14" t="s">
        <v>21</v>
      </c>
      <c r="I14" t="s">
        <v>22</v>
      </c>
      <c r="J14">
        <v>1571720400</v>
      </c>
      <c r="K14">
        <v>1572411600</v>
      </c>
      <c r="L14" t="b">
        <v>0</v>
      </c>
      <c r="M14" t="b">
        <v>0</v>
      </c>
      <c r="N14" t="s">
        <v>53</v>
      </c>
      <c r="O14" s="5">
        <f t="shared" si="0"/>
        <v>0.89349206349206345</v>
      </c>
      <c r="P14">
        <f t="shared" si="3"/>
        <v>102.34545454545454</v>
      </c>
      <c r="Q14" t="s">
        <v>2041</v>
      </c>
      <c r="R14" t="s">
        <v>2044</v>
      </c>
      <c r="S14" s="8">
        <f t="shared" si="1"/>
        <v>43760.208333333328</v>
      </c>
      <c r="T14" s="8">
        <f t="shared" si="2"/>
        <v>43768.208333333328</v>
      </c>
    </row>
    <row r="15" spans="1:16384" ht="34" x14ac:dyDescent="0.2">
      <c r="A15">
        <v>13</v>
      </c>
      <c r="B15" t="s">
        <v>58</v>
      </c>
      <c r="C15" s="3" t="s">
        <v>59</v>
      </c>
      <c r="D15">
        <v>4200</v>
      </c>
      <c r="E15">
        <v>10295</v>
      </c>
      <c r="F15" t="s">
        <v>20</v>
      </c>
      <c r="G15">
        <v>98</v>
      </c>
      <c r="H15" t="s">
        <v>21</v>
      </c>
      <c r="I15" t="s">
        <v>22</v>
      </c>
      <c r="J15">
        <v>1465621200</v>
      </c>
      <c r="K15">
        <v>1466658000</v>
      </c>
      <c r="L15" t="b">
        <v>0</v>
      </c>
      <c r="M15" t="b">
        <v>0</v>
      </c>
      <c r="N15" t="s">
        <v>60</v>
      </c>
      <c r="O15" s="5">
        <f t="shared" si="0"/>
        <v>2.4511904761904764</v>
      </c>
      <c r="P15">
        <f t="shared" si="3"/>
        <v>105.05102040816327</v>
      </c>
      <c r="Q15" t="s">
        <v>2035</v>
      </c>
      <c r="R15" t="s">
        <v>2045</v>
      </c>
      <c r="S15" s="8">
        <f t="shared" si="1"/>
        <v>42532.208333333328</v>
      </c>
      <c r="T15" s="8">
        <f t="shared" si="2"/>
        <v>42544.208333333328</v>
      </c>
    </row>
    <row r="16" spans="1:16384" ht="17" x14ac:dyDescent="0.2">
      <c r="A16">
        <v>14</v>
      </c>
      <c r="B16" t="s">
        <v>61</v>
      </c>
      <c r="C16" s="3" t="s">
        <v>62</v>
      </c>
      <c r="D16">
        <v>28200</v>
      </c>
      <c r="E16">
        <v>18829</v>
      </c>
      <c r="F16" t="s">
        <v>14</v>
      </c>
      <c r="G16">
        <v>200</v>
      </c>
      <c r="H16" t="s">
        <v>21</v>
      </c>
      <c r="I16" t="s">
        <v>22</v>
      </c>
      <c r="J16">
        <v>1331013600</v>
      </c>
      <c r="K16">
        <v>1333342800</v>
      </c>
      <c r="L16" t="b">
        <v>0</v>
      </c>
      <c r="M16" t="b">
        <v>0</v>
      </c>
      <c r="N16" t="s">
        <v>60</v>
      </c>
      <c r="O16" s="5">
        <f t="shared" si="0"/>
        <v>0.66769503546099296</v>
      </c>
      <c r="P16">
        <f t="shared" si="3"/>
        <v>94.144999999999996</v>
      </c>
      <c r="Q16" t="s">
        <v>2035</v>
      </c>
      <c r="R16" t="s">
        <v>2045</v>
      </c>
      <c r="S16" s="8">
        <f t="shared" si="1"/>
        <v>40974.25</v>
      </c>
      <c r="T16" s="8">
        <f t="shared" si="2"/>
        <v>41001.208333333336</v>
      </c>
    </row>
    <row r="17" spans="1:20" ht="17" x14ac:dyDescent="0.2">
      <c r="A17">
        <v>15</v>
      </c>
      <c r="B17" t="s">
        <v>63</v>
      </c>
      <c r="C17" s="3" t="s">
        <v>64</v>
      </c>
      <c r="D17">
        <v>81200</v>
      </c>
      <c r="E17">
        <v>38414</v>
      </c>
      <c r="F17" t="s">
        <v>14</v>
      </c>
      <c r="G17">
        <v>452</v>
      </c>
      <c r="H17" t="s">
        <v>21</v>
      </c>
      <c r="I17" t="s">
        <v>22</v>
      </c>
      <c r="J17">
        <v>1575957600</v>
      </c>
      <c r="K17">
        <v>1576303200</v>
      </c>
      <c r="L17" t="b">
        <v>0</v>
      </c>
      <c r="M17" t="b">
        <v>0</v>
      </c>
      <c r="N17" t="s">
        <v>65</v>
      </c>
      <c r="O17" s="5">
        <f t="shared" si="0"/>
        <v>0.47307881773399013</v>
      </c>
      <c r="P17">
        <f t="shared" si="3"/>
        <v>84.986725663716811</v>
      </c>
      <c r="Q17" t="s">
        <v>2037</v>
      </c>
      <c r="R17" t="s">
        <v>2046</v>
      </c>
      <c r="S17" s="8">
        <f t="shared" si="1"/>
        <v>43809.25</v>
      </c>
      <c r="T17" s="8">
        <f t="shared" si="2"/>
        <v>43813.25</v>
      </c>
    </row>
    <row r="18" spans="1:20" ht="17" x14ac:dyDescent="0.2">
      <c r="A18">
        <v>16</v>
      </c>
      <c r="B18" t="s">
        <v>66</v>
      </c>
      <c r="C18" s="3" t="s">
        <v>67</v>
      </c>
      <c r="D18">
        <v>1700</v>
      </c>
      <c r="E18">
        <v>11041</v>
      </c>
      <c r="F18" t="s">
        <v>20</v>
      </c>
      <c r="G18">
        <v>100</v>
      </c>
      <c r="H18" t="s">
        <v>21</v>
      </c>
      <c r="I18" t="s">
        <v>22</v>
      </c>
      <c r="J18">
        <v>1390370400</v>
      </c>
      <c r="K18">
        <v>1392271200</v>
      </c>
      <c r="L18" t="b">
        <v>0</v>
      </c>
      <c r="M18" t="b">
        <v>0</v>
      </c>
      <c r="N18" t="s">
        <v>68</v>
      </c>
      <c r="O18" s="5">
        <f t="shared" si="0"/>
        <v>6.4947058823529416</v>
      </c>
      <c r="P18">
        <f t="shared" si="3"/>
        <v>110.41</v>
      </c>
      <c r="Q18" t="s">
        <v>2047</v>
      </c>
      <c r="R18" t="s">
        <v>2048</v>
      </c>
      <c r="S18" s="8">
        <f t="shared" si="1"/>
        <v>41661.25</v>
      </c>
      <c r="T18" s="8">
        <f t="shared" si="2"/>
        <v>41683.25</v>
      </c>
    </row>
    <row r="19" spans="1:20" ht="17" x14ac:dyDescent="0.2">
      <c r="A19">
        <v>17</v>
      </c>
      <c r="B19" t="s">
        <v>69</v>
      </c>
      <c r="C19" s="3" t="s">
        <v>70</v>
      </c>
      <c r="D19">
        <v>84600</v>
      </c>
      <c r="E19">
        <v>134845</v>
      </c>
      <c r="F19" t="s">
        <v>20</v>
      </c>
      <c r="G19">
        <v>1249</v>
      </c>
      <c r="H19" t="s">
        <v>21</v>
      </c>
      <c r="I19" t="s">
        <v>22</v>
      </c>
      <c r="J19">
        <v>1294812000</v>
      </c>
      <c r="K19">
        <v>1294898400</v>
      </c>
      <c r="L19" t="b">
        <v>0</v>
      </c>
      <c r="M19" t="b">
        <v>0</v>
      </c>
      <c r="N19" t="s">
        <v>71</v>
      </c>
      <c r="O19" s="5">
        <f t="shared" si="0"/>
        <v>1.5939125295508274</v>
      </c>
      <c r="P19">
        <f t="shared" si="3"/>
        <v>107.96236989591674</v>
      </c>
      <c r="Q19" t="s">
        <v>2041</v>
      </c>
      <c r="R19" t="s">
        <v>2049</v>
      </c>
      <c r="S19" s="8">
        <f t="shared" si="1"/>
        <v>40555.25</v>
      </c>
      <c r="T19" s="8">
        <f t="shared" si="2"/>
        <v>40556.25</v>
      </c>
    </row>
    <row r="20" spans="1:20" ht="17" x14ac:dyDescent="0.2">
      <c r="A20">
        <v>18</v>
      </c>
      <c r="B20" t="s">
        <v>72</v>
      </c>
      <c r="C20" s="3" t="s">
        <v>73</v>
      </c>
      <c r="D20">
        <v>9100</v>
      </c>
      <c r="E20">
        <v>6089</v>
      </c>
      <c r="F20" t="s">
        <v>74</v>
      </c>
      <c r="G20">
        <v>135</v>
      </c>
      <c r="H20" t="s">
        <v>21</v>
      </c>
      <c r="I20" t="s">
        <v>22</v>
      </c>
      <c r="J20">
        <v>1536382800</v>
      </c>
      <c r="K20">
        <v>1537074000</v>
      </c>
      <c r="L20" t="b">
        <v>0</v>
      </c>
      <c r="M20" t="b">
        <v>0</v>
      </c>
      <c r="N20" t="s">
        <v>33</v>
      </c>
      <c r="O20" s="5">
        <f t="shared" si="0"/>
        <v>0.66912087912087914</v>
      </c>
      <c r="P20">
        <f t="shared" si="3"/>
        <v>45.103703703703701</v>
      </c>
      <c r="Q20" t="s">
        <v>2039</v>
      </c>
      <c r="R20" t="s">
        <v>2040</v>
      </c>
      <c r="S20" s="8">
        <f t="shared" si="1"/>
        <v>43351.208333333328</v>
      </c>
      <c r="T20" s="8">
        <f t="shared" si="2"/>
        <v>43359.208333333328</v>
      </c>
    </row>
    <row r="21" spans="1:20" ht="17" x14ac:dyDescent="0.2">
      <c r="A21">
        <v>19</v>
      </c>
      <c r="B21" t="s">
        <v>75</v>
      </c>
      <c r="C21" s="3" t="s">
        <v>76</v>
      </c>
      <c r="D21">
        <v>62500</v>
      </c>
      <c r="E21">
        <v>30331</v>
      </c>
      <c r="F21" t="s">
        <v>14</v>
      </c>
      <c r="G21">
        <v>674</v>
      </c>
      <c r="H21" t="s">
        <v>21</v>
      </c>
      <c r="I21" t="s">
        <v>22</v>
      </c>
      <c r="J21">
        <v>1551679200</v>
      </c>
      <c r="K21">
        <v>1553490000</v>
      </c>
      <c r="L21" t="b">
        <v>0</v>
      </c>
      <c r="M21" t="b">
        <v>1</v>
      </c>
      <c r="N21" t="s">
        <v>33</v>
      </c>
      <c r="O21" s="5">
        <f t="shared" si="0"/>
        <v>0.48529600000000001</v>
      </c>
      <c r="P21">
        <f t="shared" si="3"/>
        <v>45.001483679525222</v>
      </c>
      <c r="Q21" t="s">
        <v>2039</v>
      </c>
      <c r="R21" t="s">
        <v>2040</v>
      </c>
      <c r="S21" s="8">
        <f t="shared" si="1"/>
        <v>43528.25</v>
      </c>
      <c r="T21" s="8">
        <f t="shared" si="2"/>
        <v>43549.208333333328</v>
      </c>
    </row>
    <row r="22" spans="1:20" ht="17" x14ac:dyDescent="0.2">
      <c r="A22">
        <v>20</v>
      </c>
      <c r="B22" t="s">
        <v>77</v>
      </c>
      <c r="C22" s="3" t="s">
        <v>78</v>
      </c>
      <c r="D22">
        <v>131800</v>
      </c>
      <c r="E22">
        <v>147936</v>
      </c>
      <c r="F22" t="s">
        <v>20</v>
      </c>
      <c r="G22">
        <v>1396</v>
      </c>
      <c r="H22" t="s">
        <v>21</v>
      </c>
      <c r="I22" t="s">
        <v>22</v>
      </c>
      <c r="J22">
        <v>1406523600</v>
      </c>
      <c r="K22">
        <v>1406523600</v>
      </c>
      <c r="L22" t="b">
        <v>0</v>
      </c>
      <c r="M22" t="b">
        <v>0</v>
      </c>
      <c r="N22" t="s">
        <v>53</v>
      </c>
      <c r="O22" s="5">
        <f t="shared" si="0"/>
        <v>1.1224279210925645</v>
      </c>
      <c r="P22">
        <f t="shared" si="3"/>
        <v>105.97134670487107</v>
      </c>
      <c r="Q22" t="s">
        <v>2041</v>
      </c>
      <c r="R22" t="s">
        <v>2044</v>
      </c>
      <c r="S22" s="8">
        <f t="shared" si="1"/>
        <v>41848.208333333336</v>
      </c>
      <c r="T22" s="8">
        <f t="shared" si="2"/>
        <v>41848.208333333336</v>
      </c>
    </row>
    <row r="23" spans="1:20" ht="17" x14ac:dyDescent="0.2">
      <c r="A23">
        <v>21</v>
      </c>
      <c r="B23" t="s">
        <v>79</v>
      </c>
      <c r="C23" s="3" t="s">
        <v>80</v>
      </c>
      <c r="D23">
        <v>94000</v>
      </c>
      <c r="E23">
        <v>38533</v>
      </c>
      <c r="F23" t="s">
        <v>14</v>
      </c>
      <c r="G23">
        <v>558</v>
      </c>
      <c r="H23" t="s">
        <v>21</v>
      </c>
      <c r="I23" t="s">
        <v>22</v>
      </c>
      <c r="J23">
        <v>1313384400</v>
      </c>
      <c r="K23">
        <v>1316322000</v>
      </c>
      <c r="L23" t="b">
        <v>0</v>
      </c>
      <c r="M23" t="b">
        <v>0</v>
      </c>
      <c r="N23" t="s">
        <v>33</v>
      </c>
      <c r="O23" s="5">
        <f t="shared" si="0"/>
        <v>0.40992553191489361</v>
      </c>
      <c r="P23">
        <f t="shared" si="3"/>
        <v>69.055555555555557</v>
      </c>
      <c r="Q23" t="s">
        <v>2039</v>
      </c>
      <c r="R23" t="s">
        <v>2040</v>
      </c>
      <c r="S23" s="8">
        <f t="shared" si="1"/>
        <v>40770.208333333336</v>
      </c>
      <c r="T23" s="8">
        <f t="shared" si="2"/>
        <v>40804.208333333336</v>
      </c>
    </row>
    <row r="24" spans="1:20" ht="17" x14ac:dyDescent="0.2">
      <c r="A24">
        <v>22</v>
      </c>
      <c r="B24" t="s">
        <v>81</v>
      </c>
      <c r="C24" s="3" t="s">
        <v>82</v>
      </c>
      <c r="D24">
        <v>59100</v>
      </c>
      <c r="E24">
        <v>75690</v>
      </c>
      <c r="F24" t="s">
        <v>20</v>
      </c>
      <c r="G24">
        <v>890</v>
      </c>
      <c r="H24" t="s">
        <v>21</v>
      </c>
      <c r="I24" t="s">
        <v>22</v>
      </c>
      <c r="J24">
        <v>1522731600</v>
      </c>
      <c r="K24">
        <v>1524027600</v>
      </c>
      <c r="L24" t="b">
        <v>0</v>
      </c>
      <c r="M24" t="b">
        <v>0</v>
      </c>
      <c r="N24" t="s">
        <v>33</v>
      </c>
      <c r="O24" s="5">
        <f t="shared" si="0"/>
        <v>1.2807106598984772</v>
      </c>
      <c r="P24">
        <f t="shared" si="3"/>
        <v>85.044943820224717</v>
      </c>
      <c r="Q24" t="s">
        <v>2039</v>
      </c>
      <c r="R24" t="s">
        <v>2040</v>
      </c>
      <c r="S24" s="8">
        <f t="shared" si="1"/>
        <v>43193.208333333328</v>
      </c>
      <c r="T24" s="8">
        <f t="shared" si="2"/>
        <v>43208.208333333328</v>
      </c>
    </row>
    <row r="25" spans="1:20" ht="17" x14ac:dyDescent="0.2">
      <c r="A25">
        <v>23</v>
      </c>
      <c r="B25" t="s">
        <v>83</v>
      </c>
      <c r="C25" s="3" t="s">
        <v>84</v>
      </c>
      <c r="D25">
        <v>4500</v>
      </c>
      <c r="E25">
        <v>14942</v>
      </c>
      <c r="F25" t="s">
        <v>20</v>
      </c>
      <c r="G25">
        <v>142</v>
      </c>
      <c r="H25" t="s">
        <v>40</v>
      </c>
      <c r="I25" t="s">
        <v>41</v>
      </c>
      <c r="J25">
        <v>1550124000</v>
      </c>
      <c r="K25">
        <v>1554699600</v>
      </c>
      <c r="L25" t="b">
        <v>0</v>
      </c>
      <c r="M25" t="b">
        <v>0</v>
      </c>
      <c r="N25" t="s">
        <v>42</v>
      </c>
      <c r="O25" s="5">
        <f t="shared" si="0"/>
        <v>3.3204444444444445</v>
      </c>
      <c r="P25">
        <f t="shared" si="3"/>
        <v>105.22535211267606</v>
      </c>
      <c r="Q25" t="s">
        <v>2041</v>
      </c>
      <c r="R25" t="s">
        <v>2042</v>
      </c>
      <c r="S25" s="8">
        <f t="shared" si="1"/>
        <v>43510.25</v>
      </c>
      <c r="T25" s="8">
        <f t="shared" si="2"/>
        <v>43563.208333333328</v>
      </c>
    </row>
    <row r="26" spans="1:20" ht="17" x14ac:dyDescent="0.2">
      <c r="A26">
        <v>24</v>
      </c>
      <c r="B26" t="s">
        <v>85</v>
      </c>
      <c r="C26" s="3" t="s">
        <v>86</v>
      </c>
      <c r="D26">
        <v>92400</v>
      </c>
      <c r="E26">
        <v>104257</v>
      </c>
      <c r="F26" t="s">
        <v>20</v>
      </c>
      <c r="G26">
        <v>2673</v>
      </c>
      <c r="H26" t="s">
        <v>21</v>
      </c>
      <c r="I26" t="s">
        <v>22</v>
      </c>
      <c r="J26">
        <v>1403326800</v>
      </c>
      <c r="K26">
        <v>1403499600</v>
      </c>
      <c r="L26" t="b">
        <v>0</v>
      </c>
      <c r="M26" t="b">
        <v>0</v>
      </c>
      <c r="N26" t="s">
        <v>65</v>
      </c>
      <c r="O26" s="5">
        <f t="shared" si="0"/>
        <v>1.1283225108225108</v>
      </c>
      <c r="P26">
        <f t="shared" si="3"/>
        <v>39.003741114852225</v>
      </c>
      <c r="Q26" t="s">
        <v>2037</v>
      </c>
      <c r="R26" t="s">
        <v>2046</v>
      </c>
      <c r="S26" s="8">
        <f t="shared" si="1"/>
        <v>41811.208333333336</v>
      </c>
      <c r="T26" s="8">
        <f t="shared" si="2"/>
        <v>41813.208333333336</v>
      </c>
    </row>
    <row r="27" spans="1:20" ht="17" x14ac:dyDescent="0.2">
      <c r="A27">
        <v>25</v>
      </c>
      <c r="B27" t="s">
        <v>87</v>
      </c>
      <c r="C27" s="3" t="s">
        <v>88</v>
      </c>
      <c r="D27">
        <v>5500</v>
      </c>
      <c r="E27">
        <v>11904</v>
      </c>
      <c r="F27" t="s">
        <v>20</v>
      </c>
      <c r="G27">
        <v>163</v>
      </c>
      <c r="H27" t="s">
        <v>21</v>
      </c>
      <c r="I27" t="s">
        <v>22</v>
      </c>
      <c r="J27">
        <v>1305694800</v>
      </c>
      <c r="K27">
        <v>1307422800</v>
      </c>
      <c r="L27" t="b">
        <v>0</v>
      </c>
      <c r="M27" t="b">
        <v>1</v>
      </c>
      <c r="N27" t="s">
        <v>89</v>
      </c>
      <c r="O27" s="5">
        <f t="shared" si="0"/>
        <v>2.1643636363636363</v>
      </c>
      <c r="P27">
        <f t="shared" si="3"/>
        <v>73.030674846625772</v>
      </c>
      <c r="Q27" t="s">
        <v>2050</v>
      </c>
      <c r="R27" t="s">
        <v>2051</v>
      </c>
      <c r="S27" s="8">
        <f t="shared" si="1"/>
        <v>40681.208333333336</v>
      </c>
      <c r="T27" s="8">
        <f t="shared" si="2"/>
        <v>40701.208333333336</v>
      </c>
    </row>
    <row r="28" spans="1:20" ht="17" x14ac:dyDescent="0.2">
      <c r="A28">
        <v>26</v>
      </c>
      <c r="B28" t="s">
        <v>90</v>
      </c>
      <c r="C28" s="3" t="s">
        <v>91</v>
      </c>
      <c r="D28">
        <v>107500</v>
      </c>
      <c r="E28">
        <v>51814</v>
      </c>
      <c r="F28" t="s">
        <v>74</v>
      </c>
      <c r="G28">
        <v>1480</v>
      </c>
      <c r="H28" t="s">
        <v>21</v>
      </c>
      <c r="I28" t="s">
        <v>22</v>
      </c>
      <c r="J28">
        <v>1533013200</v>
      </c>
      <c r="K28">
        <v>1535346000</v>
      </c>
      <c r="L28" t="b">
        <v>0</v>
      </c>
      <c r="M28" t="b">
        <v>0</v>
      </c>
      <c r="N28" t="s">
        <v>33</v>
      </c>
      <c r="O28" s="5">
        <f t="shared" si="0"/>
        <v>0.4819906976744186</v>
      </c>
      <c r="P28">
        <f t="shared" si="3"/>
        <v>35.009459459459457</v>
      </c>
      <c r="Q28" t="s">
        <v>2039</v>
      </c>
      <c r="R28" t="s">
        <v>2040</v>
      </c>
      <c r="S28" s="8">
        <f t="shared" si="1"/>
        <v>43312.208333333328</v>
      </c>
      <c r="T28" s="8">
        <f t="shared" si="2"/>
        <v>43339.208333333328</v>
      </c>
    </row>
    <row r="29" spans="1:20" ht="17" x14ac:dyDescent="0.2">
      <c r="A29">
        <v>27</v>
      </c>
      <c r="B29" t="s">
        <v>92</v>
      </c>
      <c r="C29" s="3" t="s">
        <v>93</v>
      </c>
      <c r="D29">
        <v>2000</v>
      </c>
      <c r="E29">
        <v>1599</v>
      </c>
      <c r="F29" t="s">
        <v>14</v>
      </c>
      <c r="G29">
        <v>15</v>
      </c>
      <c r="H29" t="s">
        <v>21</v>
      </c>
      <c r="I29" t="s">
        <v>22</v>
      </c>
      <c r="J29">
        <v>1443848400</v>
      </c>
      <c r="K29">
        <v>1444539600</v>
      </c>
      <c r="L29" t="b">
        <v>0</v>
      </c>
      <c r="M29" t="b">
        <v>0</v>
      </c>
      <c r="N29" t="s">
        <v>23</v>
      </c>
      <c r="O29" s="5">
        <f t="shared" si="0"/>
        <v>0.79949999999999999</v>
      </c>
      <c r="P29">
        <f t="shared" si="3"/>
        <v>106.6</v>
      </c>
      <c r="Q29" t="s">
        <v>2035</v>
      </c>
      <c r="R29" t="s">
        <v>2036</v>
      </c>
      <c r="S29" s="8">
        <f t="shared" si="1"/>
        <v>42280.208333333328</v>
      </c>
      <c r="T29" s="8">
        <f t="shared" si="2"/>
        <v>42288.208333333328</v>
      </c>
    </row>
    <row r="30" spans="1:20" ht="17" x14ac:dyDescent="0.2">
      <c r="A30">
        <v>28</v>
      </c>
      <c r="B30" t="s">
        <v>94</v>
      </c>
      <c r="C30" s="3" t="s">
        <v>95</v>
      </c>
      <c r="D30">
        <v>130800</v>
      </c>
      <c r="E30">
        <v>137635</v>
      </c>
      <c r="F30" t="s">
        <v>20</v>
      </c>
      <c r="G30">
        <v>2220</v>
      </c>
      <c r="H30" t="s">
        <v>21</v>
      </c>
      <c r="I30" t="s">
        <v>22</v>
      </c>
      <c r="J30">
        <v>1265695200</v>
      </c>
      <c r="K30">
        <v>1267682400</v>
      </c>
      <c r="L30" t="b">
        <v>0</v>
      </c>
      <c r="M30" t="b">
        <v>1</v>
      </c>
      <c r="N30" t="s">
        <v>33</v>
      </c>
      <c r="O30" s="5">
        <f t="shared" si="0"/>
        <v>1.0522553516819573</v>
      </c>
      <c r="P30">
        <f t="shared" si="3"/>
        <v>61.997747747747745</v>
      </c>
      <c r="Q30" t="s">
        <v>2039</v>
      </c>
      <c r="R30" t="s">
        <v>2040</v>
      </c>
      <c r="S30" s="8">
        <f t="shared" si="1"/>
        <v>40218.25</v>
      </c>
      <c r="T30" s="8">
        <f t="shared" si="2"/>
        <v>40241.25</v>
      </c>
    </row>
    <row r="31" spans="1:20" ht="17" x14ac:dyDescent="0.2">
      <c r="A31">
        <v>29</v>
      </c>
      <c r="B31" t="s">
        <v>96</v>
      </c>
      <c r="C31" s="3" t="s">
        <v>97</v>
      </c>
      <c r="D31">
        <v>45900</v>
      </c>
      <c r="E31">
        <v>150965</v>
      </c>
      <c r="F31" t="s">
        <v>20</v>
      </c>
      <c r="G31">
        <v>1606</v>
      </c>
      <c r="H31" t="s">
        <v>98</v>
      </c>
      <c r="I31" t="s">
        <v>99</v>
      </c>
      <c r="J31">
        <v>1532062800</v>
      </c>
      <c r="K31">
        <v>1535518800</v>
      </c>
      <c r="L31" t="b">
        <v>0</v>
      </c>
      <c r="M31" t="b">
        <v>0</v>
      </c>
      <c r="N31" t="s">
        <v>100</v>
      </c>
      <c r="O31" s="5">
        <f t="shared" si="0"/>
        <v>3.2889978213507627</v>
      </c>
      <c r="P31">
        <f t="shared" si="3"/>
        <v>94.000622665006233</v>
      </c>
      <c r="Q31" t="s">
        <v>2041</v>
      </c>
      <c r="R31" t="s">
        <v>2052</v>
      </c>
      <c r="S31" s="8">
        <f t="shared" si="1"/>
        <v>43301.208333333328</v>
      </c>
      <c r="T31" s="8">
        <f t="shared" si="2"/>
        <v>43341.208333333328</v>
      </c>
    </row>
    <row r="32" spans="1:20" ht="17" x14ac:dyDescent="0.2">
      <c r="A32">
        <v>30</v>
      </c>
      <c r="B32" t="s">
        <v>101</v>
      </c>
      <c r="C32" s="3" t="s">
        <v>102</v>
      </c>
      <c r="D32">
        <v>9000</v>
      </c>
      <c r="E32">
        <v>14455</v>
      </c>
      <c r="F32" t="s">
        <v>20</v>
      </c>
      <c r="G32">
        <v>129</v>
      </c>
      <c r="H32" t="s">
        <v>21</v>
      </c>
      <c r="I32" t="s">
        <v>22</v>
      </c>
      <c r="J32">
        <v>1558674000</v>
      </c>
      <c r="K32">
        <v>1559106000</v>
      </c>
      <c r="L32" t="b">
        <v>0</v>
      </c>
      <c r="M32" t="b">
        <v>0</v>
      </c>
      <c r="N32" t="s">
        <v>71</v>
      </c>
      <c r="O32" s="5">
        <f t="shared" si="0"/>
        <v>1.606111111111111</v>
      </c>
      <c r="P32">
        <f t="shared" si="3"/>
        <v>112.05426356589147</v>
      </c>
      <c r="Q32" t="s">
        <v>2041</v>
      </c>
      <c r="R32" t="s">
        <v>2049</v>
      </c>
      <c r="S32" s="8">
        <f t="shared" si="1"/>
        <v>43609.208333333328</v>
      </c>
      <c r="T32" s="8">
        <f t="shared" si="2"/>
        <v>43614.208333333328</v>
      </c>
    </row>
    <row r="33" spans="1:20" ht="17" x14ac:dyDescent="0.2">
      <c r="A33">
        <v>31</v>
      </c>
      <c r="B33" t="s">
        <v>103</v>
      </c>
      <c r="C33" s="3" t="s">
        <v>104</v>
      </c>
      <c r="D33">
        <v>3500</v>
      </c>
      <c r="E33">
        <v>10850</v>
      </c>
      <c r="F33" t="s">
        <v>20</v>
      </c>
      <c r="G33">
        <v>226</v>
      </c>
      <c r="H33" t="s">
        <v>40</v>
      </c>
      <c r="I33" t="s">
        <v>41</v>
      </c>
      <c r="J33">
        <v>1451973600</v>
      </c>
      <c r="K33">
        <v>1454392800</v>
      </c>
      <c r="L33" t="b">
        <v>0</v>
      </c>
      <c r="M33" t="b">
        <v>0</v>
      </c>
      <c r="N33" t="s">
        <v>89</v>
      </c>
      <c r="O33" s="5">
        <f t="shared" si="0"/>
        <v>3.1</v>
      </c>
      <c r="P33">
        <f t="shared" si="3"/>
        <v>48.008849557522126</v>
      </c>
      <c r="Q33" t="s">
        <v>2050</v>
      </c>
      <c r="R33" t="s">
        <v>2051</v>
      </c>
      <c r="S33" s="8">
        <f t="shared" si="1"/>
        <v>42374.25</v>
      </c>
      <c r="T33" s="8">
        <f t="shared" si="2"/>
        <v>42402.25</v>
      </c>
    </row>
    <row r="34" spans="1:20" ht="17" x14ac:dyDescent="0.2">
      <c r="A34">
        <v>32</v>
      </c>
      <c r="B34" t="s">
        <v>105</v>
      </c>
      <c r="C34" s="3" t="s">
        <v>106</v>
      </c>
      <c r="D34">
        <v>101000</v>
      </c>
      <c r="E34">
        <v>87676</v>
      </c>
      <c r="F34" t="s">
        <v>14</v>
      </c>
      <c r="G34">
        <v>2307</v>
      </c>
      <c r="H34" t="s">
        <v>107</v>
      </c>
      <c r="I34" t="s">
        <v>108</v>
      </c>
      <c r="J34">
        <v>1515564000</v>
      </c>
      <c r="K34">
        <v>1517896800</v>
      </c>
      <c r="L34" t="b">
        <v>0</v>
      </c>
      <c r="M34" t="b">
        <v>0</v>
      </c>
      <c r="N34" t="s">
        <v>42</v>
      </c>
      <c r="O34" s="5">
        <f t="shared" si="0"/>
        <v>0.86807920792079207</v>
      </c>
      <c r="P34">
        <f t="shared" si="3"/>
        <v>38.004334633723452</v>
      </c>
      <c r="Q34" t="s">
        <v>2041</v>
      </c>
      <c r="R34" t="s">
        <v>2042</v>
      </c>
      <c r="S34" s="8">
        <f t="shared" si="1"/>
        <v>43110.25</v>
      </c>
      <c r="T34" s="8">
        <f t="shared" si="2"/>
        <v>43137.25</v>
      </c>
    </row>
    <row r="35" spans="1:20" ht="17" x14ac:dyDescent="0.2">
      <c r="A35">
        <v>33</v>
      </c>
      <c r="B35" t="s">
        <v>109</v>
      </c>
      <c r="C35" s="3" t="s">
        <v>110</v>
      </c>
      <c r="D35">
        <v>50200</v>
      </c>
      <c r="E35">
        <v>189666</v>
      </c>
      <c r="F35" t="s">
        <v>20</v>
      </c>
      <c r="G35">
        <v>5419</v>
      </c>
      <c r="H35" t="s">
        <v>21</v>
      </c>
      <c r="I35" t="s">
        <v>22</v>
      </c>
      <c r="J35">
        <v>1412485200</v>
      </c>
      <c r="K35">
        <v>1415685600</v>
      </c>
      <c r="L35" t="b">
        <v>0</v>
      </c>
      <c r="M35" t="b">
        <v>0</v>
      </c>
      <c r="N35" t="s">
        <v>33</v>
      </c>
      <c r="O35" s="5">
        <f t="shared" si="0"/>
        <v>3.7782071713147412</v>
      </c>
      <c r="P35">
        <f t="shared" si="3"/>
        <v>35.000184535892231</v>
      </c>
      <c r="Q35" t="s">
        <v>2039</v>
      </c>
      <c r="R35" t="s">
        <v>2040</v>
      </c>
      <c r="S35" s="8">
        <f t="shared" si="1"/>
        <v>41917.208333333336</v>
      </c>
      <c r="T35" s="8">
        <f t="shared" si="2"/>
        <v>41954.25</v>
      </c>
    </row>
    <row r="36" spans="1:20" ht="34" x14ac:dyDescent="0.2">
      <c r="A36">
        <v>34</v>
      </c>
      <c r="B36" t="s">
        <v>111</v>
      </c>
      <c r="C36" s="3" t="s">
        <v>112</v>
      </c>
      <c r="D36">
        <v>9300</v>
      </c>
      <c r="E36">
        <v>14025</v>
      </c>
      <c r="F36" t="s">
        <v>20</v>
      </c>
      <c r="G36">
        <v>165</v>
      </c>
      <c r="H36" t="s">
        <v>21</v>
      </c>
      <c r="I36" t="s">
        <v>22</v>
      </c>
      <c r="J36">
        <v>1490245200</v>
      </c>
      <c r="K36">
        <v>1490677200</v>
      </c>
      <c r="L36" t="b">
        <v>0</v>
      </c>
      <c r="M36" t="b">
        <v>0</v>
      </c>
      <c r="N36" t="s">
        <v>42</v>
      </c>
      <c r="O36" s="5">
        <f t="shared" si="0"/>
        <v>1.5080645161290323</v>
      </c>
      <c r="P36">
        <f t="shared" si="3"/>
        <v>85</v>
      </c>
      <c r="Q36" t="s">
        <v>2041</v>
      </c>
      <c r="R36" t="s">
        <v>2042</v>
      </c>
      <c r="S36" s="8">
        <f t="shared" si="1"/>
        <v>42817.208333333328</v>
      </c>
      <c r="T36" s="8">
        <f t="shared" si="2"/>
        <v>42822.208333333328</v>
      </c>
    </row>
    <row r="37" spans="1:20" ht="17" x14ac:dyDescent="0.2">
      <c r="A37">
        <v>35</v>
      </c>
      <c r="B37" t="s">
        <v>113</v>
      </c>
      <c r="C37" s="3" t="s">
        <v>114</v>
      </c>
      <c r="D37">
        <v>125500</v>
      </c>
      <c r="E37">
        <v>188628</v>
      </c>
      <c r="F37" t="s">
        <v>20</v>
      </c>
      <c r="G37">
        <v>1965</v>
      </c>
      <c r="H37" t="s">
        <v>36</v>
      </c>
      <c r="I37" t="s">
        <v>37</v>
      </c>
      <c r="J37">
        <v>1547877600</v>
      </c>
      <c r="K37">
        <v>1551506400</v>
      </c>
      <c r="L37" t="b">
        <v>0</v>
      </c>
      <c r="M37" t="b">
        <v>1</v>
      </c>
      <c r="N37" t="s">
        <v>53</v>
      </c>
      <c r="O37" s="5">
        <f t="shared" si="0"/>
        <v>1.5030119521912351</v>
      </c>
      <c r="P37">
        <f t="shared" si="3"/>
        <v>95.993893129770996</v>
      </c>
      <c r="Q37" t="s">
        <v>2041</v>
      </c>
      <c r="R37" t="s">
        <v>2044</v>
      </c>
      <c r="S37" s="8">
        <f t="shared" si="1"/>
        <v>43484.25</v>
      </c>
      <c r="T37" s="8">
        <f t="shared" si="2"/>
        <v>43526.25</v>
      </c>
    </row>
    <row r="38" spans="1:20" ht="17" x14ac:dyDescent="0.2">
      <c r="A38">
        <v>36</v>
      </c>
      <c r="B38" t="s">
        <v>115</v>
      </c>
      <c r="C38" s="3" t="s">
        <v>116</v>
      </c>
      <c r="D38">
        <v>700</v>
      </c>
      <c r="E38">
        <v>1101</v>
      </c>
      <c r="F38" t="s">
        <v>20</v>
      </c>
      <c r="G38">
        <v>16</v>
      </c>
      <c r="H38" t="s">
        <v>21</v>
      </c>
      <c r="I38" t="s">
        <v>22</v>
      </c>
      <c r="J38">
        <v>1298700000</v>
      </c>
      <c r="K38">
        <v>1300856400</v>
      </c>
      <c r="L38" t="b">
        <v>0</v>
      </c>
      <c r="M38" t="b">
        <v>0</v>
      </c>
      <c r="N38" t="s">
        <v>33</v>
      </c>
      <c r="O38" s="5">
        <f t="shared" si="0"/>
        <v>1.572857142857143</v>
      </c>
      <c r="P38">
        <f t="shared" si="3"/>
        <v>68.8125</v>
      </c>
      <c r="Q38" t="s">
        <v>2039</v>
      </c>
      <c r="R38" t="s">
        <v>2040</v>
      </c>
      <c r="S38" s="8">
        <f t="shared" si="1"/>
        <v>40600.25</v>
      </c>
      <c r="T38" s="8">
        <f t="shared" si="2"/>
        <v>40625.208333333336</v>
      </c>
    </row>
    <row r="39" spans="1:20" ht="34" x14ac:dyDescent="0.2">
      <c r="A39">
        <v>37</v>
      </c>
      <c r="B39" t="s">
        <v>117</v>
      </c>
      <c r="C39" s="3" t="s">
        <v>118</v>
      </c>
      <c r="D39">
        <v>8100</v>
      </c>
      <c r="E39">
        <v>11339</v>
      </c>
      <c r="F39" t="s">
        <v>20</v>
      </c>
      <c r="G39">
        <v>107</v>
      </c>
      <c r="H39" t="s">
        <v>21</v>
      </c>
      <c r="I39" t="s">
        <v>22</v>
      </c>
      <c r="J39">
        <v>1570338000</v>
      </c>
      <c r="K39">
        <v>1573192800</v>
      </c>
      <c r="L39" t="b">
        <v>0</v>
      </c>
      <c r="M39" t="b">
        <v>1</v>
      </c>
      <c r="N39" t="s">
        <v>119</v>
      </c>
      <c r="O39" s="5">
        <f t="shared" si="0"/>
        <v>1.3998765432098765</v>
      </c>
      <c r="P39">
        <f t="shared" si="3"/>
        <v>105.97196261682242</v>
      </c>
      <c r="Q39" t="s">
        <v>2047</v>
      </c>
      <c r="R39" t="s">
        <v>2053</v>
      </c>
      <c r="S39" s="8">
        <f t="shared" si="1"/>
        <v>43744.208333333328</v>
      </c>
      <c r="T39" s="8">
        <f t="shared" si="2"/>
        <v>43777.25</v>
      </c>
    </row>
    <row r="40" spans="1:20" ht="17" x14ac:dyDescent="0.2">
      <c r="A40">
        <v>38</v>
      </c>
      <c r="B40" t="s">
        <v>120</v>
      </c>
      <c r="C40" s="3" t="s">
        <v>121</v>
      </c>
      <c r="D40">
        <v>3100</v>
      </c>
      <c r="E40">
        <v>10085</v>
      </c>
      <c r="F40" t="s">
        <v>20</v>
      </c>
      <c r="G40">
        <v>134</v>
      </c>
      <c r="H40" t="s">
        <v>21</v>
      </c>
      <c r="I40" t="s">
        <v>22</v>
      </c>
      <c r="J40">
        <v>1287378000</v>
      </c>
      <c r="K40">
        <v>1287810000</v>
      </c>
      <c r="L40" t="b">
        <v>0</v>
      </c>
      <c r="M40" t="b">
        <v>0</v>
      </c>
      <c r="N40" t="s">
        <v>122</v>
      </c>
      <c r="O40" s="5">
        <f t="shared" si="0"/>
        <v>3.2532258064516131</v>
      </c>
      <c r="P40">
        <f t="shared" si="3"/>
        <v>75.261194029850742</v>
      </c>
      <c r="Q40" t="s">
        <v>2054</v>
      </c>
      <c r="R40" t="s">
        <v>2055</v>
      </c>
      <c r="S40" s="8">
        <f t="shared" si="1"/>
        <v>40469.208333333336</v>
      </c>
      <c r="T40" s="8">
        <f t="shared" si="2"/>
        <v>40474.208333333336</v>
      </c>
    </row>
    <row r="41" spans="1:20" ht="17" x14ac:dyDescent="0.2">
      <c r="A41">
        <v>39</v>
      </c>
      <c r="B41" t="s">
        <v>123</v>
      </c>
      <c r="C41" s="3" t="s">
        <v>124</v>
      </c>
      <c r="D41">
        <v>9900</v>
      </c>
      <c r="E41">
        <v>5027</v>
      </c>
      <c r="F41" t="s">
        <v>14</v>
      </c>
      <c r="G41">
        <v>88</v>
      </c>
      <c r="H41" t="s">
        <v>36</v>
      </c>
      <c r="I41" t="s">
        <v>37</v>
      </c>
      <c r="J41">
        <v>1361772000</v>
      </c>
      <c r="K41">
        <v>1362978000</v>
      </c>
      <c r="L41" t="b">
        <v>0</v>
      </c>
      <c r="M41" t="b">
        <v>0</v>
      </c>
      <c r="N41" t="s">
        <v>33</v>
      </c>
      <c r="O41" s="5">
        <f t="shared" si="0"/>
        <v>0.50777777777777777</v>
      </c>
      <c r="P41">
        <f t="shared" si="3"/>
        <v>57.125</v>
      </c>
      <c r="Q41" t="s">
        <v>2039</v>
      </c>
      <c r="R41" t="s">
        <v>2040</v>
      </c>
      <c r="S41" s="8">
        <f t="shared" si="1"/>
        <v>41330.25</v>
      </c>
      <c r="T41" s="8">
        <f t="shared" si="2"/>
        <v>41344.208333333336</v>
      </c>
    </row>
    <row r="42" spans="1:20" ht="17" x14ac:dyDescent="0.2">
      <c r="A42">
        <v>40</v>
      </c>
      <c r="B42" t="s">
        <v>125</v>
      </c>
      <c r="C42" s="3" t="s">
        <v>126</v>
      </c>
      <c r="D42">
        <v>8800</v>
      </c>
      <c r="E42">
        <v>14878</v>
      </c>
      <c r="F42" t="s">
        <v>20</v>
      </c>
      <c r="G42">
        <v>198</v>
      </c>
      <c r="H42" t="s">
        <v>21</v>
      </c>
      <c r="I42" t="s">
        <v>22</v>
      </c>
      <c r="J42">
        <v>1275714000</v>
      </c>
      <c r="K42">
        <v>1277355600</v>
      </c>
      <c r="L42" t="b">
        <v>0</v>
      </c>
      <c r="M42" t="b">
        <v>1</v>
      </c>
      <c r="N42" t="s">
        <v>65</v>
      </c>
      <c r="O42" s="5">
        <f t="shared" si="0"/>
        <v>1.6906818181818182</v>
      </c>
      <c r="P42">
        <f t="shared" si="3"/>
        <v>75.141414141414145</v>
      </c>
      <c r="Q42" t="s">
        <v>2037</v>
      </c>
      <c r="R42" t="s">
        <v>2046</v>
      </c>
      <c r="S42" s="8">
        <f t="shared" si="1"/>
        <v>40334.208333333336</v>
      </c>
      <c r="T42" s="8">
        <f t="shared" si="2"/>
        <v>40353.208333333336</v>
      </c>
    </row>
    <row r="43" spans="1:20" ht="17" x14ac:dyDescent="0.2">
      <c r="A43">
        <v>41</v>
      </c>
      <c r="B43" t="s">
        <v>127</v>
      </c>
      <c r="C43" s="3" t="s">
        <v>128</v>
      </c>
      <c r="D43">
        <v>5600</v>
      </c>
      <c r="E43">
        <v>11924</v>
      </c>
      <c r="F43" t="s">
        <v>20</v>
      </c>
      <c r="G43">
        <v>111</v>
      </c>
      <c r="H43" t="s">
        <v>107</v>
      </c>
      <c r="I43" t="s">
        <v>108</v>
      </c>
      <c r="J43">
        <v>1346734800</v>
      </c>
      <c r="K43">
        <v>1348981200</v>
      </c>
      <c r="L43" t="b">
        <v>0</v>
      </c>
      <c r="M43" t="b">
        <v>1</v>
      </c>
      <c r="N43" t="s">
        <v>23</v>
      </c>
      <c r="O43" s="5">
        <f t="shared" si="0"/>
        <v>2.1292857142857144</v>
      </c>
      <c r="P43">
        <f t="shared" si="3"/>
        <v>107.42342342342343</v>
      </c>
      <c r="Q43" t="s">
        <v>2035</v>
      </c>
      <c r="R43" t="s">
        <v>2036</v>
      </c>
      <c r="S43" s="8">
        <f t="shared" si="1"/>
        <v>41156.208333333336</v>
      </c>
      <c r="T43" s="8">
        <f t="shared" si="2"/>
        <v>41182.208333333336</v>
      </c>
    </row>
    <row r="44" spans="1:20" ht="17" x14ac:dyDescent="0.2">
      <c r="A44">
        <v>42</v>
      </c>
      <c r="B44" t="s">
        <v>129</v>
      </c>
      <c r="C44" s="3" t="s">
        <v>130</v>
      </c>
      <c r="D44">
        <v>1800</v>
      </c>
      <c r="E44">
        <v>7991</v>
      </c>
      <c r="F44" t="s">
        <v>20</v>
      </c>
      <c r="G44">
        <v>222</v>
      </c>
      <c r="H44" t="s">
        <v>21</v>
      </c>
      <c r="I44" t="s">
        <v>22</v>
      </c>
      <c r="J44">
        <v>1309755600</v>
      </c>
      <c r="K44">
        <v>1310533200</v>
      </c>
      <c r="L44" t="b">
        <v>0</v>
      </c>
      <c r="M44" t="b">
        <v>0</v>
      </c>
      <c r="N44" t="s">
        <v>17</v>
      </c>
      <c r="O44" s="5">
        <f t="shared" si="0"/>
        <v>4.4394444444444447</v>
      </c>
      <c r="P44">
        <f t="shared" si="3"/>
        <v>35.995495495495497</v>
      </c>
      <c r="Q44" t="s">
        <v>2033</v>
      </c>
      <c r="R44" t="s">
        <v>2034</v>
      </c>
      <c r="S44" s="8">
        <f t="shared" si="1"/>
        <v>40728.208333333336</v>
      </c>
      <c r="T44" s="8">
        <f t="shared" si="2"/>
        <v>40737.208333333336</v>
      </c>
    </row>
    <row r="45" spans="1:20" ht="17" x14ac:dyDescent="0.2">
      <c r="A45">
        <v>43</v>
      </c>
      <c r="B45" t="s">
        <v>131</v>
      </c>
      <c r="C45" s="3" t="s">
        <v>132</v>
      </c>
      <c r="D45">
        <v>90200</v>
      </c>
      <c r="E45">
        <v>167717</v>
      </c>
      <c r="F45" t="s">
        <v>20</v>
      </c>
      <c r="G45">
        <v>6212</v>
      </c>
      <c r="H45" t="s">
        <v>21</v>
      </c>
      <c r="I45" t="s">
        <v>22</v>
      </c>
      <c r="J45">
        <v>1406178000</v>
      </c>
      <c r="K45">
        <v>1407560400</v>
      </c>
      <c r="L45" t="b">
        <v>0</v>
      </c>
      <c r="M45" t="b">
        <v>0</v>
      </c>
      <c r="N45" t="s">
        <v>133</v>
      </c>
      <c r="O45" s="5">
        <f t="shared" si="0"/>
        <v>1.859390243902439</v>
      </c>
      <c r="P45">
        <f t="shared" si="3"/>
        <v>26.998873148744366</v>
      </c>
      <c r="Q45" t="s">
        <v>2047</v>
      </c>
      <c r="R45" t="s">
        <v>2056</v>
      </c>
      <c r="S45" s="8">
        <f t="shared" si="1"/>
        <v>41844.208333333336</v>
      </c>
      <c r="T45" s="8">
        <f t="shared" si="2"/>
        <v>41860.208333333336</v>
      </c>
    </row>
    <row r="46" spans="1:20" ht="17" x14ac:dyDescent="0.2">
      <c r="A46">
        <v>44</v>
      </c>
      <c r="B46" t="s">
        <v>134</v>
      </c>
      <c r="C46" s="3" t="s">
        <v>135</v>
      </c>
      <c r="D46">
        <v>1600</v>
      </c>
      <c r="E46">
        <v>10541</v>
      </c>
      <c r="F46" t="s">
        <v>20</v>
      </c>
      <c r="G46">
        <v>98</v>
      </c>
      <c r="H46" t="s">
        <v>36</v>
      </c>
      <c r="I46" t="s">
        <v>37</v>
      </c>
      <c r="J46">
        <v>1552798800</v>
      </c>
      <c r="K46">
        <v>1552885200</v>
      </c>
      <c r="L46" t="b">
        <v>0</v>
      </c>
      <c r="M46" t="b">
        <v>0</v>
      </c>
      <c r="N46" t="s">
        <v>119</v>
      </c>
      <c r="O46" s="5">
        <f t="shared" si="0"/>
        <v>6.5881249999999998</v>
      </c>
      <c r="P46">
        <f t="shared" si="3"/>
        <v>107.56122448979592</v>
      </c>
      <c r="Q46" t="s">
        <v>2047</v>
      </c>
      <c r="R46" t="s">
        <v>2053</v>
      </c>
      <c r="S46" s="8">
        <f t="shared" si="1"/>
        <v>43541.208333333328</v>
      </c>
      <c r="T46" s="8">
        <f t="shared" si="2"/>
        <v>43542.208333333328</v>
      </c>
    </row>
    <row r="47" spans="1:20" ht="34" x14ac:dyDescent="0.2">
      <c r="A47">
        <v>45</v>
      </c>
      <c r="B47" t="s">
        <v>136</v>
      </c>
      <c r="C47" s="3" t="s">
        <v>137</v>
      </c>
      <c r="D47">
        <v>9500</v>
      </c>
      <c r="E47">
        <v>4530</v>
      </c>
      <c r="F47" t="s">
        <v>14</v>
      </c>
      <c r="G47">
        <v>48</v>
      </c>
      <c r="H47" t="s">
        <v>21</v>
      </c>
      <c r="I47" t="s">
        <v>22</v>
      </c>
      <c r="J47">
        <v>1478062800</v>
      </c>
      <c r="K47">
        <v>1479362400</v>
      </c>
      <c r="L47" t="b">
        <v>0</v>
      </c>
      <c r="M47" t="b">
        <v>1</v>
      </c>
      <c r="N47" t="s">
        <v>33</v>
      </c>
      <c r="O47" s="5">
        <f t="shared" si="0"/>
        <v>0.4768421052631579</v>
      </c>
      <c r="P47">
        <f t="shared" si="3"/>
        <v>94.375</v>
      </c>
      <c r="Q47" t="s">
        <v>2039</v>
      </c>
      <c r="R47" t="s">
        <v>2040</v>
      </c>
      <c r="S47" s="8">
        <f t="shared" si="1"/>
        <v>42676.208333333328</v>
      </c>
      <c r="T47" s="8">
        <f t="shared" si="2"/>
        <v>42691.25</v>
      </c>
    </row>
    <row r="48" spans="1:20" ht="17" x14ac:dyDescent="0.2">
      <c r="A48">
        <v>46</v>
      </c>
      <c r="B48" t="s">
        <v>138</v>
      </c>
      <c r="C48" s="3" t="s">
        <v>139</v>
      </c>
      <c r="D48">
        <v>3700</v>
      </c>
      <c r="E48">
        <v>4247</v>
      </c>
      <c r="F48" t="s">
        <v>20</v>
      </c>
      <c r="G48">
        <v>92</v>
      </c>
      <c r="H48" t="s">
        <v>21</v>
      </c>
      <c r="I48" t="s">
        <v>22</v>
      </c>
      <c r="J48">
        <v>1278565200</v>
      </c>
      <c r="K48">
        <v>1280552400</v>
      </c>
      <c r="L48" t="b">
        <v>0</v>
      </c>
      <c r="M48" t="b">
        <v>0</v>
      </c>
      <c r="N48" t="s">
        <v>23</v>
      </c>
      <c r="O48" s="5">
        <f t="shared" si="0"/>
        <v>1.1478378378378378</v>
      </c>
      <c r="P48">
        <f t="shared" si="3"/>
        <v>46.163043478260867</v>
      </c>
      <c r="Q48" t="s">
        <v>2035</v>
      </c>
      <c r="R48" t="s">
        <v>2036</v>
      </c>
      <c r="S48" s="8">
        <f t="shared" si="1"/>
        <v>40367.208333333336</v>
      </c>
      <c r="T48" s="8">
        <f t="shared" si="2"/>
        <v>40390.208333333336</v>
      </c>
    </row>
    <row r="49" spans="1:20" ht="17" x14ac:dyDescent="0.2">
      <c r="A49">
        <v>47</v>
      </c>
      <c r="B49" t="s">
        <v>140</v>
      </c>
      <c r="C49" s="3" t="s">
        <v>141</v>
      </c>
      <c r="D49">
        <v>1500</v>
      </c>
      <c r="E49">
        <v>7129</v>
      </c>
      <c r="F49" t="s">
        <v>20</v>
      </c>
      <c r="G49">
        <v>149</v>
      </c>
      <c r="H49" t="s">
        <v>21</v>
      </c>
      <c r="I49" t="s">
        <v>22</v>
      </c>
      <c r="J49">
        <v>1396069200</v>
      </c>
      <c r="K49">
        <v>1398661200</v>
      </c>
      <c r="L49" t="b">
        <v>0</v>
      </c>
      <c r="M49" t="b">
        <v>0</v>
      </c>
      <c r="N49" t="s">
        <v>33</v>
      </c>
      <c r="O49" s="5">
        <f t="shared" si="0"/>
        <v>4.7526666666666664</v>
      </c>
      <c r="P49">
        <f t="shared" si="3"/>
        <v>47.845637583892618</v>
      </c>
      <c r="Q49" t="s">
        <v>2039</v>
      </c>
      <c r="R49" t="s">
        <v>2040</v>
      </c>
      <c r="S49" s="8">
        <f t="shared" si="1"/>
        <v>41727.208333333336</v>
      </c>
      <c r="T49" s="8">
        <f t="shared" si="2"/>
        <v>41757.208333333336</v>
      </c>
    </row>
    <row r="50" spans="1:20" ht="17" x14ac:dyDescent="0.2">
      <c r="A50">
        <v>48</v>
      </c>
      <c r="B50" t="s">
        <v>142</v>
      </c>
      <c r="C50" s="3" t="s">
        <v>143</v>
      </c>
      <c r="D50">
        <v>33300</v>
      </c>
      <c r="E50">
        <v>128862</v>
      </c>
      <c r="F50" t="s">
        <v>20</v>
      </c>
      <c r="G50">
        <v>2431</v>
      </c>
      <c r="H50" t="s">
        <v>21</v>
      </c>
      <c r="I50" t="s">
        <v>22</v>
      </c>
      <c r="J50">
        <v>1435208400</v>
      </c>
      <c r="K50">
        <v>1436245200</v>
      </c>
      <c r="L50" t="b">
        <v>0</v>
      </c>
      <c r="M50" t="b">
        <v>0</v>
      </c>
      <c r="N50" t="s">
        <v>33</v>
      </c>
      <c r="O50" s="5">
        <f t="shared" si="0"/>
        <v>3.86972972972973</v>
      </c>
      <c r="P50">
        <f t="shared" si="3"/>
        <v>53.007815713698065</v>
      </c>
      <c r="Q50" t="s">
        <v>2039</v>
      </c>
      <c r="R50" t="s">
        <v>2040</v>
      </c>
      <c r="S50" s="8">
        <f t="shared" si="1"/>
        <v>42180.208333333328</v>
      </c>
      <c r="T50" s="8">
        <f t="shared" si="2"/>
        <v>42192.208333333328</v>
      </c>
    </row>
    <row r="51" spans="1:20" ht="17" x14ac:dyDescent="0.2">
      <c r="A51">
        <v>49</v>
      </c>
      <c r="B51" t="s">
        <v>144</v>
      </c>
      <c r="C51" s="3" t="s">
        <v>145</v>
      </c>
      <c r="D51">
        <v>7200</v>
      </c>
      <c r="E51">
        <v>13653</v>
      </c>
      <c r="F51" t="s">
        <v>20</v>
      </c>
      <c r="G51">
        <v>303</v>
      </c>
      <c r="H51" t="s">
        <v>21</v>
      </c>
      <c r="I51" t="s">
        <v>22</v>
      </c>
      <c r="J51">
        <v>1571547600</v>
      </c>
      <c r="K51">
        <v>1575439200</v>
      </c>
      <c r="L51" t="b">
        <v>0</v>
      </c>
      <c r="M51" t="b">
        <v>0</v>
      </c>
      <c r="N51" t="s">
        <v>23</v>
      </c>
      <c r="O51" s="5">
        <f t="shared" si="0"/>
        <v>1.89625</v>
      </c>
      <c r="P51">
        <f t="shared" si="3"/>
        <v>45.059405940594061</v>
      </c>
      <c r="Q51" t="s">
        <v>2035</v>
      </c>
      <c r="R51" t="s">
        <v>2036</v>
      </c>
      <c r="S51" s="8">
        <f t="shared" si="1"/>
        <v>43758.208333333328</v>
      </c>
      <c r="T51" s="8">
        <f t="shared" si="2"/>
        <v>43803.25</v>
      </c>
    </row>
    <row r="52" spans="1:20" ht="34" x14ac:dyDescent="0.2">
      <c r="A52">
        <v>50</v>
      </c>
      <c r="B52" t="s">
        <v>146</v>
      </c>
      <c r="C52" s="3" t="s">
        <v>147</v>
      </c>
      <c r="D52">
        <v>100</v>
      </c>
      <c r="E52">
        <v>2</v>
      </c>
      <c r="F52" t="s">
        <v>14</v>
      </c>
      <c r="G52">
        <v>1</v>
      </c>
      <c r="H52" t="s">
        <v>107</v>
      </c>
      <c r="I52" t="s">
        <v>108</v>
      </c>
      <c r="J52">
        <v>1375333200</v>
      </c>
      <c r="K52">
        <v>1377752400</v>
      </c>
      <c r="L52" t="b">
        <v>0</v>
      </c>
      <c r="M52" t="b">
        <v>0</v>
      </c>
      <c r="N52" t="s">
        <v>148</v>
      </c>
      <c r="O52" s="5">
        <f t="shared" si="0"/>
        <v>0.02</v>
      </c>
      <c r="P52">
        <f t="shared" si="3"/>
        <v>2</v>
      </c>
      <c r="Q52" t="s">
        <v>2035</v>
      </c>
      <c r="R52" t="s">
        <v>2057</v>
      </c>
      <c r="S52" s="8">
        <f t="shared" si="1"/>
        <v>41487.208333333336</v>
      </c>
      <c r="T52" s="8">
        <f t="shared" si="2"/>
        <v>41515.208333333336</v>
      </c>
    </row>
    <row r="53" spans="1:20" ht="17" x14ac:dyDescent="0.2">
      <c r="A53">
        <v>51</v>
      </c>
      <c r="B53" t="s">
        <v>149</v>
      </c>
      <c r="C53" s="3" t="s">
        <v>150</v>
      </c>
      <c r="D53">
        <v>158100</v>
      </c>
      <c r="E53">
        <v>145243</v>
      </c>
      <c r="F53" t="s">
        <v>14</v>
      </c>
      <c r="G53">
        <v>1467</v>
      </c>
      <c r="H53" t="s">
        <v>40</v>
      </c>
      <c r="I53" t="s">
        <v>41</v>
      </c>
      <c r="J53">
        <v>1332824400</v>
      </c>
      <c r="K53">
        <v>1334206800</v>
      </c>
      <c r="L53" t="b">
        <v>0</v>
      </c>
      <c r="M53" t="b">
        <v>1</v>
      </c>
      <c r="N53" t="s">
        <v>65</v>
      </c>
      <c r="O53" s="5">
        <f t="shared" si="0"/>
        <v>0.91867805186590767</v>
      </c>
      <c r="P53">
        <f t="shared" si="3"/>
        <v>99.006816632583508</v>
      </c>
      <c r="Q53" t="s">
        <v>2037</v>
      </c>
      <c r="R53" t="s">
        <v>2046</v>
      </c>
      <c r="S53" s="8">
        <f t="shared" si="1"/>
        <v>40995.208333333336</v>
      </c>
      <c r="T53" s="8">
        <f t="shared" si="2"/>
        <v>41011.208333333336</v>
      </c>
    </row>
    <row r="54" spans="1:20" ht="17" x14ac:dyDescent="0.2">
      <c r="A54">
        <v>52</v>
      </c>
      <c r="B54" t="s">
        <v>151</v>
      </c>
      <c r="C54" s="3" t="s">
        <v>152</v>
      </c>
      <c r="D54">
        <v>7200</v>
      </c>
      <c r="E54">
        <v>2459</v>
      </c>
      <c r="F54" t="s">
        <v>14</v>
      </c>
      <c r="G54">
        <v>75</v>
      </c>
      <c r="H54" t="s">
        <v>21</v>
      </c>
      <c r="I54" t="s">
        <v>22</v>
      </c>
      <c r="J54">
        <v>1284526800</v>
      </c>
      <c r="K54">
        <v>1284872400</v>
      </c>
      <c r="L54" t="b">
        <v>0</v>
      </c>
      <c r="M54" t="b">
        <v>0</v>
      </c>
      <c r="N54" t="s">
        <v>33</v>
      </c>
      <c r="O54" s="5">
        <f t="shared" si="0"/>
        <v>0.34152777777777776</v>
      </c>
      <c r="P54">
        <f t="shared" si="3"/>
        <v>32.786666666666669</v>
      </c>
      <c r="Q54" t="s">
        <v>2039</v>
      </c>
      <c r="R54" t="s">
        <v>2040</v>
      </c>
      <c r="S54" s="8">
        <f t="shared" si="1"/>
        <v>40436.208333333336</v>
      </c>
      <c r="T54" s="8">
        <f t="shared" si="2"/>
        <v>40440.208333333336</v>
      </c>
    </row>
    <row r="55" spans="1:20" ht="17" x14ac:dyDescent="0.2">
      <c r="A55">
        <v>53</v>
      </c>
      <c r="B55" t="s">
        <v>153</v>
      </c>
      <c r="C55" s="3" t="s">
        <v>154</v>
      </c>
      <c r="D55">
        <v>8800</v>
      </c>
      <c r="E55">
        <v>12356</v>
      </c>
      <c r="F55" t="s">
        <v>20</v>
      </c>
      <c r="G55">
        <v>209</v>
      </c>
      <c r="H55" t="s">
        <v>21</v>
      </c>
      <c r="I55" t="s">
        <v>22</v>
      </c>
      <c r="J55">
        <v>1400562000</v>
      </c>
      <c r="K55">
        <v>1403931600</v>
      </c>
      <c r="L55" t="b">
        <v>0</v>
      </c>
      <c r="M55" t="b">
        <v>0</v>
      </c>
      <c r="N55" t="s">
        <v>53</v>
      </c>
      <c r="O55" s="5">
        <f t="shared" si="0"/>
        <v>1.4040909090909091</v>
      </c>
      <c r="P55">
        <f t="shared" si="3"/>
        <v>59.119617224880386</v>
      </c>
      <c r="Q55" t="s">
        <v>2041</v>
      </c>
      <c r="R55" t="s">
        <v>2044</v>
      </c>
      <c r="S55" s="8">
        <f t="shared" si="1"/>
        <v>41779.208333333336</v>
      </c>
      <c r="T55" s="8">
        <f t="shared" si="2"/>
        <v>41818.208333333336</v>
      </c>
    </row>
    <row r="56" spans="1:20" ht="34" x14ac:dyDescent="0.2">
      <c r="A56">
        <v>54</v>
      </c>
      <c r="B56" t="s">
        <v>155</v>
      </c>
      <c r="C56" s="3" t="s">
        <v>156</v>
      </c>
      <c r="D56">
        <v>6000</v>
      </c>
      <c r="E56">
        <v>5392</v>
      </c>
      <c r="F56" t="s">
        <v>14</v>
      </c>
      <c r="G56">
        <v>120</v>
      </c>
      <c r="H56" t="s">
        <v>21</v>
      </c>
      <c r="I56" t="s">
        <v>22</v>
      </c>
      <c r="J56">
        <v>1520748000</v>
      </c>
      <c r="K56">
        <v>1521262800</v>
      </c>
      <c r="L56" t="b">
        <v>0</v>
      </c>
      <c r="M56" t="b">
        <v>0</v>
      </c>
      <c r="N56" t="s">
        <v>65</v>
      </c>
      <c r="O56" s="5">
        <f t="shared" si="0"/>
        <v>0.89866666666666661</v>
      </c>
      <c r="P56">
        <f t="shared" si="3"/>
        <v>44.93333333333333</v>
      </c>
      <c r="Q56" t="s">
        <v>2037</v>
      </c>
      <c r="R56" t="s">
        <v>2046</v>
      </c>
      <c r="S56" s="8">
        <f t="shared" si="1"/>
        <v>43170.25</v>
      </c>
      <c r="T56" s="8">
        <f t="shared" si="2"/>
        <v>43176.208333333328</v>
      </c>
    </row>
    <row r="57" spans="1:20" ht="34" x14ac:dyDescent="0.2">
      <c r="A57">
        <v>55</v>
      </c>
      <c r="B57" t="s">
        <v>157</v>
      </c>
      <c r="C57" s="3" t="s">
        <v>158</v>
      </c>
      <c r="D57">
        <v>6600</v>
      </c>
      <c r="E57">
        <v>11746</v>
      </c>
      <c r="F57" t="s">
        <v>20</v>
      </c>
      <c r="G57">
        <v>131</v>
      </c>
      <c r="H57" t="s">
        <v>21</v>
      </c>
      <c r="I57" t="s">
        <v>22</v>
      </c>
      <c r="J57">
        <v>1532926800</v>
      </c>
      <c r="K57">
        <v>1533358800</v>
      </c>
      <c r="L57" t="b">
        <v>0</v>
      </c>
      <c r="M57" t="b">
        <v>0</v>
      </c>
      <c r="N57" t="s">
        <v>159</v>
      </c>
      <c r="O57" s="5">
        <f t="shared" si="0"/>
        <v>1.7796969696969698</v>
      </c>
      <c r="P57">
        <f t="shared" si="3"/>
        <v>89.664122137404576</v>
      </c>
      <c r="Q57" t="s">
        <v>2035</v>
      </c>
      <c r="R57" t="s">
        <v>2058</v>
      </c>
      <c r="S57" s="8">
        <f t="shared" si="1"/>
        <v>43311.208333333328</v>
      </c>
      <c r="T57" s="8">
        <f t="shared" si="2"/>
        <v>43316.208333333328</v>
      </c>
    </row>
    <row r="58" spans="1:20" ht="34" x14ac:dyDescent="0.2">
      <c r="A58">
        <v>56</v>
      </c>
      <c r="B58" t="s">
        <v>160</v>
      </c>
      <c r="C58" s="3" t="s">
        <v>161</v>
      </c>
      <c r="D58">
        <v>8000</v>
      </c>
      <c r="E58">
        <v>11493</v>
      </c>
      <c r="F58" t="s">
        <v>20</v>
      </c>
      <c r="G58">
        <v>164</v>
      </c>
      <c r="H58" t="s">
        <v>21</v>
      </c>
      <c r="I58" t="s">
        <v>22</v>
      </c>
      <c r="J58">
        <v>1420869600</v>
      </c>
      <c r="K58">
        <v>1421474400</v>
      </c>
      <c r="L58" t="b">
        <v>0</v>
      </c>
      <c r="M58" t="b">
        <v>0</v>
      </c>
      <c r="N58" t="s">
        <v>65</v>
      </c>
      <c r="O58" s="5">
        <f t="shared" si="0"/>
        <v>1.436625</v>
      </c>
      <c r="P58">
        <f t="shared" si="3"/>
        <v>70.079268292682926</v>
      </c>
      <c r="Q58" t="s">
        <v>2037</v>
      </c>
      <c r="R58" t="s">
        <v>2046</v>
      </c>
      <c r="S58" s="8">
        <f t="shared" si="1"/>
        <v>42014.25</v>
      </c>
      <c r="T58" s="8">
        <f t="shared" si="2"/>
        <v>42021.25</v>
      </c>
    </row>
    <row r="59" spans="1:20" ht="17" x14ac:dyDescent="0.2">
      <c r="A59">
        <v>57</v>
      </c>
      <c r="B59" t="s">
        <v>162</v>
      </c>
      <c r="C59" s="3" t="s">
        <v>163</v>
      </c>
      <c r="D59">
        <v>2900</v>
      </c>
      <c r="E59">
        <v>6243</v>
      </c>
      <c r="F59" t="s">
        <v>20</v>
      </c>
      <c r="G59">
        <v>201</v>
      </c>
      <c r="H59" t="s">
        <v>21</v>
      </c>
      <c r="I59" t="s">
        <v>22</v>
      </c>
      <c r="J59">
        <v>1504242000</v>
      </c>
      <c r="K59">
        <v>1505278800</v>
      </c>
      <c r="L59" t="b">
        <v>0</v>
      </c>
      <c r="M59" t="b">
        <v>0</v>
      </c>
      <c r="N59" t="s">
        <v>89</v>
      </c>
      <c r="O59" s="5">
        <f t="shared" si="0"/>
        <v>2.1527586206896552</v>
      </c>
      <c r="P59">
        <f t="shared" si="3"/>
        <v>31.059701492537314</v>
      </c>
      <c r="Q59" t="s">
        <v>2050</v>
      </c>
      <c r="R59" t="s">
        <v>2051</v>
      </c>
      <c r="S59" s="8">
        <f t="shared" si="1"/>
        <v>42979.208333333328</v>
      </c>
      <c r="T59" s="8">
        <f t="shared" si="2"/>
        <v>42991.208333333328</v>
      </c>
    </row>
    <row r="60" spans="1:20" ht="17" x14ac:dyDescent="0.2">
      <c r="A60">
        <v>58</v>
      </c>
      <c r="B60" t="s">
        <v>164</v>
      </c>
      <c r="C60" s="3" t="s">
        <v>165</v>
      </c>
      <c r="D60">
        <v>2700</v>
      </c>
      <c r="E60">
        <v>6132</v>
      </c>
      <c r="F60" t="s">
        <v>20</v>
      </c>
      <c r="G60">
        <v>211</v>
      </c>
      <c r="H60" t="s">
        <v>21</v>
      </c>
      <c r="I60" t="s">
        <v>22</v>
      </c>
      <c r="J60">
        <v>1442811600</v>
      </c>
      <c r="K60">
        <v>1443934800</v>
      </c>
      <c r="L60" t="b">
        <v>0</v>
      </c>
      <c r="M60" t="b">
        <v>0</v>
      </c>
      <c r="N60" t="s">
        <v>33</v>
      </c>
      <c r="O60" s="5">
        <f t="shared" si="0"/>
        <v>2.2711111111111113</v>
      </c>
      <c r="P60">
        <f t="shared" si="3"/>
        <v>29.061611374407583</v>
      </c>
      <c r="Q60" t="s">
        <v>2039</v>
      </c>
      <c r="R60" t="s">
        <v>2040</v>
      </c>
      <c r="S60" s="8">
        <f t="shared" si="1"/>
        <v>42268.208333333328</v>
      </c>
      <c r="T60" s="8">
        <f t="shared" si="2"/>
        <v>42281.208333333328</v>
      </c>
    </row>
    <row r="61" spans="1:20" ht="17" x14ac:dyDescent="0.2">
      <c r="A61">
        <v>59</v>
      </c>
      <c r="B61" t="s">
        <v>166</v>
      </c>
      <c r="C61" s="3" t="s">
        <v>167</v>
      </c>
      <c r="D61">
        <v>1400</v>
      </c>
      <c r="E61">
        <v>3851</v>
      </c>
      <c r="F61" t="s">
        <v>20</v>
      </c>
      <c r="G61">
        <v>128</v>
      </c>
      <c r="H61" t="s">
        <v>21</v>
      </c>
      <c r="I61" t="s">
        <v>22</v>
      </c>
      <c r="J61">
        <v>1497243600</v>
      </c>
      <c r="K61">
        <v>1498539600</v>
      </c>
      <c r="L61" t="b">
        <v>0</v>
      </c>
      <c r="M61" t="b">
        <v>1</v>
      </c>
      <c r="N61" t="s">
        <v>33</v>
      </c>
      <c r="O61" s="5">
        <f t="shared" si="0"/>
        <v>2.7507142857142859</v>
      </c>
      <c r="P61">
        <f t="shared" si="3"/>
        <v>30.0859375</v>
      </c>
      <c r="Q61" t="s">
        <v>2039</v>
      </c>
      <c r="R61" t="s">
        <v>2040</v>
      </c>
      <c r="S61" s="8">
        <f t="shared" si="1"/>
        <v>42898.208333333328</v>
      </c>
      <c r="T61" s="8">
        <f t="shared" si="2"/>
        <v>42913.208333333328</v>
      </c>
    </row>
    <row r="62" spans="1:20" ht="17" x14ac:dyDescent="0.2">
      <c r="A62">
        <v>60</v>
      </c>
      <c r="B62" t="s">
        <v>168</v>
      </c>
      <c r="C62" s="3" t="s">
        <v>169</v>
      </c>
      <c r="D62">
        <v>94200</v>
      </c>
      <c r="E62">
        <v>135997</v>
      </c>
      <c r="F62" t="s">
        <v>20</v>
      </c>
      <c r="G62">
        <v>1600</v>
      </c>
      <c r="H62" t="s">
        <v>15</v>
      </c>
      <c r="I62" t="s">
        <v>16</v>
      </c>
      <c r="J62">
        <v>1342501200</v>
      </c>
      <c r="K62">
        <v>1342760400</v>
      </c>
      <c r="L62" t="b">
        <v>0</v>
      </c>
      <c r="M62" t="b">
        <v>0</v>
      </c>
      <c r="N62" t="s">
        <v>33</v>
      </c>
      <c r="O62" s="5">
        <f t="shared" si="0"/>
        <v>1.4437048832271762</v>
      </c>
      <c r="P62">
        <f t="shared" si="3"/>
        <v>84.998125000000002</v>
      </c>
      <c r="Q62" t="s">
        <v>2039</v>
      </c>
      <c r="R62" t="s">
        <v>2040</v>
      </c>
      <c r="S62" s="8">
        <f t="shared" si="1"/>
        <v>41107.208333333336</v>
      </c>
      <c r="T62" s="8">
        <f t="shared" si="2"/>
        <v>41110.208333333336</v>
      </c>
    </row>
    <row r="63" spans="1:20" ht="34" x14ac:dyDescent="0.2">
      <c r="A63">
        <v>61</v>
      </c>
      <c r="B63" t="s">
        <v>170</v>
      </c>
      <c r="C63" s="3" t="s">
        <v>171</v>
      </c>
      <c r="D63">
        <v>199200</v>
      </c>
      <c r="E63">
        <v>184750</v>
      </c>
      <c r="F63" t="s">
        <v>14</v>
      </c>
      <c r="G63">
        <v>2253</v>
      </c>
      <c r="H63" t="s">
        <v>15</v>
      </c>
      <c r="I63" t="s">
        <v>16</v>
      </c>
      <c r="J63">
        <v>1298268000</v>
      </c>
      <c r="K63">
        <v>1301720400</v>
      </c>
      <c r="L63" t="b">
        <v>0</v>
      </c>
      <c r="M63" t="b">
        <v>0</v>
      </c>
      <c r="N63" t="s">
        <v>33</v>
      </c>
      <c r="O63" s="5">
        <f t="shared" si="0"/>
        <v>0.92745983935742971</v>
      </c>
      <c r="P63">
        <f t="shared" si="3"/>
        <v>82.001775410563695</v>
      </c>
      <c r="Q63" t="s">
        <v>2039</v>
      </c>
      <c r="R63" t="s">
        <v>2040</v>
      </c>
      <c r="S63" s="8">
        <f t="shared" si="1"/>
        <v>40595.25</v>
      </c>
      <c r="T63" s="8">
        <f t="shared" si="2"/>
        <v>40635.208333333336</v>
      </c>
    </row>
    <row r="64" spans="1:20" ht="34" x14ac:dyDescent="0.2">
      <c r="A64">
        <v>62</v>
      </c>
      <c r="B64" t="s">
        <v>172</v>
      </c>
      <c r="C64" s="3" t="s">
        <v>173</v>
      </c>
      <c r="D64">
        <v>2000</v>
      </c>
      <c r="E64">
        <v>14452</v>
      </c>
      <c r="F64" t="s">
        <v>20</v>
      </c>
      <c r="G64">
        <v>249</v>
      </c>
      <c r="H64" t="s">
        <v>21</v>
      </c>
      <c r="I64" t="s">
        <v>22</v>
      </c>
      <c r="J64">
        <v>1433480400</v>
      </c>
      <c r="K64">
        <v>1433566800</v>
      </c>
      <c r="L64" t="b">
        <v>0</v>
      </c>
      <c r="M64" t="b">
        <v>0</v>
      </c>
      <c r="N64" t="s">
        <v>28</v>
      </c>
      <c r="O64" s="5">
        <f t="shared" si="0"/>
        <v>7.226</v>
      </c>
      <c r="P64">
        <f t="shared" si="3"/>
        <v>58.040160642570278</v>
      </c>
      <c r="Q64" t="s">
        <v>2037</v>
      </c>
      <c r="R64" t="s">
        <v>2038</v>
      </c>
      <c r="S64" s="8">
        <f t="shared" si="1"/>
        <v>42160.208333333328</v>
      </c>
      <c r="T64" s="8">
        <f t="shared" si="2"/>
        <v>42161.208333333328</v>
      </c>
    </row>
    <row r="65" spans="1:20" ht="17" x14ac:dyDescent="0.2">
      <c r="A65">
        <v>63</v>
      </c>
      <c r="B65" t="s">
        <v>174</v>
      </c>
      <c r="C65" s="3" t="s">
        <v>175</v>
      </c>
      <c r="D65">
        <v>4700</v>
      </c>
      <c r="E65">
        <v>557</v>
      </c>
      <c r="F65" t="s">
        <v>14</v>
      </c>
      <c r="G65">
        <v>5</v>
      </c>
      <c r="H65" t="s">
        <v>21</v>
      </c>
      <c r="I65" t="s">
        <v>22</v>
      </c>
      <c r="J65">
        <v>1493355600</v>
      </c>
      <c r="K65">
        <v>1493874000</v>
      </c>
      <c r="L65" t="b">
        <v>0</v>
      </c>
      <c r="M65" t="b">
        <v>0</v>
      </c>
      <c r="N65" t="s">
        <v>33</v>
      </c>
      <c r="O65" s="5">
        <f t="shared" si="0"/>
        <v>0.11851063829787234</v>
      </c>
      <c r="P65">
        <f t="shared" si="3"/>
        <v>111.4</v>
      </c>
      <c r="Q65" t="s">
        <v>2039</v>
      </c>
      <c r="R65" t="s">
        <v>2040</v>
      </c>
      <c r="S65" s="8">
        <f t="shared" si="1"/>
        <v>42853.208333333328</v>
      </c>
      <c r="T65" s="8">
        <f t="shared" si="2"/>
        <v>42859.208333333328</v>
      </c>
    </row>
    <row r="66" spans="1:20" ht="17" x14ac:dyDescent="0.2">
      <c r="A66">
        <v>64</v>
      </c>
      <c r="B66" t="s">
        <v>176</v>
      </c>
      <c r="C66" s="3" t="s">
        <v>177</v>
      </c>
      <c r="D66">
        <v>2800</v>
      </c>
      <c r="E66">
        <v>2734</v>
      </c>
      <c r="F66" t="s">
        <v>14</v>
      </c>
      <c r="G66">
        <v>38</v>
      </c>
      <c r="H66" t="s">
        <v>21</v>
      </c>
      <c r="I66" t="s">
        <v>22</v>
      </c>
      <c r="J66">
        <v>1530507600</v>
      </c>
      <c r="K66">
        <v>1531803600</v>
      </c>
      <c r="L66" t="b">
        <v>0</v>
      </c>
      <c r="M66" t="b">
        <v>1</v>
      </c>
      <c r="N66" t="s">
        <v>28</v>
      </c>
      <c r="O66" s="5">
        <f t="shared" si="0"/>
        <v>0.97642857142857142</v>
      </c>
      <c r="P66">
        <f t="shared" si="3"/>
        <v>71.94736842105263</v>
      </c>
      <c r="Q66" t="s">
        <v>2037</v>
      </c>
      <c r="R66" t="s">
        <v>2038</v>
      </c>
      <c r="S66" s="8">
        <f t="shared" si="1"/>
        <v>43283.208333333328</v>
      </c>
      <c r="T66" s="8">
        <f t="shared" si="2"/>
        <v>43298.208333333328</v>
      </c>
    </row>
    <row r="67" spans="1:20" ht="17" x14ac:dyDescent="0.2">
      <c r="A67">
        <v>65</v>
      </c>
      <c r="B67" t="s">
        <v>178</v>
      </c>
      <c r="C67" s="3" t="s">
        <v>179</v>
      </c>
      <c r="D67">
        <v>6100</v>
      </c>
      <c r="E67">
        <v>14405</v>
      </c>
      <c r="F67" t="s">
        <v>20</v>
      </c>
      <c r="G67">
        <v>236</v>
      </c>
      <c r="H67" t="s">
        <v>21</v>
      </c>
      <c r="I67" t="s">
        <v>22</v>
      </c>
      <c r="J67">
        <v>1296108000</v>
      </c>
      <c r="K67">
        <v>1296712800</v>
      </c>
      <c r="L67" t="b">
        <v>0</v>
      </c>
      <c r="M67" t="b">
        <v>0</v>
      </c>
      <c r="N67" t="s">
        <v>33</v>
      </c>
      <c r="O67" s="5">
        <f t="shared" ref="O67:O130" si="4">E67/D67</f>
        <v>2.3614754098360655</v>
      </c>
      <c r="P67">
        <f t="shared" si="3"/>
        <v>61.038135593220339</v>
      </c>
      <c r="Q67" t="s">
        <v>2039</v>
      </c>
      <c r="R67" t="s">
        <v>2040</v>
      </c>
      <c r="S67" s="8">
        <f t="shared" ref="S67:S130" si="5" xml:space="preserve"> (((J67/60)/60)/24)+DATE(1970,1,1)</f>
        <v>40570.25</v>
      </c>
      <c r="T67" s="8">
        <f t="shared" ref="T67:T130" si="6">(((K67/60)/60)/24)+DATE(1970,1,1)</f>
        <v>40577.25</v>
      </c>
    </row>
    <row r="68" spans="1:20" ht="17" x14ac:dyDescent="0.2">
      <c r="A68">
        <v>66</v>
      </c>
      <c r="B68" t="s">
        <v>180</v>
      </c>
      <c r="C68" s="3" t="s">
        <v>181</v>
      </c>
      <c r="D68">
        <v>2900</v>
      </c>
      <c r="E68">
        <v>1307</v>
      </c>
      <c r="F68" t="s">
        <v>14</v>
      </c>
      <c r="G68">
        <v>12</v>
      </c>
      <c r="H68" t="s">
        <v>21</v>
      </c>
      <c r="I68" t="s">
        <v>22</v>
      </c>
      <c r="J68">
        <v>1428469200</v>
      </c>
      <c r="K68">
        <v>1428901200</v>
      </c>
      <c r="L68" t="b">
        <v>0</v>
      </c>
      <c r="M68" t="b">
        <v>1</v>
      </c>
      <c r="N68" t="s">
        <v>33</v>
      </c>
      <c r="O68" s="5">
        <f t="shared" si="4"/>
        <v>0.45068965517241377</v>
      </c>
      <c r="P68">
        <f t="shared" ref="P68:P131" si="7">E68/G68</f>
        <v>108.91666666666667</v>
      </c>
      <c r="Q68" t="s">
        <v>2039</v>
      </c>
      <c r="R68" t="s">
        <v>2040</v>
      </c>
      <c r="S68" s="8">
        <f t="shared" si="5"/>
        <v>42102.208333333328</v>
      </c>
      <c r="T68" s="8">
        <f t="shared" si="6"/>
        <v>42107.208333333328</v>
      </c>
    </row>
    <row r="69" spans="1:20" ht="34" x14ac:dyDescent="0.2">
      <c r="A69">
        <v>67</v>
      </c>
      <c r="B69" t="s">
        <v>182</v>
      </c>
      <c r="C69" s="3" t="s">
        <v>183</v>
      </c>
      <c r="D69">
        <v>72600</v>
      </c>
      <c r="E69">
        <v>117892</v>
      </c>
      <c r="F69" t="s">
        <v>20</v>
      </c>
      <c r="G69">
        <v>4065</v>
      </c>
      <c r="H69" t="s">
        <v>40</v>
      </c>
      <c r="I69" t="s">
        <v>41</v>
      </c>
      <c r="J69">
        <v>1264399200</v>
      </c>
      <c r="K69">
        <v>1264831200</v>
      </c>
      <c r="L69" t="b">
        <v>0</v>
      </c>
      <c r="M69" t="b">
        <v>1</v>
      </c>
      <c r="N69" t="s">
        <v>65</v>
      </c>
      <c r="O69" s="5">
        <f t="shared" si="4"/>
        <v>1.6238567493112948</v>
      </c>
      <c r="P69">
        <f t="shared" si="7"/>
        <v>29.001722017220171</v>
      </c>
      <c r="Q69" t="s">
        <v>2037</v>
      </c>
      <c r="R69" t="s">
        <v>2046</v>
      </c>
      <c r="S69" s="8">
        <f t="shared" si="5"/>
        <v>40203.25</v>
      </c>
      <c r="T69" s="8">
        <f t="shared" si="6"/>
        <v>40208.25</v>
      </c>
    </row>
    <row r="70" spans="1:20" ht="17" x14ac:dyDescent="0.2">
      <c r="A70">
        <v>68</v>
      </c>
      <c r="B70" t="s">
        <v>184</v>
      </c>
      <c r="C70" s="3" t="s">
        <v>185</v>
      </c>
      <c r="D70">
        <v>5700</v>
      </c>
      <c r="E70">
        <v>14508</v>
      </c>
      <c r="F70" t="s">
        <v>20</v>
      </c>
      <c r="G70">
        <v>246</v>
      </c>
      <c r="H70" t="s">
        <v>107</v>
      </c>
      <c r="I70" t="s">
        <v>108</v>
      </c>
      <c r="J70">
        <v>1501131600</v>
      </c>
      <c r="K70">
        <v>1505192400</v>
      </c>
      <c r="L70" t="b">
        <v>0</v>
      </c>
      <c r="M70" t="b">
        <v>1</v>
      </c>
      <c r="N70" t="s">
        <v>33</v>
      </c>
      <c r="O70" s="5">
        <f t="shared" si="4"/>
        <v>2.5452631578947367</v>
      </c>
      <c r="P70">
        <f t="shared" si="7"/>
        <v>58.975609756097562</v>
      </c>
      <c r="Q70" t="s">
        <v>2039</v>
      </c>
      <c r="R70" t="s">
        <v>2040</v>
      </c>
      <c r="S70" s="8">
        <f t="shared" si="5"/>
        <v>42943.208333333328</v>
      </c>
      <c r="T70" s="8">
        <f t="shared" si="6"/>
        <v>42990.208333333328</v>
      </c>
    </row>
    <row r="71" spans="1:20" ht="17" x14ac:dyDescent="0.2">
      <c r="A71">
        <v>69</v>
      </c>
      <c r="B71" t="s">
        <v>186</v>
      </c>
      <c r="C71" s="3" t="s">
        <v>187</v>
      </c>
      <c r="D71">
        <v>7900</v>
      </c>
      <c r="E71">
        <v>1901</v>
      </c>
      <c r="F71" t="s">
        <v>74</v>
      </c>
      <c r="G71">
        <v>17</v>
      </c>
      <c r="H71" t="s">
        <v>21</v>
      </c>
      <c r="I71" t="s">
        <v>22</v>
      </c>
      <c r="J71">
        <v>1292738400</v>
      </c>
      <c r="K71">
        <v>1295676000</v>
      </c>
      <c r="L71" t="b">
        <v>0</v>
      </c>
      <c r="M71" t="b">
        <v>0</v>
      </c>
      <c r="N71" t="s">
        <v>33</v>
      </c>
      <c r="O71" s="5">
        <f t="shared" si="4"/>
        <v>0.24063291139240506</v>
      </c>
      <c r="P71">
        <f t="shared" si="7"/>
        <v>111.82352941176471</v>
      </c>
      <c r="Q71" t="s">
        <v>2039</v>
      </c>
      <c r="R71" t="s">
        <v>2040</v>
      </c>
      <c r="S71" s="8">
        <f t="shared" si="5"/>
        <v>40531.25</v>
      </c>
      <c r="T71" s="8">
        <f t="shared" si="6"/>
        <v>40565.25</v>
      </c>
    </row>
    <row r="72" spans="1:20" ht="17" x14ac:dyDescent="0.2">
      <c r="A72">
        <v>70</v>
      </c>
      <c r="B72" t="s">
        <v>188</v>
      </c>
      <c r="C72" s="3" t="s">
        <v>189</v>
      </c>
      <c r="D72">
        <v>128000</v>
      </c>
      <c r="E72">
        <v>158389</v>
      </c>
      <c r="F72" t="s">
        <v>20</v>
      </c>
      <c r="G72">
        <v>2475</v>
      </c>
      <c r="H72" t="s">
        <v>107</v>
      </c>
      <c r="I72" t="s">
        <v>108</v>
      </c>
      <c r="J72">
        <v>1288674000</v>
      </c>
      <c r="K72">
        <v>1292911200</v>
      </c>
      <c r="L72" t="b">
        <v>0</v>
      </c>
      <c r="M72" t="b">
        <v>1</v>
      </c>
      <c r="N72" t="s">
        <v>33</v>
      </c>
      <c r="O72" s="5">
        <f t="shared" si="4"/>
        <v>1.2374140625000001</v>
      </c>
      <c r="P72">
        <f t="shared" si="7"/>
        <v>63.995555555555555</v>
      </c>
      <c r="Q72" t="s">
        <v>2039</v>
      </c>
      <c r="R72" t="s">
        <v>2040</v>
      </c>
      <c r="S72" s="8">
        <f t="shared" si="5"/>
        <v>40484.208333333336</v>
      </c>
      <c r="T72" s="8">
        <f t="shared" si="6"/>
        <v>40533.25</v>
      </c>
    </row>
    <row r="73" spans="1:20" ht="34" x14ac:dyDescent="0.2">
      <c r="A73">
        <v>71</v>
      </c>
      <c r="B73" t="s">
        <v>190</v>
      </c>
      <c r="C73" s="3" t="s">
        <v>191</v>
      </c>
      <c r="D73">
        <v>6000</v>
      </c>
      <c r="E73">
        <v>6484</v>
      </c>
      <c r="F73" t="s">
        <v>20</v>
      </c>
      <c r="G73">
        <v>76</v>
      </c>
      <c r="H73" t="s">
        <v>21</v>
      </c>
      <c r="I73" t="s">
        <v>22</v>
      </c>
      <c r="J73">
        <v>1575093600</v>
      </c>
      <c r="K73">
        <v>1575439200</v>
      </c>
      <c r="L73" t="b">
        <v>0</v>
      </c>
      <c r="M73" t="b">
        <v>0</v>
      </c>
      <c r="N73" t="s">
        <v>33</v>
      </c>
      <c r="O73" s="5">
        <f t="shared" si="4"/>
        <v>1.0806666666666667</v>
      </c>
      <c r="P73">
        <f t="shared" si="7"/>
        <v>85.315789473684205</v>
      </c>
      <c r="Q73" t="s">
        <v>2039</v>
      </c>
      <c r="R73" t="s">
        <v>2040</v>
      </c>
      <c r="S73" s="8">
        <f t="shared" si="5"/>
        <v>43799.25</v>
      </c>
      <c r="T73" s="8">
        <f t="shared" si="6"/>
        <v>43803.25</v>
      </c>
    </row>
    <row r="74" spans="1:20" ht="17" x14ac:dyDescent="0.2">
      <c r="A74">
        <v>72</v>
      </c>
      <c r="B74" t="s">
        <v>192</v>
      </c>
      <c r="C74" s="3" t="s">
        <v>193</v>
      </c>
      <c r="D74">
        <v>600</v>
      </c>
      <c r="E74">
        <v>4022</v>
      </c>
      <c r="F74" t="s">
        <v>20</v>
      </c>
      <c r="G74">
        <v>54</v>
      </c>
      <c r="H74" t="s">
        <v>21</v>
      </c>
      <c r="I74" t="s">
        <v>22</v>
      </c>
      <c r="J74">
        <v>1435726800</v>
      </c>
      <c r="K74">
        <v>1438837200</v>
      </c>
      <c r="L74" t="b">
        <v>0</v>
      </c>
      <c r="M74" t="b">
        <v>0</v>
      </c>
      <c r="N74" t="s">
        <v>71</v>
      </c>
      <c r="O74" s="5">
        <f t="shared" si="4"/>
        <v>6.7033333333333331</v>
      </c>
      <c r="P74">
        <f t="shared" si="7"/>
        <v>74.481481481481481</v>
      </c>
      <c r="Q74" t="s">
        <v>2041</v>
      </c>
      <c r="R74" t="s">
        <v>2049</v>
      </c>
      <c r="S74" s="8">
        <f t="shared" si="5"/>
        <v>42186.208333333328</v>
      </c>
      <c r="T74" s="8">
        <f t="shared" si="6"/>
        <v>42222.208333333328</v>
      </c>
    </row>
    <row r="75" spans="1:20" ht="17" x14ac:dyDescent="0.2">
      <c r="A75">
        <v>73</v>
      </c>
      <c r="B75" t="s">
        <v>194</v>
      </c>
      <c r="C75" s="3" t="s">
        <v>195</v>
      </c>
      <c r="D75">
        <v>1400</v>
      </c>
      <c r="E75">
        <v>9253</v>
      </c>
      <c r="F75" t="s">
        <v>20</v>
      </c>
      <c r="G75">
        <v>88</v>
      </c>
      <c r="H75" t="s">
        <v>21</v>
      </c>
      <c r="I75" t="s">
        <v>22</v>
      </c>
      <c r="J75">
        <v>1480226400</v>
      </c>
      <c r="K75">
        <v>1480485600</v>
      </c>
      <c r="L75" t="b">
        <v>0</v>
      </c>
      <c r="M75" t="b">
        <v>0</v>
      </c>
      <c r="N75" t="s">
        <v>159</v>
      </c>
      <c r="O75" s="5">
        <f t="shared" si="4"/>
        <v>6.609285714285714</v>
      </c>
      <c r="P75">
        <f t="shared" si="7"/>
        <v>105.14772727272727</v>
      </c>
      <c r="Q75" t="s">
        <v>2035</v>
      </c>
      <c r="R75" t="s">
        <v>2058</v>
      </c>
      <c r="S75" s="8">
        <f t="shared" si="5"/>
        <v>42701.25</v>
      </c>
      <c r="T75" s="8">
        <f t="shared" si="6"/>
        <v>42704.25</v>
      </c>
    </row>
    <row r="76" spans="1:20" ht="17" x14ac:dyDescent="0.2">
      <c r="A76">
        <v>74</v>
      </c>
      <c r="B76" t="s">
        <v>196</v>
      </c>
      <c r="C76" s="3" t="s">
        <v>197</v>
      </c>
      <c r="D76">
        <v>3900</v>
      </c>
      <c r="E76">
        <v>4776</v>
      </c>
      <c r="F76" t="s">
        <v>20</v>
      </c>
      <c r="G76">
        <v>85</v>
      </c>
      <c r="H76" t="s">
        <v>40</v>
      </c>
      <c r="I76" t="s">
        <v>41</v>
      </c>
      <c r="J76">
        <v>1459054800</v>
      </c>
      <c r="K76">
        <v>1459141200</v>
      </c>
      <c r="L76" t="b">
        <v>0</v>
      </c>
      <c r="M76" t="b">
        <v>0</v>
      </c>
      <c r="N76" t="s">
        <v>148</v>
      </c>
      <c r="O76" s="5">
        <f t="shared" si="4"/>
        <v>1.2246153846153847</v>
      </c>
      <c r="P76">
        <f t="shared" si="7"/>
        <v>56.188235294117646</v>
      </c>
      <c r="Q76" t="s">
        <v>2035</v>
      </c>
      <c r="R76" t="s">
        <v>2057</v>
      </c>
      <c r="S76" s="8">
        <f t="shared" si="5"/>
        <v>42456.208333333328</v>
      </c>
      <c r="T76" s="8">
        <f t="shared" si="6"/>
        <v>42457.208333333328</v>
      </c>
    </row>
    <row r="77" spans="1:20" ht="17" x14ac:dyDescent="0.2">
      <c r="A77">
        <v>75</v>
      </c>
      <c r="B77" t="s">
        <v>198</v>
      </c>
      <c r="C77" s="3" t="s">
        <v>199</v>
      </c>
      <c r="D77">
        <v>9700</v>
      </c>
      <c r="E77">
        <v>14606</v>
      </c>
      <c r="F77" t="s">
        <v>20</v>
      </c>
      <c r="G77">
        <v>170</v>
      </c>
      <c r="H77" t="s">
        <v>21</v>
      </c>
      <c r="I77" t="s">
        <v>22</v>
      </c>
      <c r="J77">
        <v>1531630800</v>
      </c>
      <c r="K77">
        <v>1532322000</v>
      </c>
      <c r="L77" t="b">
        <v>0</v>
      </c>
      <c r="M77" t="b">
        <v>0</v>
      </c>
      <c r="N77" t="s">
        <v>122</v>
      </c>
      <c r="O77" s="5">
        <f t="shared" si="4"/>
        <v>1.5057731958762886</v>
      </c>
      <c r="P77">
        <f t="shared" si="7"/>
        <v>85.917647058823533</v>
      </c>
      <c r="Q77" t="s">
        <v>2054</v>
      </c>
      <c r="R77" t="s">
        <v>2055</v>
      </c>
      <c r="S77" s="8">
        <f t="shared" si="5"/>
        <v>43296.208333333328</v>
      </c>
      <c r="T77" s="8">
        <f t="shared" si="6"/>
        <v>43304.208333333328</v>
      </c>
    </row>
    <row r="78" spans="1:20" ht="17" x14ac:dyDescent="0.2">
      <c r="A78">
        <v>76</v>
      </c>
      <c r="B78" t="s">
        <v>200</v>
      </c>
      <c r="C78" s="3" t="s">
        <v>201</v>
      </c>
      <c r="D78">
        <v>122900</v>
      </c>
      <c r="E78">
        <v>95993</v>
      </c>
      <c r="F78" t="s">
        <v>14</v>
      </c>
      <c r="G78">
        <v>1684</v>
      </c>
      <c r="H78" t="s">
        <v>21</v>
      </c>
      <c r="I78" t="s">
        <v>22</v>
      </c>
      <c r="J78">
        <v>1421992800</v>
      </c>
      <c r="K78">
        <v>1426222800</v>
      </c>
      <c r="L78" t="b">
        <v>1</v>
      </c>
      <c r="M78" t="b">
        <v>1</v>
      </c>
      <c r="N78" t="s">
        <v>33</v>
      </c>
      <c r="O78" s="5">
        <f t="shared" si="4"/>
        <v>0.78106590724165992</v>
      </c>
      <c r="P78">
        <f t="shared" si="7"/>
        <v>57.00296912114014</v>
      </c>
      <c r="Q78" t="s">
        <v>2039</v>
      </c>
      <c r="R78" t="s">
        <v>2040</v>
      </c>
      <c r="S78" s="8">
        <f t="shared" si="5"/>
        <v>42027.25</v>
      </c>
      <c r="T78" s="8">
        <f t="shared" si="6"/>
        <v>42076.208333333328</v>
      </c>
    </row>
    <row r="79" spans="1:20" ht="17" x14ac:dyDescent="0.2">
      <c r="A79">
        <v>77</v>
      </c>
      <c r="B79" t="s">
        <v>202</v>
      </c>
      <c r="C79" s="3" t="s">
        <v>203</v>
      </c>
      <c r="D79">
        <v>9500</v>
      </c>
      <c r="E79">
        <v>4460</v>
      </c>
      <c r="F79" t="s">
        <v>14</v>
      </c>
      <c r="G79">
        <v>56</v>
      </c>
      <c r="H79" t="s">
        <v>21</v>
      </c>
      <c r="I79" t="s">
        <v>22</v>
      </c>
      <c r="J79">
        <v>1285563600</v>
      </c>
      <c r="K79">
        <v>1286773200</v>
      </c>
      <c r="L79" t="b">
        <v>0</v>
      </c>
      <c r="M79" t="b">
        <v>1</v>
      </c>
      <c r="N79" t="s">
        <v>71</v>
      </c>
      <c r="O79" s="5">
        <f t="shared" si="4"/>
        <v>0.46947368421052632</v>
      </c>
      <c r="P79">
        <f t="shared" si="7"/>
        <v>79.642857142857139</v>
      </c>
      <c r="Q79" t="s">
        <v>2041</v>
      </c>
      <c r="R79" t="s">
        <v>2049</v>
      </c>
      <c r="S79" s="8">
        <f t="shared" si="5"/>
        <v>40448.208333333336</v>
      </c>
      <c r="T79" s="8">
        <f t="shared" si="6"/>
        <v>40462.208333333336</v>
      </c>
    </row>
    <row r="80" spans="1:20" ht="34" x14ac:dyDescent="0.2">
      <c r="A80">
        <v>78</v>
      </c>
      <c r="B80" t="s">
        <v>204</v>
      </c>
      <c r="C80" s="3" t="s">
        <v>205</v>
      </c>
      <c r="D80">
        <v>4500</v>
      </c>
      <c r="E80">
        <v>13536</v>
      </c>
      <c r="F80" t="s">
        <v>20</v>
      </c>
      <c r="G80">
        <v>330</v>
      </c>
      <c r="H80" t="s">
        <v>21</v>
      </c>
      <c r="I80" t="s">
        <v>22</v>
      </c>
      <c r="J80">
        <v>1523854800</v>
      </c>
      <c r="K80">
        <v>1523941200</v>
      </c>
      <c r="L80" t="b">
        <v>0</v>
      </c>
      <c r="M80" t="b">
        <v>0</v>
      </c>
      <c r="N80" t="s">
        <v>206</v>
      </c>
      <c r="O80" s="5">
        <f t="shared" si="4"/>
        <v>3.008</v>
      </c>
      <c r="P80">
        <f t="shared" si="7"/>
        <v>41.018181818181816</v>
      </c>
      <c r="Q80" t="s">
        <v>2047</v>
      </c>
      <c r="R80" t="s">
        <v>2059</v>
      </c>
      <c r="S80" s="8">
        <f t="shared" si="5"/>
        <v>43206.208333333328</v>
      </c>
      <c r="T80" s="8">
        <f t="shared" si="6"/>
        <v>43207.208333333328</v>
      </c>
    </row>
    <row r="81" spans="1:20" ht="17" x14ac:dyDescent="0.2">
      <c r="A81">
        <v>79</v>
      </c>
      <c r="B81" t="s">
        <v>207</v>
      </c>
      <c r="C81" s="3" t="s">
        <v>208</v>
      </c>
      <c r="D81">
        <v>57800</v>
      </c>
      <c r="E81">
        <v>40228</v>
      </c>
      <c r="F81" t="s">
        <v>14</v>
      </c>
      <c r="G81">
        <v>838</v>
      </c>
      <c r="H81" t="s">
        <v>21</v>
      </c>
      <c r="I81" t="s">
        <v>22</v>
      </c>
      <c r="J81">
        <v>1529125200</v>
      </c>
      <c r="K81">
        <v>1529557200</v>
      </c>
      <c r="L81" t="b">
        <v>0</v>
      </c>
      <c r="M81" t="b">
        <v>0</v>
      </c>
      <c r="N81" t="s">
        <v>33</v>
      </c>
      <c r="O81" s="5">
        <f t="shared" si="4"/>
        <v>0.6959861591695502</v>
      </c>
      <c r="P81">
        <f t="shared" si="7"/>
        <v>48.004773269689736</v>
      </c>
      <c r="Q81" t="s">
        <v>2039</v>
      </c>
      <c r="R81" t="s">
        <v>2040</v>
      </c>
      <c r="S81" s="8">
        <f t="shared" si="5"/>
        <v>43267.208333333328</v>
      </c>
      <c r="T81" s="8">
        <f t="shared" si="6"/>
        <v>43272.208333333328</v>
      </c>
    </row>
    <row r="82" spans="1:20" ht="17" x14ac:dyDescent="0.2">
      <c r="A82">
        <v>80</v>
      </c>
      <c r="B82" t="s">
        <v>209</v>
      </c>
      <c r="C82" s="3" t="s">
        <v>210</v>
      </c>
      <c r="D82">
        <v>1100</v>
      </c>
      <c r="E82">
        <v>7012</v>
      </c>
      <c r="F82" t="s">
        <v>20</v>
      </c>
      <c r="G82">
        <v>127</v>
      </c>
      <c r="H82" t="s">
        <v>21</v>
      </c>
      <c r="I82" t="s">
        <v>22</v>
      </c>
      <c r="J82">
        <v>1503982800</v>
      </c>
      <c r="K82">
        <v>1506574800</v>
      </c>
      <c r="L82" t="b">
        <v>0</v>
      </c>
      <c r="M82" t="b">
        <v>0</v>
      </c>
      <c r="N82" t="s">
        <v>89</v>
      </c>
      <c r="O82" s="5">
        <f t="shared" si="4"/>
        <v>6.374545454545455</v>
      </c>
      <c r="P82">
        <f t="shared" si="7"/>
        <v>55.212598425196852</v>
      </c>
      <c r="Q82" t="s">
        <v>2050</v>
      </c>
      <c r="R82" t="s">
        <v>2051</v>
      </c>
      <c r="S82" s="8">
        <f t="shared" si="5"/>
        <v>42976.208333333328</v>
      </c>
      <c r="T82" s="8">
        <f t="shared" si="6"/>
        <v>43006.208333333328</v>
      </c>
    </row>
    <row r="83" spans="1:20" ht="17" x14ac:dyDescent="0.2">
      <c r="A83">
        <v>81</v>
      </c>
      <c r="B83" t="s">
        <v>211</v>
      </c>
      <c r="C83" s="3" t="s">
        <v>212</v>
      </c>
      <c r="D83">
        <v>16800</v>
      </c>
      <c r="E83">
        <v>37857</v>
      </c>
      <c r="F83" t="s">
        <v>20</v>
      </c>
      <c r="G83">
        <v>411</v>
      </c>
      <c r="H83" t="s">
        <v>21</v>
      </c>
      <c r="I83" t="s">
        <v>22</v>
      </c>
      <c r="J83">
        <v>1511416800</v>
      </c>
      <c r="K83">
        <v>1513576800</v>
      </c>
      <c r="L83" t="b">
        <v>0</v>
      </c>
      <c r="M83" t="b">
        <v>0</v>
      </c>
      <c r="N83" t="s">
        <v>23</v>
      </c>
      <c r="O83" s="5">
        <f t="shared" si="4"/>
        <v>2.253392857142857</v>
      </c>
      <c r="P83">
        <f t="shared" si="7"/>
        <v>92.109489051094897</v>
      </c>
      <c r="Q83" t="s">
        <v>2035</v>
      </c>
      <c r="R83" t="s">
        <v>2036</v>
      </c>
      <c r="S83" s="8">
        <f t="shared" si="5"/>
        <v>43062.25</v>
      </c>
      <c r="T83" s="8">
        <f t="shared" si="6"/>
        <v>43087.25</v>
      </c>
    </row>
    <row r="84" spans="1:20" ht="17" x14ac:dyDescent="0.2">
      <c r="A84">
        <v>82</v>
      </c>
      <c r="B84" t="s">
        <v>213</v>
      </c>
      <c r="C84" s="3" t="s">
        <v>214</v>
      </c>
      <c r="D84">
        <v>1000</v>
      </c>
      <c r="E84">
        <v>14973</v>
      </c>
      <c r="F84" t="s">
        <v>20</v>
      </c>
      <c r="G84">
        <v>180</v>
      </c>
      <c r="H84" t="s">
        <v>40</v>
      </c>
      <c r="I84" t="s">
        <v>41</v>
      </c>
      <c r="J84">
        <v>1547704800</v>
      </c>
      <c r="K84">
        <v>1548309600</v>
      </c>
      <c r="L84" t="b">
        <v>0</v>
      </c>
      <c r="M84" t="b">
        <v>1</v>
      </c>
      <c r="N84" t="s">
        <v>89</v>
      </c>
      <c r="O84" s="5">
        <f t="shared" si="4"/>
        <v>14.973000000000001</v>
      </c>
      <c r="P84">
        <f t="shared" si="7"/>
        <v>83.183333333333337</v>
      </c>
      <c r="Q84" t="s">
        <v>2050</v>
      </c>
      <c r="R84" t="s">
        <v>2051</v>
      </c>
      <c r="S84" s="8">
        <f t="shared" si="5"/>
        <v>43482.25</v>
      </c>
      <c r="T84" s="8">
        <f t="shared" si="6"/>
        <v>43489.25</v>
      </c>
    </row>
    <row r="85" spans="1:20" ht="17" x14ac:dyDescent="0.2">
      <c r="A85">
        <v>83</v>
      </c>
      <c r="B85" t="s">
        <v>215</v>
      </c>
      <c r="C85" s="3" t="s">
        <v>216</v>
      </c>
      <c r="D85">
        <v>106400</v>
      </c>
      <c r="E85">
        <v>39996</v>
      </c>
      <c r="F85" t="s">
        <v>14</v>
      </c>
      <c r="G85">
        <v>1000</v>
      </c>
      <c r="H85" t="s">
        <v>21</v>
      </c>
      <c r="I85" t="s">
        <v>22</v>
      </c>
      <c r="J85">
        <v>1469682000</v>
      </c>
      <c r="K85">
        <v>1471582800</v>
      </c>
      <c r="L85" t="b">
        <v>0</v>
      </c>
      <c r="M85" t="b">
        <v>0</v>
      </c>
      <c r="N85" t="s">
        <v>50</v>
      </c>
      <c r="O85" s="5">
        <f t="shared" si="4"/>
        <v>0.37590225563909774</v>
      </c>
      <c r="P85">
        <f t="shared" si="7"/>
        <v>39.996000000000002</v>
      </c>
      <c r="Q85" t="s">
        <v>2035</v>
      </c>
      <c r="R85" t="s">
        <v>2043</v>
      </c>
      <c r="S85" s="8">
        <f t="shared" si="5"/>
        <v>42579.208333333328</v>
      </c>
      <c r="T85" s="8">
        <f t="shared" si="6"/>
        <v>42601.208333333328</v>
      </c>
    </row>
    <row r="86" spans="1:20" ht="17" x14ac:dyDescent="0.2">
      <c r="A86">
        <v>84</v>
      </c>
      <c r="B86" t="s">
        <v>217</v>
      </c>
      <c r="C86" s="3" t="s">
        <v>218</v>
      </c>
      <c r="D86">
        <v>31400</v>
      </c>
      <c r="E86">
        <v>41564</v>
      </c>
      <c r="F86" t="s">
        <v>20</v>
      </c>
      <c r="G86">
        <v>374</v>
      </c>
      <c r="H86" t="s">
        <v>21</v>
      </c>
      <c r="I86" t="s">
        <v>22</v>
      </c>
      <c r="J86">
        <v>1343451600</v>
      </c>
      <c r="K86">
        <v>1344315600</v>
      </c>
      <c r="L86" t="b">
        <v>0</v>
      </c>
      <c r="M86" t="b">
        <v>0</v>
      </c>
      <c r="N86" t="s">
        <v>65</v>
      </c>
      <c r="O86" s="5">
        <f t="shared" si="4"/>
        <v>1.3236942675159236</v>
      </c>
      <c r="P86">
        <f t="shared" si="7"/>
        <v>111.1336898395722</v>
      </c>
      <c r="Q86" t="s">
        <v>2037</v>
      </c>
      <c r="R86" t="s">
        <v>2046</v>
      </c>
      <c r="S86" s="8">
        <f t="shared" si="5"/>
        <v>41118.208333333336</v>
      </c>
      <c r="T86" s="8">
        <f t="shared" si="6"/>
        <v>41128.208333333336</v>
      </c>
    </row>
    <row r="87" spans="1:20" ht="17" x14ac:dyDescent="0.2">
      <c r="A87">
        <v>85</v>
      </c>
      <c r="B87" t="s">
        <v>219</v>
      </c>
      <c r="C87" s="3" t="s">
        <v>220</v>
      </c>
      <c r="D87">
        <v>4900</v>
      </c>
      <c r="E87">
        <v>6430</v>
      </c>
      <c r="F87" t="s">
        <v>20</v>
      </c>
      <c r="G87">
        <v>71</v>
      </c>
      <c r="H87" t="s">
        <v>26</v>
      </c>
      <c r="I87" t="s">
        <v>27</v>
      </c>
      <c r="J87">
        <v>1315717200</v>
      </c>
      <c r="K87">
        <v>1316408400</v>
      </c>
      <c r="L87" t="b">
        <v>0</v>
      </c>
      <c r="M87" t="b">
        <v>0</v>
      </c>
      <c r="N87" t="s">
        <v>60</v>
      </c>
      <c r="O87" s="5">
        <f t="shared" si="4"/>
        <v>1.3122448979591836</v>
      </c>
      <c r="P87">
        <f t="shared" si="7"/>
        <v>90.563380281690144</v>
      </c>
      <c r="Q87" t="s">
        <v>2035</v>
      </c>
      <c r="R87" t="s">
        <v>2045</v>
      </c>
      <c r="S87" s="8">
        <f t="shared" si="5"/>
        <v>40797.208333333336</v>
      </c>
      <c r="T87" s="8">
        <f t="shared" si="6"/>
        <v>40805.208333333336</v>
      </c>
    </row>
    <row r="88" spans="1:20" ht="17" x14ac:dyDescent="0.2">
      <c r="A88">
        <v>86</v>
      </c>
      <c r="B88" t="s">
        <v>221</v>
      </c>
      <c r="C88" s="3" t="s">
        <v>222</v>
      </c>
      <c r="D88">
        <v>7400</v>
      </c>
      <c r="E88">
        <v>12405</v>
      </c>
      <c r="F88" t="s">
        <v>20</v>
      </c>
      <c r="G88">
        <v>203</v>
      </c>
      <c r="H88" t="s">
        <v>21</v>
      </c>
      <c r="I88" t="s">
        <v>22</v>
      </c>
      <c r="J88">
        <v>1430715600</v>
      </c>
      <c r="K88">
        <v>1431838800</v>
      </c>
      <c r="L88" t="b">
        <v>1</v>
      </c>
      <c r="M88" t="b">
        <v>0</v>
      </c>
      <c r="N88" t="s">
        <v>33</v>
      </c>
      <c r="O88" s="5">
        <f t="shared" si="4"/>
        <v>1.6763513513513513</v>
      </c>
      <c r="P88">
        <f t="shared" si="7"/>
        <v>61.108374384236456</v>
      </c>
      <c r="Q88" t="s">
        <v>2039</v>
      </c>
      <c r="R88" t="s">
        <v>2040</v>
      </c>
      <c r="S88" s="8">
        <f t="shared" si="5"/>
        <v>42128.208333333328</v>
      </c>
      <c r="T88" s="8">
        <f t="shared" si="6"/>
        <v>42141.208333333328</v>
      </c>
    </row>
    <row r="89" spans="1:20" ht="34" x14ac:dyDescent="0.2">
      <c r="A89">
        <v>87</v>
      </c>
      <c r="B89" t="s">
        <v>223</v>
      </c>
      <c r="C89" s="3" t="s">
        <v>224</v>
      </c>
      <c r="D89">
        <v>198500</v>
      </c>
      <c r="E89">
        <v>123040</v>
      </c>
      <c r="F89" t="s">
        <v>14</v>
      </c>
      <c r="G89">
        <v>1482</v>
      </c>
      <c r="H89" t="s">
        <v>26</v>
      </c>
      <c r="I89" t="s">
        <v>27</v>
      </c>
      <c r="J89">
        <v>1299564000</v>
      </c>
      <c r="K89">
        <v>1300510800</v>
      </c>
      <c r="L89" t="b">
        <v>0</v>
      </c>
      <c r="M89" t="b">
        <v>1</v>
      </c>
      <c r="N89" t="s">
        <v>23</v>
      </c>
      <c r="O89" s="5">
        <f t="shared" si="4"/>
        <v>0.6198488664987406</v>
      </c>
      <c r="P89">
        <f t="shared" si="7"/>
        <v>83.022941970310384</v>
      </c>
      <c r="Q89" t="s">
        <v>2035</v>
      </c>
      <c r="R89" t="s">
        <v>2036</v>
      </c>
      <c r="S89" s="8">
        <f t="shared" si="5"/>
        <v>40610.25</v>
      </c>
      <c r="T89" s="8">
        <f t="shared" si="6"/>
        <v>40621.208333333336</v>
      </c>
    </row>
    <row r="90" spans="1:20" ht="17" x14ac:dyDescent="0.2">
      <c r="A90">
        <v>88</v>
      </c>
      <c r="B90" t="s">
        <v>225</v>
      </c>
      <c r="C90" s="3" t="s">
        <v>226</v>
      </c>
      <c r="D90">
        <v>4800</v>
      </c>
      <c r="E90">
        <v>12516</v>
      </c>
      <c r="F90" t="s">
        <v>20</v>
      </c>
      <c r="G90">
        <v>113</v>
      </c>
      <c r="H90" t="s">
        <v>21</v>
      </c>
      <c r="I90" t="s">
        <v>22</v>
      </c>
      <c r="J90">
        <v>1429160400</v>
      </c>
      <c r="K90">
        <v>1431061200</v>
      </c>
      <c r="L90" t="b">
        <v>0</v>
      </c>
      <c r="M90" t="b">
        <v>0</v>
      </c>
      <c r="N90" t="s">
        <v>206</v>
      </c>
      <c r="O90" s="5">
        <f t="shared" si="4"/>
        <v>2.6074999999999999</v>
      </c>
      <c r="P90">
        <f t="shared" si="7"/>
        <v>110.76106194690266</v>
      </c>
      <c r="Q90" t="s">
        <v>2047</v>
      </c>
      <c r="R90" t="s">
        <v>2059</v>
      </c>
      <c r="S90" s="8">
        <f t="shared" si="5"/>
        <v>42110.208333333328</v>
      </c>
      <c r="T90" s="8">
        <f t="shared" si="6"/>
        <v>42132.208333333328</v>
      </c>
    </row>
    <row r="91" spans="1:20" ht="17" x14ac:dyDescent="0.2">
      <c r="A91">
        <v>89</v>
      </c>
      <c r="B91" t="s">
        <v>227</v>
      </c>
      <c r="C91" s="3" t="s">
        <v>228</v>
      </c>
      <c r="D91">
        <v>3400</v>
      </c>
      <c r="E91">
        <v>8588</v>
      </c>
      <c r="F91" t="s">
        <v>20</v>
      </c>
      <c r="G91">
        <v>96</v>
      </c>
      <c r="H91" t="s">
        <v>21</v>
      </c>
      <c r="I91" t="s">
        <v>22</v>
      </c>
      <c r="J91">
        <v>1271307600</v>
      </c>
      <c r="K91">
        <v>1271480400</v>
      </c>
      <c r="L91" t="b">
        <v>0</v>
      </c>
      <c r="M91" t="b">
        <v>0</v>
      </c>
      <c r="N91" t="s">
        <v>33</v>
      </c>
      <c r="O91" s="5">
        <f t="shared" si="4"/>
        <v>2.5258823529411765</v>
      </c>
      <c r="P91">
        <f t="shared" si="7"/>
        <v>89.458333333333329</v>
      </c>
      <c r="Q91" t="s">
        <v>2039</v>
      </c>
      <c r="R91" t="s">
        <v>2040</v>
      </c>
      <c r="S91" s="8">
        <f t="shared" si="5"/>
        <v>40283.208333333336</v>
      </c>
      <c r="T91" s="8">
        <f t="shared" si="6"/>
        <v>40285.208333333336</v>
      </c>
    </row>
    <row r="92" spans="1:20" ht="17" x14ac:dyDescent="0.2">
      <c r="A92">
        <v>90</v>
      </c>
      <c r="B92" t="s">
        <v>229</v>
      </c>
      <c r="C92" s="3" t="s">
        <v>230</v>
      </c>
      <c r="D92">
        <v>7800</v>
      </c>
      <c r="E92">
        <v>6132</v>
      </c>
      <c r="F92" t="s">
        <v>14</v>
      </c>
      <c r="G92">
        <v>106</v>
      </c>
      <c r="H92" t="s">
        <v>21</v>
      </c>
      <c r="I92" t="s">
        <v>22</v>
      </c>
      <c r="J92">
        <v>1456380000</v>
      </c>
      <c r="K92">
        <v>1456380000</v>
      </c>
      <c r="L92" t="b">
        <v>0</v>
      </c>
      <c r="M92" t="b">
        <v>1</v>
      </c>
      <c r="N92" t="s">
        <v>33</v>
      </c>
      <c r="O92" s="5">
        <f t="shared" si="4"/>
        <v>0.7861538461538462</v>
      </c>
      <c r="P92">
        <f t="shared" si="7"/>
        <v>57.849056603773583</v>
      </c>
      <c r="Q92" t="s">
        <v>2039</v>
      </c>
      <c r="R92" t="s">
        <v>2040</v>
      </c>
      <c r="S92" s="8">
        <f t="shared" si="5"/>
        <v>42425.25</v>
      </c>
      <c r="T92" s="8">
        <f t="shared" si="6"/>
        <v>42425.25</v>
      </c>
    </row>
    <row r="93" spans="1:20" ht="17" x14ac:dyDescent="0.2">
      <c r="A93">
        <v>91</v>
      </c>
      <c r="B93" t="s">
        <v>231</v>
      </c>
      <c r="C93" s="3" t="s">
        <v>232</v>
      </c>
      <c r="D93">
        <v>154300</v>
      </c>
      <c r="E93">
        <v>74688</v>
      </c>
      <c r="F93" t="s">
        <v>14</v>
      </c>
      <c r="G93">
        <v>679</v>
      </c>
      <c r="H93" t="s">
        <v>107</v>
      </c>
      <c r="I93" t="s">
        <v>108</v>
      </c>
      <c r="J93">
        <v>1470459600</v>
      </c>
      <c r="K93">
        <v>1472878800</v>
      </c>
      <c r="L93" t="b">
        <v>0</v>
      </c>
      <c r="M93" t="b">
        <v>0</v>
      </c>
      <c r="N93" t="s">
        <v>206</v>
      </c>
      <c r="O93" s="5">
        <f t="shared" si="4"/>
        <v>0.48404406999351912</v>
      </c>
      <c r="P93">
        <f t="shared" si="7"/>
        <v>109.99705449189985</v>
      </c>
      <c r="Q93" t="s">
        <v>2047</v>
      </c>
      <c r="R93" t="s">
        <v>2059</v>
      </c>
      <c r="S93" s="8">
        <f t="shared" si="5"/>
        <v>42588.208333333328</v>
      </c>
      <c r="T93" s="8">
        <f t="shared" si="6"/>
        <v>42616.208333333328</v>
      </c>
    </row>
    <row r="94" spans="1:20" ht="34" x14ac:dyDescent="0.2">
      <c r="A94">
        <v>92</v>
      </c>
      <c r="B94" t="s">
        <v>233</v>
      </c>
      <c r="C94" s="3" t="s">
        <v>234</v>
      </c>
      <c r="D94">
        <v>20000</v>
      </c>
      <c r="E94">
        <v>51775</v>
      </c>
      <c r="F94" t="s">
        <v>20</v>
      </c>
      <c r="G94">
        <v>498</v>
      </c>
      <c r="H94" t="s">
        <v>98</v>
      </c>
      <c r="I94" t="s">
        <v>99</v>
      </c>
      <c r="J94">
        <v>1277269200</v>
      </c>
      <c r="K94">
        <v>1277355600</v>
      </c>
      <c r="L94" t="b">
        <v>0</v>
      </c>
      <c r="M94" t="b">
        <v>1</v>
      </c>
      <c r="N94" t="s">
        <v>89</v>
      </c>
      <c r="O94" s="5">
        <f t="shared" si="4"/>
        <v>2.5887500000000001</v>
      </c>
      <c r="P94">
        <f t="shared" si="7"/>
        <v>103.96586345381526</v>
      </c>
      <c r="Q94" t="s">
        <v>2050</v>
      </c>
      <c r="R94" t="s">
        <v>2051</v>
      </c>
      <c r="S94" s="8">
        <f t="shared" si="5"/>
        <v>40352.208333333336</v>
      </c>
      <c r="T94" s="8">
        <f t="shared" si="6"/>
        <v>40353.208333333336</v>
      </c>
    </row>
    <row r="95" spans="1:20" ht="17" x14ac:dyDescent="0.2">
      <c r="A95">
        <v>93</v>
      </c>
      <c r="B95" t="s">
        <v>235</v>
      </c>
      <c r="C95" s="3" t="s">
        <v>236</v>
      </c>
      <c r="D95">
        <v>108800</v>
      </c>
      <c r="E95">
        <v>65877</v>
      </c>
      <c r="F95" t="s">
        <v>74</v>
      </c>
      <c r="G95">
        <v>610</v>
      </c>
      <c r="H95" t="s">
        <v>21</v>
      </c>
      <c r="I95" t="s">
        <v>22</v>
      </c>
      <c r="J95">
        <v>1350709200</v>
      </c>
      <c r="K95">
        <v>1351054800</v>
      </c>
      <c r="L95" t="b">
        <v>0</v>
      </c>
      <c r="M95" t="b">
        <v>1</v>
      </c>
      <c r="N95" t="s">
        <v>33</v>
      </c>
      <c r="O95" s="5">
        <f t="shared" si="4"/>
        <v>0.60548713235294116</v>
      </c>
      <c r="P95">
        <f t="shared" si="7"/>
        <v>107.99508196721311</v>
      </c>
      <c r="Q95" t="s">
        <v>2039</v>
      </c>
      <c r="R95" t="s">
        <v>2040</v>
      </c>
      <c r="S95" s="8">
        <f t="shared" si="5"/>
        <v>41202.208333333336</v>
      </c>
      <c r="T95" s="8">
        <f t="shared" si="6"/>
        <v>41206.208333333336</v>
      </c>
    </row>
    <row r="96" spans="1:20" ht="17" x14ac:dyDescent="0.2">
      <c r="A96">
        <v>94</v>
      </c>
      <c r="B96" t="s">
        <v>237</v>
      </c>
      <c r="C96" s="3" t="s">
        <v>238</v>
      </c>
      <c r="D96">
        <v>2900</v>
      </c>
      <c r="E96">
        <v>8807</v>
      </c>
      <c r="F96" t="s">
        <v>20</v>
      </c>
      <c r="G96">
        <v>180</v>
      </c>
      <c r="H96" t="s">
        <v>40</v>
      </c>
      <c r="I96" t="s">
        <v>41</v>
      </c>
      <c r="J96">
        <v>1554613200</v>
      </c>
      <c r="K96">
        <v>1555563600</v>
      </c>
      <c r="L96" t="b">
        <v>0</v>
      </c>
      <c r="M96" t="b">
        <v>0</v>
      </c>
      <c r="N96" t="s">
        <v>28</v>
      </c>
      <c r="O96" s="5">
        <f t="shared" si="4"/>
        <v>3.036896551724138</v>
      </c>
      <c r="P96">
        <f t="shared" si="7"/>
        <v>48.927777777777777</v>
      </c>
      <c r="Q96" t="s">
        <v>2037</v>
      </c>
      <c r="R96" t="s">
        <v>2038</v>
      </c>
      <c r="S96" s="8">
        <f t="shared" si="5"/>
        <v>43562.208333333328</v>
      </c>
      <c r="T96" s="8">
        <f t="shared" si="6"/>
        <v>43573.208333333328</v>
      </c>
    </row>
    <row r="97" spans="1:20" ht="34" x14ac:dyDescent="0.2">
      <c r="A97">
        <v>95</v>
      </c>
      <c r="B97" t="s">
        <v>239</v>
      </c>
      <c r="C97" s="3" t="s">
        <v>240</v>
      </c>
      <c r="D97">
        <v>900</v>
      </c>
      <c r="E97">
        <v>1017</v>
      </c>
      <c r="F97" t="s">
        <v>20</v>
      </c>
      <c r="G97">
        <v>27</v>
      </c>
      <c r="H97" t="s">
        <v>21</v>
      </c>
      <c r="I97" t="s">
        <v>22</v>
      </c>
      <c r="J97">
        <v>1571029200</v>
      </c>
      <c r="K97">
        <v>1571634000</v>
      </c>
      <c r="L97" t="b">
        <v>0</v>
      </c>
      <c r="M97" t="b">
        <v>0</v>
      </c>
      <c r="N97" t="s">
        <v>42</v>
      </c>
      <c r="O97" s="5">
        <f t="shared" si="4"/>
        <v>1.1299999999999999</v>
      </c>
      <c r="P97">
        <f t="shared" si="7"/>
        <v>37.666666666666664</v>
      </c>
      <c r="Q97" t="s">
        <v>2041</v>
      </c>
      <c r="R97" t="s">
        <v>2042</v>
      </c>
      <c r="S97" s="8">
        <f t="shared" si="5"/>
        <v>43752.208333333328</v>
      </c>
      <c r="T97" s="8">
        <f t="shared" si="6"/>
        <v>43759.208333333328</v>
      </c>
    </row>
    <row r="98" spans="1:20" ht="17" x14ac:dyDescent="0.2">
      <c r="A98">
        <v>96</v>
      </c>
      <c r="B98" t="s">
        <v>241</v>
      </c>
      <c r="C98" s="3" t="s">
        <v>242</v>
      </c>
      <c r="D98">
        <v>69700</v>
      </c>
      <c r="E98">
        <v>151513</v>
      </c>
      <c r="F98" t="s">
        <v>20</v>
      </c>
      <c r="G98">
        <v>2331</v>
      </c>
      <c r="H98" t="s">
        <v>21</v>
      </c>
      <c r="I98" t="s">
        <v>22</v>
      </c>
      <c r="J98">
        <v>1299736800</v>
      </c>
      <c r="K98">
        <v>1300856400</v>
      </c>
      <c r="L98" t="b">
        <v>0</v>
      </c>
      <c r="M98" t="b">
        <v>0</v>
      </c>
      <c r="N98" t="s">
        <v>33</v>
      </c>
      <c r="O98" s="5">
        <f t="shared" si="4"/>
        <v>2.1737876614060259</v>
      </c>
      <c r="P98">
        <f t="shared" si="7"/>
        <v>64.999141999141997</v>
      </c>
      <c r="Q98" t="s">
        <v>2039</v>
      </c>
      <c r="R98" t="s">
        <v>2040</v>
      </c>
      <c r="S98" s="8">
        <f t="shared" si="5"/>
        <v>40612.25</v>
      </c>
      <c r="T98" s="8">
        <f t="shared" si="6"/>
        <v>40625.208333333336</v>
      </c>
    </row>
    <row r="99" spans="1:20" ht="17" x14ac:dyDescent="0.2">
      <c r="A99">
        <v>97</v>
      </c>
      <c r="B99" t="s">
        <v>243</v>
      </c>
      <c r="C99" s="3" t="s">
        <v>244</v>
      </c>
      <c r="D99">
        <v>1300</v>
      </c>
      <c r="E99">
        <v>12047</v>
      </c>
      <c r="F99" t="s">
        <v>20</v>
      </c>
      <c r="G99">
        <v>113</v>
      </c>
      <c r="H99" t="s">
        <v>21</v>
      </c>
      <c r="I99" t="s">
        <v>22</v>
      </c>
      <c r="J99">
        <v>1435208400</v>
      </c>
      <c r="K99">
        <v>1439874000</v>
      </c>
      <c r="L99" t="b">
        <v>0</v>
      </c>
      <c r="M99" t="b">
        <v>0</v>
      </c>
      <c r="N99" t="s">
        <v>17</v>
      </c>
      <c r="O99" s="5">
        <f t="shared" si="4"/>
        <v>9.2669230769230762</v>
      </c>
      <c r="P99">
        <f t="shared" si="7"/>
        <v>106.61061946902655</v>
      </c>
      <c r="Q99" t="s">
        <v>2033</v>
      </c>
      <c r="R99" t="s">
        <v>2034</v>
      </c>
      <c r="S99" s="8">
        <f t="shared" si="5"/>
        <v>42180.208333333328</v>
      </c>
      <c r="T99" s="8">
        <f t="shared" si="6"/>
        <v>42234.208333333328</v>
      </c>
    </row>
    <row r="100" spans="1:20" ht="17" x14ac:dyDescent="0.2">
      <c r="A100">
        <v>98</v>
      </c>
      <c r="B100" t="s">
        <v>245</v>
      </c>
      <c r="C100" s="3" t="s">
        <v>246</v>
      </c>
      <c r="D100">
        <v>97800</v>
      </c>
      <c r="E100">
        <v>32951</v>
      </c>
      <c r="F100" t="s">
        <v>14</v>
      </c>
      <c r="G100">
        <v>1220</v>
      </c>
      <c r="H100" t="s">
        <v>26</v>
      </c>
      <c r="I100" t="s">
        <v>27</v>
      </c>
      <c r="J100">
        <v>1437973200</v>
      </c>
      <c r="K100">
        <v>1438318800</v>
      </c>
      <c r="L100" t="b">
        <v>0</v>
      </c>
      <c r="M100" t="b">
        <v>0</v>
      </c>
      <c r="N100" t="s">
        <v>89</v>
      </c>
      <c r="O100" s="5">
        <f t="shared" si="4"/>
        <v>0.33692229038854804</v>
      </c>
      <c r="P100">
        <f t="shared" si="7"/>
        <v>27.009016393442622</v>
      </c>
      <c r="Q100" t="s">
        <v>2050</v>
      </c>
      <c r="R100" t="s">
        <v>2051</v>
      </c>
      <c r="S100" s="8">
        <f t="shared" si="5"/>
        <v>42212.208333333328</v>
      </c>
      <c r="T100" s="8">
        <f t="shared" si="6"/>
        <v>42216.208333333328</v>
      </c>
    </row>
    <row r="101" spans="1:20" ht="34" x14ac:dyDescent="0.2">
      <c r="A101">
        <v>99</v>
      </c>
      <c r="B101" t="s">
        <v>247</v>
      </c>
      <c r="C101" s="3" t="s">
        <v>248</v>
      </c>
      <c r="D101">
        <v>7600</v>
      </c>
      <c r="E101">
        <v>14951</v>
      </c>
      <c r="F101" t="s">
        <v>20</v>
      </c>
      <c r="G101">
        <v>164</v>
      </c>
      <c r="H101" t="s">
        <v>21</v>
      </c>
      <c r="I101" t="s">
        <v>22</v>
      </c>
      <c r="J101">
        <v>1416895200</v>
      </c>
      <c r="K101">
        <v>1419400800</v>
      </c>
      <c r="L101" t="b">
        <v>0</v>
      </c>
      <c r="M101" t="b">
        <v>0</v>
      </c>
      <c r="N101" t="s">
        <v>33</v>
      </c>
      <c r="O101" s="5">
        <f t="shared" si="4"/>
        <v>1.9672368421052631</v>
      </c>
      <c r="P101">
        <f t="shared" si="7"/>
        <v>91.16463414634147</v>
      </c>
      <c r="Q101" t="s">
        <v>2039</v>
      </c>
      <c r="R101" t="s">
        <v>2040</v>
      </c>
      <c r="S101" s="8">
        <f t="shared" si="5"/>
        <v>41968.25</v>
      </c>
      <c r="T101" s="8">
        <f t="shared" si="6"/>
        <v>41997.25</v>
      </c>
    </row>
    <row r="102" spans="1:20" ht="17" x14ac:dyDescent="0.2">
      <c r="A102">
        <v>100</v>
      </c>
      <c r="B102" t="s">
        <v>249</v>
      </c>
      <c r="C102" s="3" t="s">
        <v>250</v>
      </c>
      <c r="D102">
        <v>100</v>
      </c>
      <c r="E102">
        <v>1</v>
      </c>
      <c r="F102" t="s">
        <v>14</v>
      </c>
      <c r="G102">
        <v>1</v>
      </c>
      <c r="H102" t="s">
        <v>21</v>
      </c>
      <c r="I102" t="s">
        <v>22</v>
      </c>
      <c r="J102">
        <v>1319000400</v>
      </c>
      <c r="K102">
        <v>1320555600</v>
      </c>
      <c r="L102" t="b">
        <v>0</v>
      </c>
      <c r="M102" t="b">
        <v>0</v>
      </c>
      <c r="N102" t="s">
        <v>33</v>
      </c>
      <c r="O102" s="5">
        <f t="shared" si="4"/>
        <v>0.01</v>
      </c>
      <c r="P102">
        <f t="shared" si="7"/>
        <v>1</v>
      </c>
      <c r="Q102" t="s">
        <v>2039</v>
      </c>
      <c r="R102" t="s">
        <v>2040</v>
      </c>
      <c r="S102" s="8">
        <f t="shared" si="5"/>
        <v>40835.208333333336</v>
      </c>
      <c r="T102" s="8">
        <f t="shared" si="6"/>
        <v>40853.208333333336</v>
      </c>
    </row>
    <row r="103" spans="1:20" ht="17" x14ac:dyDescent="0.2">
      <c r="A103">
        <v>101</v>
      </c>
      <c r="B103" t="s">
        <v>251</v>
      </c>
      <c r="C103" s="3" t="s">
        <v>252</v>
      </c>
      <c r="D103">
        <v>900</v>
      </c>
      <c r="E103">
        <v>9193</v>
      </c>
      <c r="F103" t="s">
        <v>20</v>
      </c>
      <c r="G103">
        <v>164</v>
      </c>
      <c r="H103" t="s">
        <v>21</v>
      </c>
      <c r="I103" t="s">
        <v>22</v>
      </c>
      <c r="J103">
        <v>1424498400</v>
      </c>
      <c r="K103">
        <v>1425103200</v>
      </c>
      <c r="L103" t="b">
        <v>0</v>
      </c>
      <c r="M103" t="b">
        <v>1</v>
      </c>
      <c r="N103" t="s">
        <v>50</v>
      </c>
      <c r="O103" s="5">
        <f t="shared" si="4"/>
        <v>10.214444444444444</v>
      </c>
      <c r="P103">
        <f t="shared" si="7"/>
        <v>56.054878048780488</v>
      </c>
      <c r="Q103" t="s">
        <v>2035</v>
      </c>
      <c r="R103" t="s">
        <v>2043</v>
      </c>
      <c r="S103" s="8">
        <f t="shared" si="5"/>
        <v>42056.25</v>
      </c>
      <c r="T103" s="8">
        <f t="shared" si="6"/>
        <v>42063.25</v>
      </c>
    </row>
    <row r="104" spans="1:20" ht="17" x14ac:dyDescent="0.2">
      <c r="A104">
        <v>102</v>
      </c>
      <c r="B104" t="s">
        <v>253</v>
      </c>
      <c r="C104" s="3" t="s">
        <v>254</v>
      </c>
      <c r="D104">
        <v>3700</v>
      </c>
      <c r="E104">
        <v>10422</v>
      </c>
      <c r="F104" t="s">
        <v>20</v>
      </c>
      <c r="G104">
        <v>336</v>
      </c>
      <c r="H104" t="s">
        <v>21</v>
      </c>
      <c r="I104" t="s">
        <v>22</v>
      </c>
      <c r="J104">
        <v>1526274000</v>
      </c>
      <c r="K104">
        <v>1526878800</v>
      </c>
      <c r="L104" t="b">
        <v>0</v>
      </c>
      <c r="M104" t="b">
        <v>1</v>
      </c>
      <c r="N104" t="s">
        <v>65</v>
      </c>
      <c r="O104" s="5">
        <f t="shared" si="4"/>
        <v>2.8167567567567566</v>
      </c>
      <c r="P104">
        <f t="shared" si="7"/>
        <v>31.017857142857142</v>
      </c>
      <c r="Q104" t="s">
        <v>2037</v>
      </c>
      <c r="R104" t="s">
        <v>2046</v>
      </c>
      <c r="S104" s="8">
        <f t="shared" si="5"/>
        <v>43234.208333333328</v>
      </c>
      <c r="T104" s="8">
        <f t="shared" si="6"/>
        <v>43241.208333333328</v>
      </c>
    </row>
    <row r="105" spans="1:20" ht="17" x14ac:dyDescent="0.2">
      <c r="A105">
        <v>103</v>
      </c>
      <c r="B105" t="s">
        <v>255</v>
      </c>
      <c r="C105" s="3" t="s">
        <v>256</v>
      </c>
      <c r="D105">
        <v>10000</v>
      </c>
      <c r="E105">
        <v>2461</v>
      </c>
      <c r="F105" t="s">
        <v>14</v>
      </c>
      <c r="G105">
        <v>37</v>
      </c>
      <c r="H105" t="s">
        <v>107</v>
      </c>
      <c r="I105" t="s">
        <v>108</v>
      </c>
      <c r="J105">
        <v>1287896400</v>
      </c>
      <c r="K105">
        <v>1288674000</v>
      </c>
      <c r="L105" t="b">
        <v>0</v>
      </c>
      <c r="M105" t="b">
        <v>0</v>
      </c>
      <c r="N105" t="s">
        <v>50</v>
      </c>
      <c r="O105" s="5">
        <f t="shared" si="4"/>
        <v>0.24610000000000001</v>
      </c>
      <c r="P105">
        <f t="shared" si="7"/>
        <v>66.513513513513516</v>
      </c>
      <c r="Q105" t="s">
        <v>2035</v>
      </c>
      <c r="R105" t="s">
        <v>2043</v>
      </c>
      <c r="S105" s="8">
        <f t="shared" si="5"/>
        <v>40475.208333333336</v>
      </c>
      <c r="T105" s="8">
        <f t="shared" si="6"/>
        <v>40484.208333333336</v>
      </c>
    </row>
    <row r="106" spans="1:20" ht="17" x14ac:dyDescent="0.2">
      <c r="A106">
        <v>104</v>
      </c>
      <c r="B106" t="s">
        <v>257</v>
      </c>
      <c r="C106" s="3" t="s">
        <v>258</v>
      </c>
      <c r="D106">
        <v>119200</v>
      </c>
      <c r="E106">
        <v>170623</v>
      </c>
      <c r="F106" t="s">
        <v>20</v>
      </c>
      <c r="G106">
        <v>1917</v>
      </c>
      <c r="H106" t="s">
        <v>21</v>
      </c>
      <c r="I106" t="s">
        <v>22</v>
      </c>
      <c r="J106">
        <v>1495515600</v>
      </c>
      <c r="K106">
        <v>1495602000</v>
      </c>
      <c r="L106" t="b">
        <v>0</v>
      </c>
      <c r="M106" t="b">
        <v>0</v>
      </c>
      <c r="N106" t="s">
        <v>60</v>
      </c>
      <c r="O106" s="5">
        <f t="shared" si="4"/>
        <v>1.4314010067114094</v>
      </c>
      <c r="P106">
        <f t="shared" si="7"/>
        <v>89.005216484089729</v>
      </c>
      <c r="Q106" t="s">
        <v>2035</v>
      </c>
      <c r="R106" t="s">
        <v>2045</v>
      </c>
      <c r="S106" s="8">
        <f t="shared" si="5"/>
        <v>42878.208333333328</v>
      </c>
      <c r="T106" s="8">
        <f t="shared" si="6"/>
        <v>42879.208333333328</v>
      </c>
    </row>
    <row r="107" spans="1:20" ht="17" x14ac:dyDescent="0.2">
      <c r="A107">
        <v>105</v>
      </c>
      <c r="B107" t="s">
        <v>259</v>
      </c>
      <c r="C107" s="3" t="s">
        <v>260</v>
      </c>
      <c r="D107">
        <v>6800</v>
      </c>
      <c r="E107">
        <v>9829</v>
      </c>
      <c r="F107" t="s">
        <v>20</v>
      </c>
      <c r="G107">
        <v>95</v>
      </c>
      <c r="H107" t="s">
        <v>21</v>
      </c>
      <c r="I107" t="s">
        <v>22</v>
      </c>
      <c r="J107">
        <v>1364878800</v>
      </c>
      <c r="K107">
        <v>1366434000</v>
      </c>
      <c r="L107" t="b">
        <v>0</v>
      </c>
      <c r="M107" t="b">
        <v>0</v>
      </c>
      <c r="N107" t="s">
        <v>28</v>
      </c>
      <c r="O107" s="5">
        <f t="shared" si="4"/>
        <v>1.4454411764705883</v>
      </c>
      <c r="P107">
        <f t="shared" si="7"/>
        <v>103.46315789473684</v>
      </c>
      <c r="Q107" t="s">
        <v>2037</v>
      </c>
      <c r="R107" t="s">
        <v>2038</v>
      </c>
      <c r="S107" s="8">
        <f t="shared" si="5"/>
        <v>41366.208333333336</v>
      </c>
      <c r="T107" s="8">
        <f t="shared" si="6"/>
        <v>41384.208333333336</v>
      </c>
    </row>
    <row r="108" spans="1:20" ht="17" x14ac:dyDescent="0.2">
      <c r="A108">
        <v>106</v>
      </c>
      <c r="B108" t="s">
        <v>261</v>
      </c>
      <c r="C108" s="3" t="s">
        <v>262</v>
      </c>
      <c r="D108">
        <v>3900</v>
      </c>
      <c r="E108">
        <v>14006</v>
      </c>
      <c r="F108" t="s">
        <v>20</v>
      </c>
      <c r="G108">
        <v>147</v>
      </c>
      <c r="H108" t="s">
        <v>21</v>
      </c>
      <c r="I108" t="s">
        <v>22</v>
      </c>
      <c r="J108">
        <v>1567918800</v>
      </c>
      <c r="K108">
        <v>1568350800</v>
      </c>
      <c r="L108" t="b">
        <v>0</v>
      </c>
      <c r="M108" t="b">
        <v>0</v>
      </c>
      <c r="N108" t="s">
        <v>33</v>
      </c>
      <c r="O108" s="5">
        <f t="shared" si="4"/>
        <v>3.5912820512820511</v>
      </c>
      <c r="P108">
        <f t="shared" si="7"/>
        <v>95.278911564625844</v>
      </c>
      <c r="Q108" t="s">
        <v>2039</v>
      </c>
      <c r="R108" t="s">
        <v>2040</v>
      </c>
      <c r="S108" s="8">
        <f t="shared" si="5"/>
        <v>43716.208333333328</v>
      </c>
      <c r="T108" s="8">
        <f t="shared" si="6"/>
        <v>43721.208333333328</v>
      </c>
    </row>
    <row r="109" spans="1:20" ht="34" x14ac:dyDescent="0.2">
      <c r="A109">
        <v>107</v>
      </c>
      <c r="B109" t="s">
        <v>263</v>
      </c>
      <c r="C109" s="3" t="s">
        <v>264</v>
      </c>
      <c r="D109">
        <v>3500</v>
      </c>
      <c r="E109">
        <v>6527</v>
      </c>
      <c r="F109" t="s">
        <v>20</v>
      </c>
      <c r="G109">
        <v>86</v>
      </c>
      <c r="H109" t="s">
        <v>21</v>
      </c>
      <c r="I109" t="s">
        <v>22</v>
      </c>
      <c r="J109">
        <v>1524459600</v>
      </c>
      <c r="K109">
        <v>1525928400</v>
      </c>
      <c r="L109" t="b">
        <v>0</v>
      </c>
      <c r="M109" t="b">
        <v>1</v>
      </c>
      <c r="N109" t="s">
        <v>33</v>
      </c>
      <c r="O109" s="5">
        <f t="shared" si="4"/>
        <v>1.8648571428571428</v>
      </c>
      <c r="P109">
        <f t="shared" si="7"/>
        <v>75.895348837209298</v>
      </c>
      <c r="Q109" t="s">
        <v>2039</v>
      </c>
      <c r="R109" t="s">
        <v>2040</v>
      </c>
      <c r="S109" s="8">
        <f t="shared" si="5"/>
        <v>43213.208333333328</v>
      </c>
      <c r="T109" s="8">
        <f t="shared" si="6"/>
        <v>43230.208333333328</v>
      </c>
    </row>
    <row r="110" spans="1:20" ht="34" x14ac:dyDescent="0.2">
      <c r="A110">
        <v>108</v>
      </c>
      <c r="B110" t="s">
        <v>265</v>
      </c>
      <c r="C110" s="3" t="s">
        <v>266</v>
      </c>
      <c r="D110">
        <v>1500</v>
      </c>
      <c r="E110">
        <v>8929</v>
      </c>
      <c r="F110" t="s">
        <v>20</v>
      </c>
      <c r="G110">
        <v>83</v>
      </c>
      <c r="H110" t="s">
        <v>21</v>
      </c>
      <c r="I110" t="s">
        <v>22</v>
      </c>
      <c r="J110">
        <v>1333688400</v>
      </c>
      <c r="K110">
        <v>1336885200</v>
      </c>
      <c r="L110" t="b">
        <v>0</v>
      </c>
      <c r="M110" t="b">
        <v>0</v>
      </c>
      <c r="N110" t="s">
        <v>42</v>
      </c>
      <c r="O110" s="5">
        <f t="shared" si="4"/>
        <v>5.9526666666666666</v>
      </c>
      <c r="P110">
        <f t="shared" si="7"/>
        <v>107.57831325301204</v>
      </c>
      <c r="Q110" t="s">
        <v>2041</v>
      </c>
      <c r="R110" t="s">
        <v>2042</v>
      </c>
      <c r="S110" s="8">
        <f t="shared" si="5"/>
        <v>41005.208333333336</v>
      </c>
      <c r="T110" s="8">
        <f t="shared" si="6"/>
        <v>41042.208333333336</v>
      </c>
    </row>
    <row r="111" spans="1:20" ht="17" x14ac:dyDescent="0.2">
      <c r="A111">
        <v>109</v>
      </c>
      <c r="B111" t="s">
        <v>267</v>
      </c>
      <c r="C111" s="3" t="s">
        <v>268</v>
      </c>
      <c r="D111">
        <v>5200</v>
      </c>
      <c r="E111">
        <v>3079</v>
      </c>
      <c r="F111" t="s">
        <v>14</v>
      </c>
      <c r="G111">
        <v>60</v>
      </c>
      <c r="H111" t="s">
        <v>21</v>
      </c>
      <c r="I111" t="s">
        <v>22</v>
      </c>
      <c r="J111">
        <v>1389506400</v>
      </c>
      <c r="K111">
        <v>1389679200</v>
      </c>
      <c r="L111" t="b">
        <v>0</v>
      </c>
      <c r="M111" t="b">
        <v>0</v>
      </c>
      <c r="N111" t="s">
        <v>269</v>
      </c>
      <c r="O111" s="5">
        <f t="shared" si="4"/>
        <v>0.5921153846153846</v>
      </c>
      <c r="P111">
        <f t="shared" si="7"/>
        <v>51.31666666666667</v>
      </c>
      <c r="Q111" t="s">
        <v>2041</v>
      </c>
      <c r="R111" t="s">
        <v>2060</v>
      </c>
      <c r="S111" s="8">
        <f t="shared" si="5"/>
        <v>41651.25</v>
      </c>
      <c r="T111" s="8">
        <f t="shared" si="6"/>
        <v>41653.25</v>
      </c>
    </row>
    <row r="112" spans="1:20" ht="34" x14ac:dyDescent="0.2">
      <c r="A112">
        <v>110</v>
      </c>
      <c r="B112" t="s">
        <v>270</v>
      </c>
      <c r="C112" s="3" t="s">
        <v>271</v>
      </c>
      <c r="D112">
        <v>142400</v>
      </c>
      <c r="E112">
        <v>21307</v>
      </c>
      <c r="F112" t="s">
        <v>14</v>
      </c>
      <c r="G112">
        <v>296</v>
      </c>
      <c r="H112" t="s">
        <v>21</v>
      </c>
      <c r="I112" t="s">
        <v>22</v>
      </c>
      <c r="J112">
        <v>1536642000</v>
      </c>
      <c r="K112">
        <v>1538283600</v>
      </c>
      <c r="L112" t="b">
        <v>0</v>
      </c>
      <c r="M112" t="b">
        <v>0</v>
      </c>
      <c r="N112" t="s">
        <v>17</v>
      </c>
      <c r="O112" s="5">
        <f t="shared" si="4"/>
        <v>0.14962780898876404</v>
      </c>
      <c r="P112">
        <f t="shared" si="7"/>
        <v>71.983108108108112</v>
      </c>
      <c r="Q112" t="s">
        <v>2033</v>
      </c>
      <c r="R112" t="s">
        <v>2034</v>
      </c>
      <c r="S112" s="8">
        <f t="shared" si="5"/>
        <v>43354.208333333328</v>
      </c>
      <c r="T112" s="8">
        <f t="shared" si="6"/>
        <v>43373.208333333328</v>
      </c>
    </row>
    <row r="113" spans="1:20" ht="17" x14ac:dyDescent="0.2">
      <c r="A113">
        <v>111</v>
      </c>
      <c r="B113" t="s">
        <v>272</v>
      </c>
      <c r="C113" s="3" t="s">
        <v>273</v>
      </c>
      <c r="D113">
        <v>61400</v>
      </c>
      <c r="E113">
        <v>73653</v>
      </c>
      <c r="F113" t="s">
        <v>20</v>
      </c>
      <c r="G113">
        <v>676</v>
      </c>
      <c r="H113" t="s">
        <v>21</v>
      </c>
      <c r="I113" t="s">
        <v>22</v>
      </c>
      <c r="J113">
        <v>1348290000</v>
      </c>
      <c r="K113">
        <v>1348808400</v>
      </c>
      <c r="L113" t="b">
        <v>0</v>
      </c>
      <c r="M113" t="b">
        <v>0</v>
      </c>
      <c r="N113" t="s">
        <v>133</v>
      </c>
      <c r="O113" s="5">
        <f t="shared" si="4"/>
        <v>1.1995602605863191</v>
      </c>
      <c r="P113">
        <f t="shared" si="7"/>
        <v>108.95414201183432</v>
      </c>
      <c r="Q113" t="s">
        <v>2047</v>
      </c>
      <c r="R113" t="s">
        <v>2056</v>
      </c>
      <c r="S113" s="8">
        <f t="shared" si="5"/>
        <v>41174.208333333336</v>
      </c>
      <c r="T113" s="8">
        <f t="shared" si="6"/>
        <v>41180.208333333336</v>
      </c>
    </row>
    <row r="114" spans="1:20" ht="17" x14ac:dyDescent="0.2">
      <c r="A114">
        <v>112</v>
      </c>
      <c r="B114" t="s">
        <v>274</v>
      </c>
      <c r="C114" s="3" t="s">
        <v>275</v>
      </c>
      <c r="D114">
        <v>4700</v>
      </c>
      <c r="E114">
        <v>12635</v>
      </c>
      <c r="F114" t="s">
        <v>20</v>
      </c>
      <c r="G114">
        <v>361</v>
      </c>
      <c r="H114" t="s">
        <v>26</v>
      </c>
      <c r="I114" t="s">
        <v>27</v>
      </c>
      <c r="J114">
        <v>1408856400</v>
      </c>
      <c r="K114">
        <v>1410152400</v>
      </c>
      <c r="L114" t="b">
        <v>0</v>
      </c>
      <c r="M114" t="b">
        <v>0</v>
      </c>
      <c r="N114" t="s">
        <v>28</v>
      </c>
      <c r="O114" s="5">
        <f t="shared" si="4"/>
        <v>2.6882978723404256</v>
      </c>
      <c r="P114">
        <f t="shared" si="7"/>
        <v>35</v>
      </c>
      <c r="Q114" t="s">
        <v>2037</v>
      </c>
      <c r="R114" t="s">
        <v>2038</v>
      </c>
      <c r="S114" s="8">
        <f t="shared" si="5"/>
        <v>41875.208333333336</v>
      </c>
      <c r="T114" s="8">
        <f t="shared" si="6"/>
        <v>41890.208333333336</v>
      </c>
    </row>
    <row r="115" spans="1:20" ht="17" x14ac:dyDescent="0.2">
      <c r="A115">
        <v>113</v>
      </c>
      <c r="B115" t="s">
        <v>276</v>
      </c>
      <c r="C115" s="3" t="s">
        <v>277</v>
      </c>
      <c r="D115">
        <v>3300</v>
      </c>
      <c r="E115">
        <v>12437</v>
      </c>
      <c r="F115" t="s">
        <v>20</v>
      </c>
      <c r="G115">
        <v>131</v>
      </c>
      <c r="H115" t="s">
        <v>21</v>
      </c>
      <c r="I115" t="s">
        <v>22</v>
      </c>
      <c r="J115">
        <v>1505192400</v>
      </c>
      <c r="K115">
        <v>1505797200</v>
      </c>
      <c r="L115" t="b">
        <v>0</v>
      </c>
      <c r="M115" t="b">
        <v>0</v>
      </c>
      <c r="N115" t="s">
        <v>17</v>
      </c>
      <c r="O115" s="5">
        <f t="shared" si="4"/>
        <v>3.7687878787878786</v>
      </c>
      <c r="P115">
        <f t="shared" si="7"/>
        <v>94.938931297709928</v>
      </c>
      <c r="Q115" t="s">
        <v>2033</v>
      </c>
      <c r="R115" t="s">
        <v>2034</v>
      </c>
      <c r="S115" s="8">
        <f t="shared" si="5"/>
        <v>42990.208333333328</v>
      </c>
      <c r="T115" s="8">
        <f t="shared" si="6"/>
        <v>42997.208333333328</v>
      </c>
    </row>
    <row r="116" spans="1:20" ht="17" x14ac:dyDescent="0.2">
      <c r="A116">
        <v>114</v>
      </c>
      <c r="B116" t="s">
        <v>278</v>
      </c>
      <c r="C116" s="3" t="s">
        <v>279</v>
      </c>
      <c r="D116">
        <v>1900</v>
      </c>
      <c r="E116">
        <v>13816</v>
      </c>
      <c r="F116" t="s">
        <v>20</v>
      </c>
      <c r="G116">
        <v>126</v>
      </c>
      <c r="H116" t="s">
        <v>21</v>
      </c>
      <c r="I116" t="s">
        <v>22</v>
      </c>
      <c r="J116">
        <v>1554786000</v>
      </c>
      <c r="K116">
        <v>1554872400</v>
      </c>
      <c r="L116" t="b">
        <v>0</v>
      </c>
      <c r="M116" t="b">
        <v>1</v>
      </c>
      <c r="N116" t="s">
        <v>65</v>
      </c>
      <c r="O116" s="5">
        <f t="shared" si="4"/>
        <v>7.2715789473684209</v>
      </c>
      <c r="P116">
        <f t="shared" si="7"/>
        <v>109.65079365079364</v>
      </c>
      <c r="Q116" t="s">
        <v>2037</v>
      </c>
      <c r="R116" t="s">
        <v>2046</v>
      </c>
      <c r="S116" s="8">
        <f t="shared" si="5"/>
        <v>43564.208333333328</v>
      </c>
      <c r="T116" s="8">
        <f t="shared" si="6"/>
        <v>43565.208333333328</v>
      </c>
    </row>
    <row r="117" spans="1:20" ht="17" x14ac:dyDescent="0.2">
      <c r="A117">
        <v>115</v>
      </c>
      <c r="B117" t="s">
        <v>280</v>
      </c>
      <c r="C117" s="3" t="s">
        <v>281</v>
      </c>
      <c r="D117">
        <v>166700</v>
      </c>
      <c r="E117">
        <v>145382</v>
      </c>
      <c r="F117" t="s">
        <v>14</v>
      </c>
      <c r="G117">
        <v>3304</v>
      </c>
      <c r="H117" t="s">
        <v>107</v>
      </c>
      <c r="I117" t="s">
        <v>108</v>
      </c>
      <c r="J117">
        <v>1510898400</v>
      </c>
      <c r="K117">
        <v>1513922400</v>
      </c>
      <c r="L117" t="b">
        <v>0</v>
      </c>
      <c r="M117" t="b">
        <v>0</v>
      </c>
      <c r="N117" t="s">
        <v>119</v>
      </c>
      <c r="O117" s="5">
        <f t="shared" si="4"/>
        <v>0.87211757648470301</v>
      </c>
      <c r="P117">
        <f t="shared" si="7"/>
        <v>44.001815980629537</v>
      </c>
      <c r="Q117" t="s">
        <v>2047</v>
      </c>
      <c r="R117" t="s">
        <v>2053</v>
      </c>
      <c r="S117" s="8">
        <f t="shared" si="5"/>
        <v>43056.25</v>
      </c>
      <c r="T117" s="8">
        <f t="shared" si="6"/>
        <v>43091.25</v>
      </c>
    </row>
    <row r="118" spans="1:20" ht="34" x14ac:dyDescent="0.2">
      <c r="A118">
        <v>116</v>
      </c>
      <c r="B118" t="s">
        <v>282</v>
      </c>
      <c r="C118" s="3" t="s">
        <v>283</v>
      </c>
      <c r="D118">
        <v>7200</v>
      </c>
      <c r="E118">
        <v>6336</v>
      </c>
      <c r="F118" t="s">
        <v>14</v>
      </c>
      <c r="G118">
        <v>73</v>
      </c>
      <c r="H118" t="s">
        <v>21</v>
      </c>
      <c r="I118" t="s">
        <v>22</v>
      </c>
      <c r="J118">
        <v>1442552400</v>
      </c>
      <c r="K118">
        <v>1442638800</v>
      </c>
      <c r="L118" t="b">
        <v>0</v>
      </c>
      <c r="M118" t="b">
        <v>0</v>
      </c>
      <c r="N118" t="s">
        <v>33</v>
      </c>
      <c r="O118" s="5">
        <f t="shared" si="4"/>
        <v>0.88</v>
      </c>
      <c r="P118">
        <f t="shared" si="7"/>
        <v>86.794520547945211</v>
      </c>
      <c r="Q118" t="s">
        <v>2039</v>
      </c>
      <c r="R118" t="s">
        <v>2040</v>
      </c>
      <c r="S118" s="8">
        <f t="shared" si="5"/>
        <v>42265.208333333328</v>
      </c>
      <c r="T118" s="8">
        <f t="shared" si="6"/>
        <v>42266.208333333328</v>
      </c>
    </row>
    <row r="119" spans="1:20" ht="17" x14ac:dyDescent="0.2">
      <c r="A119">
        <v>117</v>
      </c>
      <c r="B119" t="s">
        <v>284</v>
      </c>
      <c r="C119" s="3" t="s">
        <v>285</v>
      </c>
      <c r="D119">
        <v>4900</v>
      </c>
      <c r="E119">
        <v>8523</v>
      </c>
      <c r="F119" t="s">
        <v>20</v>
      </c>
      <c r="G119">
        <v>275</v>
      </c>
      <c r="H119" t="s">
        <v>21</v>
      </c>
      <c r="I119" t="s">
        <v>22</v>
      </c>
      <c r="J119">
        <v>1316667600</v>
      </c>
      <c r="K119">
        <v>1317186000</v>
      </c>
      <c r="L119" t="b">
        <v>0</v>
      </c>
      <c r="M119" t="b">
        <v>0</v>
      </c>
      <c r="N119" t="s">
        <v>269</v>
      </c>
      <c r="O119" s="5">
        <f t="shared" si="4"/>
        <v>1.7393877551020409</v>
      </c>
      <c r="P119">
        <f t="shared" si="7"/>
        <v>30.992727272727272</v>
      </c>
      <c r="Q119" t="s">
        <v>2041</v>
      </c>
      <c r="R119" t="s">
        <v>2060</v>
      </c>
      <c r="S119" s="8">
        <f t="shared" si="5"/>
        <v>40808.208333333336</v>
      </c>
      <c r="T119" s="8">
        <f t="shared" si="6"/>
        <v>40814.208333333336</v>
      </c>
    </row>
    <row r="120" spans="1:20" ht="17" x14ac:dyDescent="0.2">
      <c r="A120">
        <v>118</v>
      </c>
      <c r="B120" t="s">
        <v>286</v>
      </c>
      <c r="C120" s="3" t="s">
        <v>287</v>
      </c>
      <c r="D120">
        <v>5400</v>
      </c>
      <c r="E120">
        <v>6351</v>
      </c>
      <c r="F120" t="s">
        <v>20</v>
      </c>
      <c r="G120">
        <v>67</v>
      </c>
      <c r="H120" t="s">
        <v>21</v>
      </c>
      <c r="I120" t="s">
        <v>22</v>
      </c>
      <c r="J120">
        <v>1390716000</v>
      </c>
      <c r="K120">
        <v>1391234400</v>
      </c>
      <c r="L120" t="b">
        <v>0</v>
      </c>
      <c r="M120" t="b">
        <v>0</v>
      </c>
      <c r="N120" t="s">
        <v>122</v>
      </c>
      <c r="O120" s="5">
        <f t="shared" si="4"/>
        <v>1.1761111111111111</v>
      </c>
      <c r="P120">
        <f t="shared" si="7"/>
        <v>94.791044776119406</v>
      </c>
      <c r="Q120" t="s">
        <v>2054</v>
      </c>
      <c r="R120" t="s">
        <v>2055</v>
      </c>
      <c r="S120" s="8">
        <f t="shared" si="5"/>
        <v>41665.25</v>
      </c>
      <c r="T120" s="8">
        <f t="shared" si="6"/>
        <v>41671.25</v>
      </c>
    </row>
    <row r="121" spans="1:20" ht="34" x14ac:dyDescent="0.2">
      <c r="A121">
        <v>119</v>
      </c>
      <c r="B121" t="s">
        <v>288</v>
      </c>
      <c r="C121" s="3" t="s">
        <v>289</v>
      </c>
      <c r="D121">
        <v>5000</v>
      </c>
      <c r="E121">
        <v>10748</v>
      </c>
      <c r="F121" t="s">
        <v>20</v>
      </c>
      <c r="G121">
        <v>154</v>
      </c>
      <c r="H121" t="s">
        <v>21</v>
      </c>
      <c r="I121" t="s">
        <v>22</v>
      </c>
      <c r="J121">
        <v>1402894800</v>
      </c>
      <c r="K121">
        <v>1404363600</v>
      </c>
      <c r="L121" t="b">
        <v>0</v>
      </c>
      <c r="M121" t="b">
        <v>1</v>
      </c>
      <c r="N121" t="s">
        <v>42</v>
      </c>
      <c r="O121" s="5">
        <f t="shared" si="4"/>
        <v>2.1496</v>
      </c>
      <c r="P121">
        <f t="shared" si="7"/>
        <v>69.79220779220779</v>
      </c>
      <c r="Q121" t="s">
        <v>2041</v>
      </c>
      <c r="R121" t="s">
        <v>2042</v>
      </c>
      <c r="S121" s="8">
        <f t="shared" si="5"/>
        <v>41806.208333333336</v>
      </c>
      <c r="T121" s="8">
        <f t="shared" si="6"/>
        <v>41823.208333333336</v>
      </c>
    </row>
    <row r="122" spans="1:20" ht="17" x14ac:dyDescent="0.2">
      <c r="A122">
        <v>120</v>
      </c>
      <c r="B122" t="s">
        <v>290</v>
      </c>
      <c r="C122" s="3" t="s">
        <v>291</v>
      </c>
      <c r="D122">
        <v>75100</v>
      </c>
      <c r="E122">
        <v>112272</v>
      </c>
      <c r="F122" t="s">
        <v>20</v>
      </c>
      <c r="G122">
        <v>1782</v>
      </c>
      <c r="H122" t="s">
        <v>21</v>
      </c>
      <c r="I122" t="s">
        <v>22</v>
      </c>
      <c r="J122">
        <v>1429246800</v>
      </c>
      <c r="K122">
        <v>1429592400</v>
      </c>
      <c r="L122" t="b">
        <v>0</v>
      </c>
      <c r="M122" t="b">
        <v>1</v>
      </c>
      <c r="N122" t="s">
        <v>292</v>
      </c>
      <c r="O122" s="5">
        <f t="shared" si="4"/>
        <v>1.4949667110519307</v>
      </c>
      <c r="P122">
        <f t="shared" si="7"/>
        <v>63.003367003367003</v>
      </c>
      <c r="Q122" t="s">
        <v>2050</v>
      </c>
      <c r="R122" t="s">
        <v>2061</v>
      </c>
      <c r="S122" s="8">
        <f t="shared" si="5"/>
        <v>42111.208333333328</v>
      </c>
      <c r="T122" s="8">
        <f t="shared" si="6"/>
        <v>42115.208333333328</v>
      </c>
    </row>
    <row r="123" spans="1:20" ht="17" x14ac:dyDescent="0.2">
      <c r="A123">
        <v>121</v>
      </c>
      <c r="B123" t="s">
        <v>293</v>
      </c>
      <c r="C123" s="3" t="s">
        <v>294</v>
      </c>
      <c r="D123">
        <v>45300</v>
      </c>
      <c r="E123">
        <v>99361</v>
      </c>
      <c r="F123" t="s">
        <v>20</v>
      </c>
      <c r="G123">
        <v>903</v>
      </c>
      <c r="H123" t="s">
        <v>21</v>
      </c>
      <c r="I123" t="s">
        <v>22</v>
      </c>
      <c r="J123">
        <v>1412485200</v>
      </c>
      <c r="K123">
        <v>1413608400</v>
      </c>
      <c r="L123" t="b">
        <v>0</v>
      </c>
      <c r="M123" t="b">
        <v>0</v>
      </c>
      <c r="N123" t="s">
        <v>89</v>
      </c>
      <c r="O123" s="5">
        <f t="shared" si="4"/>
        <v>2.1933995584988963</v>
      </c>
      <c r="P123">
        <f t="shared" si="7"/>
        <v>110.0343300110742</v>
      </c>
      <c r="Q123" t="s">
        <v>2050</v>
      </c>
      <c r="R123" t="s">
        <v>2051</v>
      </c>
      <c r="S123" s="8">
        <f t="shared" si="5"/>
        <v>41917.208333333336</v>
      </c>
      <c r="T123" s="8">
        <f t="shared" si="6"/>
        <v>41930.208333333336</v>
      </c>
    </row>
    <row r="124" spans="1:20" ht="17" x14ac:dyDescent="0.2">
      <c r="A124">
        <v>122</v>
      </c>
      <c r="B124" t="s">
        <v>295</v>
      </c>
      <c r="C124" s="3" t="s">
        <v>296</v>
      </c>
      <c r="D124">
        <v>136800</v>
      </c>
      <c r="E124">
        <v>88055</v>
      </c>
      <c r="F124" t="s">
        <v>14</v>
      </c>
      <c r="G124">
        <v>3387</v>
      </c>
      <c r="H124" t="s">
        <v>21</v>
      </c>
      <c r="I124" t="s">
        <v>22</v>
      </c>
      <c r="J124">
        <v>1417068000</v>
      </c>
      <c r="K124">
        <v>1419400800</v>
      </c>
      <c r="L124" t="b">
        <v>0</v>
      </c>
      <c r="M124" t="b">
        <v>0</v>
      </c>
      <c r="N124" t="s">
        <v>119</v>
      </c>
      <c r="O124" s="5">
        <f t="shared" si="4"/>
        <v>0.64367690058479532</v>
      </c>
      <c r="P124">
        <f t="shared" si="7"/>
        <v>25.997933274284026</v>
      </c>
      <c r="Q124" t="s">
        <v>2047</v>
      </c>
      <c r="R124" t="s">
        <v>2053</v>
      </c>
      <c r="S124" s="8">
        <f t="shared" si="5"/>
        <v>41970.25</v>
      </c>
      <c r="T124" s="8">
        <f t="shared" si="6"/>
        <v>41997.25</v>
      </c>
    </row>
    <row r="125" spans="1:20" ht="17" x14ac:dyDescent="0.2">
      <c r="A125">
        <v>123</v>
      </c>
      <c r="B125" t="s">
        <v>297</v>
      </c>
      <c r="C125" s="3" t="s">
        <v>298</v>
      </c>
      <c r="D125">
        <v>177700</v>
      </c>
      <c r="E125">
        <v>33092</v>
      </c>
      <c r="F125" t="s">
        <v>14</v>
      </c>
      <c r="G125">
        <v>662</v>
      </c>
      <c r="H125" t="s">
        <v>15</v>
      </c>
      <c r="I125" t="s">
        <v>16</v>
      </c>
      <c r="J125">
        <v>1448344800</v>
      </c>
      <c r="K125">
        <v>1448604000</v>
      </c>
      <c r="L125" t="b">
        <v>1</v>
      </c>
      <c r="M125" t="b">
        <v>0</v>
      </c>
      <c r="N125" t="s">
        <v>33</v>
      </c>
      <c r="O125" s="5">
        <f t="shared" si="4"/>
        <v>0.18622397298818233</v>
      </c>
      <c r="P125">
        <f t="shared" si="7"/>
        <v>49.987915407854985</v>
      </c>
      <c r="Q125" t="s">
        <v>2039</v>
      </c>
      <c r="R125" t="s">
        <v>2040</v>
      </c>
      <c r="S125" s="8">
        <f t="shared" si="5"/>
        <v>42332.25</v>
      </c>
      <c r="T125" s="8">
        <f t="shared" si="6"/>
        <v>42335.25</v>
      </c>
    </row>
    <row r="126" spans="1:20" ht="17" x14ac:dyDescent="0.2">
      <c r="A126">
        <v>124</v>
      </c>
      <c r="B126" t="s">
        <v>299</v>
      </c>
      <c r="C126" s="3" t="s">
        <v>300</v>
      </c>
      <c r="D126">
        <v>2600</v>
      </c>
      <c r="E126">
        <v>9562</v>
      </c>
      <c r="F126" t="s">
        <v>20</v>
      </c>
      <c r="G126">
        <v>94</v>
      </c>
      <c r="H126" t="s">
        <v>107</v>
      </c>
      <c r="I126" t="s">
        <v>108</v>
      </c>
      <c r="J126">
        <v>1557723600</v>
      </c>
      <c r="K126">
        <v>1562302800</v>
      </c>
      <c r="L126" t="b">
        <v>0</v>
      </c>
      <c r="M126" t="b">
        <v>0</v>
      </c>
      <c r="N126" t="s">
        <v>122</v>
      </c>
      <c r="O126" s="5">
        <f t="shared" si="4"/>
        <v>3.6776923076923076</v>
      </c>
      <c r="P126">
        <f t="shared" si="7"/>
        <v>101.72340425531915</v>
      </c>
      <c r="Q126" t="s">
        <v>2054</v>
      </c>
      <c r="R126" t="s">
        <v>2055</v>
      </c>
      <c r="S126" s="8">
        <f t="shared" si="5"/>
        <v>43598.208333333328</v>
      </c>
      <c r="T126" s="8">
        <f t="shared" si="6"/>
        <v>43651.208333333328</v>
      </c>
    </row>
    <row r="127" spans="1:20" ht="17" x14ac:dyDescent="0.2">
      <c r="A127">
        <v>125</v>
      </c>
      <c r="B127" t="s">
        <v>301</v>
      </c>
      <c r="C127" s="3" t="s">
        <v>302</v>
      </c>
      <c r="D127">
        <v>5300</v>
      </c>
      <c r="E127">
        <v>8475</v>
      </c>
      <c r="F127" t="s">
        <v>20</v>
      </c>
      <c r="G127">
        <v>180</v>
      </c>
      <c r="H127" t="s">
        <v>21</v>
      </c>
      <c r="I127" t="s">
        <v>22</v>
      </c>
      <c r="J127">
        <v>1537333200</v>
      </c>
      <c r="K127">
        <v>1537678800</v>
      </c>
      <c r="L127" t="b">
        <v>0</v>
      </c>
      <c r="M127" t="b">
        <v>0</v>
      </c>
      <c r="N127" t="s">
        <v>33</v>
      </c>
      <c r="O127" s="5">
        <f t="shared" si="4"/>
        <v>1.5990566037735849</v>
      </c>
      <c r="P127">
        <f t="shared" si="7"/>
        <v>47.083333333333336</v>
      </c>
      <c r="Q127" t="s">
        <v>2039</v>
      </c>
      <c r="R127" t="s">
        <v>2040</v>
      </c>
      <c r="S127" s="8">
        <f t="shared" si="5"/>
        <v>43362.208333333328</v>
      </c>
      <c r="T127" s="8">
        <f t="shared" si="6"/>
        <v>43366.208333333328</v>
      </c>
    </row>
    <row r="128" spans="1:20" ht="17" x14ac:dyDescent="0.2">
      <c r="A128">
        <v>126</v>
      </c>
      <c r="B128" t="s">
        <v>303</v>
      </c>
      <c r="C128" s="3" t="s">
        <v>304</v>
      </c>
      <c r="D128">
        <v>180200</v>
      </c>
      <c r="E128">
        <v>69617</v>
      </c>
      <c r="F128" t="s">
        <v>14</v>
      </c>
      <c r="G128">
        <v>774</v>
      </c>
      <c r="H128" t="s">
        <v>21</v>
      </c>
      <c r="I128" t="s">
        <v>22</v>
      </c>
      <c r="J128">
        <v>1471150800</v>
      </c>
      <c r="K128">
        <v>1473570000</v>
      </c>
      <c r="L128" t="b">
        <v>0</v>
      </c>
      <c r="M128" t="b">
        <v>1</v>
      </c>
      <c r="N128" t="s">
        <v>33</v>
      </c>
      <c r="O128" s="5">
        <f t="shared" si="4"/>
        <v>0.38633185349611543</v>
      </c>
      <c r="P128">
        <f t="shared" si="7"/>
        <v>89.944444444444443</v>
      </c>
      <c r="Q128" t="s">
        <v>2039</v>
      </c>
      <c r="R128" t="s">
        <v>2040</v>
      </c>
      <c r="S128" s="8">
        <f t="shared" si="5"/>
        <v>42596.208333333328</v>
      </c>
      <c r="T128" s="8">
        <f t="shared" si="6"/>
        <v>42624.208333333328</v>
      </c>
    </row>
    <row r="129" spans="1:20" ht="17" x14ac:dyDescent="0.2">
      <c r="A129">
        <v>127</v>
      </c>
      <c r="B129" t="s">
        <v>305</v>
      </c>
      <c r="C129" s="3" t="s">
        <v>306</v>
      </c>
      <c r="D129">
        <v>103200</v>
      </c>
      <c r="E129">
        <v>53067</v>
      </c>
      <c r="F129" t="s">
        <v>14</v>
      </c>
      <c r="G129">
        <v>672</v>
      </c>
      <c r="H129" t="s">
        <v>15</v>
      </c>
      <c r="I129" t="s">
        <v>16</v>
      </c>
      <c r="J129">
        <v>1273640400</v>
      </c>
      <c r="K129">
        <v>1273899600</v>
      </c>
      <c r="L129" t="b">
        <v>0</v>
      </c>
      <c r="M129" t="b">
        <v>0</v>
      </c>
      <c r="N129" t="s">
        <v>33</v>
      </c>
      <c r="O129" s="5">
        <f t="shared" si="4"/>
        <v>0.51421511627906979</v>
      </c>
      <c r="P129">
        <f t="shared" si="7"/>
        <v>78.96875</v>
      </c>
      <c r="Q129" t="s">
        <v>2039</v>
      </c>
      <c r="R129" t="s">
        <v>2040</v>
      </c>
      <c r="S129" s="8">
        <f t="shared" si="5"/>
        <v>40310.208333333336</v>
      </c>
      <c r="T129" s="8">
        <f t="shared" si="6"/>
        <v>40313.208333333336</v>
      </c>
    </row>
    <row r="130" spans="1:20" ht="17" x14ac:dyDescent="0.2">
      <c r="A130">
        <v>128</v>
      </c>
      <c r="B130" t="s">
        <v>307</v>
      </c>
      <c r="C130" s="3" t="s">
        <v>308</v>
      </c>
      <c r="D130">
        <v>70600</v>
      </c>
      <c r="E130">
        <v>42596</v>
      </c>
      <c r="F130" t="s">
        <v>74</v>
      </c>
      <c r="G130">
        <v>532</v>
      </c>
      <c r="H130" t="s">
        <v>21</v>
      </c>
      <c r="I130" t="s">
        <v>22</v>
      </c>
      <c r="J130">
        <v>1282885200</v>
      </c>
      <c r="K130">
        <v>1284008400</v>
      </c>
      <c r="L130" t="b">
        <v>0</v>
      </c>
      <c r="M130" t="b">
        <v>0</v>
      </c>
      <c r="N130" t="s">
        <v>23</v>
      </c>
      <c r="O130" s="5">
        <f t="shared" si="4"/>
        <v>0.60334277620396604</v>
      </c>
      <c r="P130">
        <f t="shared" si="7"/>
        <v>80.067669172932327</v>
      </c>
      <c r="Q130" t="s">
        <v>2035</v>
      </c>
      <c r="R130" t="s">
        <v>2036</v>
      </c>
      <c r="S130" s="8">
        <f t="shared" si="5"/>
        <v>40417.208333333336</v>
      </c>
      <c r="T130" s="8">
        <f t="shared" si="6"/>
        <v>40430.208333333336</v>
      </c>
    </row>
    <row r="131" spans="1:20" ht="17" x14ac:dyDescent="0.2">
      <c r="A131">
        <v>129</v>
      </c>
      <c r="B131" t="s">
        <v>309</v>
      </c>
      <c r="C131" s="3" t="s">
        <v>310</v>
      </c>
      <c r="D131">
        <v>148500</v>
      </c>
      <c r="E131">
        <v>4756</v>
      </c>
      <c r="F131" t="s">
        <v>74</v>
      </c>
      <c r="G131">
        <v>55</v>
      </c>
      <c r="H131" t="s">
        <v>26</v>
      </c>
      <c r="I131" t="s">
        <v>27</v>
      </c>
      <c r="J131">
        <v>1422943200</v>
      </c>
      <c r="K131">
        <v>1425103200</v>
      </c>
      <c r="L131" t="b">
        <v>0</v>
      </c>
      <c r="M131" t="b">
        <v>0</v>
      </c>
      <c r="N131" t="s">
        <v>17</v>
      </c>
      <c r="O131" s="5">
        <f t="shared" ref="O131:O194" si="8">E131/D131</f>
        <v>3.2026936026936029E-2</v>
      </c>
      <c r="P131">
        <f t="shared" si="7"/>
        <v>86.472727272727269</v>
      </c>
      <c r="Q131" t="s">
        <v>2033</v>
      </c>
      <c r="R131" t="s">
        <v>2034</v>
      </c>
      <c r="S131" s="8">
        <f t="shared" ref="S131:S194" si="9" xml:space="preserve"> (((J131/60)/60)/24)+DATE(1970,1,1)</f>
        <v>42038.25</v>
      </c>
      <c r="T131" s="8">
        <f t="shared" ref="T131:T194" si="10">(((K131/60)/60)/24)+DATE(1970,1,1)</f>
        <v>42063.25</v>
      </c>
    </row>
    <row r="132" spans="1:20" ht="17" x14ac:dyDescent="0.2">
      <c r="A132">
        <v>130</v>
      </c>
      <c r="B132" t="s">
        <v>311</v>
      </c>
      <c r="C132" s="3" t="s">
        <v>312</v>
      </c>
      <c r="D132">
        <v>9600</v>
      </c>
      <c r="E132">
        <v>14925</v>
      </c>
      <c r="F132" t="s">
        <v>20</v>
      </c>
      <c r="G132">
        <v>533</v>
      </c>
      <c r="H132" t="s">
        <v>36</v>
      </c>
      <c r="I132" t="s">
        <v>37</v>
      </c>
      <c r="J132">
        <v>1319605200</v>
      </c>
      <c r="K132">
        <v>1320991200</v>
      </c>
      <c r="L132" t="b">
        <v>0</v>
      </c>
      <c r="M132" t="b">
        <v>0</v>
      </c>
      <c r="N132" t="s">
        <v>53</v>
      </c>
      <c r="O132" s="5">
        <f t="shared" si="8"/>
        <v>1.5546875</v>
      </c>
      <c r="P132">
        <f t="shared" ref="P132:P195" si="11">E132/G132</f>
        <v>28.001876172607879</v>
      </c>
      <c r="Q132" t="s">
        <v>2041</v>
      </c>
      <c r="R132" t="s">
        <v>2044</v>
      </c>
      <c r="S132" s="8">
        <f t="shared" si="9"/>
        <v>40842.208333333336</v>
      </c>
      <c r="T132" s="8">
        <f t="shared" si="10"/>
        <v>40858.25</v>
      </c>
    </row>
    <row r="133" spans="1:20" ht="34" x14ac:dyDescent="0.2">
      <c r="A133">
        <v>131</v>
      </c>
      <c r="B133" t="s">
        <v>313</v>
      </c>
      <c r="C133" s="3" t="s">
        <v>314</v>
      </c>
      <c r="D133">
        <v>164700</v>
      </c>
      <c r="E133">
        <v>166116</v>
      </c>
      <c r="F133" t="s">
        <v>20</v>
      </c>
      <c r="G133">
        <v>2443</v>
      </c>
      <c r="H133" t="s">
        <v>40</v>
      </c>
      <c r="I133" t="s">
        <v>41</v>
      </c>
      <c r="J133">
        <v>1385704800</v>
      </c>
      <c r="K133">
        <v>1386828000</v>
      </c>
      <c r="L133" t="b">
        <v>0</v>
      </c>
      <c r="M133" t="b">
        <v>0</v>
      </c>
      <c r="N133" t="s">
        <v>28</v>
      </c>
      <c r="O133" s="5">
        <f t="shared" si="8"/>
        <v>1.0085974499089254</v>
      </c>
      <c r="P133">
        <f t="shared" si="11"/>
        <v>67.996725337699544</v>
      </c>
      <c r="Q133" t="s">
        <v>2037</v>
      </c>
      <c r="R133" t="s">
        <v>2038</v>
      </c>
      <c r="S133" s="8">
        <f t="shared" si="9"/>
        <v>41607.25</v>
      </c>
      <c r="T133" s="8">
        <f t="shared" si="10"/>
        <v>41620.25</v>
      </c>
    </row>
    <row r="134" spans="1:20" ht="17" x14ac:dyDescent="0.2">
      <c r="A134">
        <v>132</v>
      </c>
      <c r="B134" t="s">
        <v>315</v>
      </c>
      <c r="C134" s="3" t="s">
        <v>316</v>
      </c>
      <c r="D134">
        <v>3300</v>
      </c>
      <c r="E134">
        <v>3834</v>
      </c>
      <c r="F134" t="s">
        <v>20</v>
      </c>
      <c r="G134">
        <v>89</v>
      </c>
      <c r="H134" t="s">
        <v>21</v>
      </c>
      <c r="I134" t="s">
        <v>22</v>
      </c>
      <c r="J134">
        <v>1515736800</v>
      </c>
      <c r="K134">
        <v>1517119200</v>
      </c>
      <c r="L134" t="b">
        <v>0</v>
      </c>
      <c r="M134" t="b">
        <v>1</v>
      </c>
      <c r="N134" t="s">
        <v>33</v>
      </c>
      <c r="O134" s="5">
        <f t="shared" si="8"/>
        <v>1.1618181818181819</v>
      </c>
      <c r="P134">
        <f t="shared" si="11"/>
        <v>43.078651685393261</v>
      </c>
      <c r="Q134" t="s">
        <v>2039</v>
      </c>
      <c r="R134" t="s">
        <v>2040</v>
      </c>
      <c r="S134" s="8">
        <f t="shared" si="9"/>
        <v>43112.25</v>
      </c>
      <c r="T134" s="8">
        <f t="shared" si="10"/>
        <v>43128.25</v>
      </c>
    </row>
    <row r="135" spans="1:20" ht="17" x14ac:dyDescent="0.2">
      <c r="A135">
        <v>133</v>
      </c>
      <c r="B135" t="s">
        <v>317</v>
      </c>
      <c r="C135" s="3" t="s">
        <v>318</v>
      </c>
      <c r="D135">
        <v>4500</v>
      </c>
      <c r="E135">
        <v>13985</v>
      </c>
      <c r="F135" t="s">
        <v>20</v>
      </c>
      <c r="G135">
        <v>159</v>
      </c>
      <c r="H135" t="s">
        <v>21</v>
      </c>
      <c r="I135" t="s">
        <v>22</v>
      </c>
      <c r="J135">
        <v>1313125200</v>
      </c>
      <c r="K135">
        <v>1315026000</v>
      </c>
      <c r="L135" t="b">
        <v>0</v>
      </c>
      <c r="M135" t="b">
        <v>0</v>
      </c>
      <c r="N135" t="s">
        <v>319</v>
      </c>
      <c r="O135" s="5">
        <f t="shared" si="8"/>
        <v>3.1077777777777778</v>
      </c>
      <c r="P135">
        <f t="shared" si="11"/>
        <v>87.95597484276729</v>
      </c>
      <c r="Q135" t="s">
        <v>2035</v>
      </c>
      <c r="R135" t="s">
        <v>2062</v>
      </c>
      <c r="S135" s="8">
        <f t="shared" si="9"/>
        <v>40767.208333333336</v>
      </c>
      <c r="T135" s="8">
        <f t="shared" si="10"/>
        <v>40789.208333333336</v>
      </c>
    </row>
    <row r="136" spans="1:20" ht="17" x14ac:dyDescent="0.2">
      <c r="A136">
        <v>134</v>
      </c>
      <c r="B136" t="s">
        <v>320</v>
      </c>
      <c r="C136" s="3" t="s">
        <v>321</v>
      </c>
      <c r="D136">
        <v>99500</v>
      </c>
      <c r="E136">
        <v>89288</v>
      </c>
      <c r="F136" t="s">
        <v>14</v>
      </c>
      <c r="G136">
        <v>940</v>
      </c>
      <c r="H136" t="s">
        <v>98</v>
      </c>
      <c r="I136" t="s">
        <v>99</v>
      </c>
      <c r="J136">
        <v>1308459600</v>
      </c>
      <c r="K136">
        <v>1312693200</v>
      </c>
      <c r="L136" t="b">
        <v>0</v>
      </c>
      <c r="M136" t="b">
        <v>1</v>
      </c>
      <c r="N136" t="s">
        <v>42</v>
      </c>
      <c r="O136" s="5">
        <f t="shared" si="8"/>
        <v>0.89736683417085428</v>
      </c>
      <c r="P136">
        <f t="shared" si="11"/>
        <v>94.987234042553197</v>
      </c>
      <c r="Q136" t="s">
        <v>2041</v>
      </c>
      <c r="R136" t="s">
        <v>2042</v>
      </c>
      <c r="S136" s="8">
        <f t="shared" si="9"/>
        <v>40713.208333333336</v>
      </c>
      <c r="T136" s="8">
        <f t="shared" si="10"/>
        <v>40762.208333333336</v>
      </c>
    </row>
    <row r="137" spans="1:20" ht="17" x14ac:dyDescent="0.2">
      <c r="A137">
        <v>135</v>
      </c>
      <c r="B137" t="s">
        <v>322</v>
      </c>
      <c r="C137" s="3" t="s">
        <v>323</v>
      </c>
      <c r="D137">
        <v>7700</v>
      </c>
      <c r="E137">
        <v>5488</v>
      </c>
      <c r="F137" t="s">
        <v>14</v>
      </c>
      <c r="G137">
        <v>117</v>
      </c>
      <c r="H137" t="s">
        <v>21</v>
      </c>
      <c r="I137" t="s">
        <v>22</v>
      </c>
      <c r="J137">
        <v>1362636000</v>
      </c>
      <c r="K137">
        <v>1363064400</v>
      </c>
      <c r="L137" t="b">
        <v>0</v>
      </c>
      <c r="M137" t="b">
        <v>1</v>
      </c>
      <c r="N137" t="s">
        <v>33</v>
      </c>
      <c r="O137" s="5">
        <f t="shared" si="8"/>
        <v>0.71272727272727276</v>
      </c>
      <c r="P137">
        <f t="shared" si="11"/>
        <v>46.905982905982903</v>
      </c>
      <c r="Q137" t="s">
        <v>2039</v>
      </c>
      <c r="R137" t="s">
        <v>2040</v>
      </c>
      <c r="S137" s="8">
        <f t="shared" si="9"/>
        <v>41340.25</v>
      </c>
      <c r="T137" s="8">
        <f t="shared" si="10"/>
        <v>41345.208333333336</v>
      </c>
    </row>
    <row r="138" spans="1:20" ht="17" x14ac:dyDescent="0.2">
      <c r="A138">
        <v>136</v>
      </c>
      <c r="B138" t="s">
        <v>324</v>
      </c>
      <c r="C138" s="3" t="s">
        <v>325</v>
      </c>
      <c r="D138">
        <v>82800</v>
      </c>
      <c r="E138">
        <v>2721</v>
      </c>
      <c r="F138" t="s">
        <v>74</v>
      </c>
      <c r="G138">
        <v>58</v>
      </c>
      <c r="H138" t="s">
        <v>21</v>
      </c>
      <c r="I138" t="s">
        <v>22</v>
      </c>
      <c r="J138">
        <v>1402117200</v>
      </c>
      <c r="K138">
        <v>1403154000</v>
      </c>
      <c r="L138" t="b">
        <v>0</v>
      </c>
      <c r="M138" t="b">
        <v>1</v>
      </c>
      <c r="N138" t="s">
        <v>53</v>
      </c>
      <c r="O138" s="5">
        <f t="shared" si="8"/>
        <v>3.2862318840579711E-2</v>
      </c>
      <c r="P138">
        <f t="shared" si="11"/>
        <v>46.913793103448278</v>
      </c>
      <c r="Q138" t="s">
        <v>2041</v>
      </c>
      <c r="R138" t="s">
        <v>2044</v>
      </c>
      <c r="S138" s="8">
        <f t="shared" si="9"/>
        <v>41797.208333333336</v>
      </c>
      <c r="T138" s="8">
        <f t="shared" si="10"/>
        <v>41809.208333333336</v>
      </c>
    </row>
    <row r="139" spans="1:20" ht="17" x14ac:dyDescent="0.2">
      <c r="A139">
        <v>137</v>
      </c>
      <c r="B139" t="s">
        <v>326</v>
      </c>
      <c r="C139" s="3" t="s">
        <v>327</v>
      </c>
      <c r="D139">
        <v>1800</v>
      </c>
      <c r="E139">
        <v>4712</v>
      </c>
      <c r="F139" t="s">
        <v>20</v>
      </c>
      <c r="G139">
        <v>50</v>
      </c>
      <c r="H139" t="s">
        <v>21</v>
      </c>
      <c r="I139" t="s">
        <v>22</v>
      </c>
      <c r="J139">
        <v>1286341200</v>
      </c>
      <c r="K139">
        <v>1286859600</v>
      </c>
      <c r="L139" t="b">
        <v>0</v>
      </c>
      <c r="M139" t="b">
        <v>0</v>
      </c>
      <c r="N139" t="s">
        <v>68</v>
      </c>
      <c r="O139" s="5">
        <f t="shared" si="8"/>
        <v>2.617777777777778</v>
      </c>
      <c r="P139">
        <f t="shared" si="11"/>
        <v>94.24</v>
      </c>
      <c r="Q139" t="s">
        <v>2047</v>
      </c>
      <c r="R139" t="s">
        <v>2048</v>
      </c>
      <c r="S139" s="8">
        <f t="shared" si="9"/>
        <v>40457.208333333336</v>
      </c>
      <c r="T139" s="8">
        <f t="shared" si="10"/>
        <v>40463.208333333336</v>
      </c>
    </row>
    <row r="140" spans="1:20" ht="34" x14ac:dyDescent="0.2">
      <c r="A140">
        <v>138</v>
      </c>
      <c r="B140" t="s">
        <v>328</v>
      </c>
      <c r="C140" s="3" t="s">
        <v>329</v>
      </c>
      <c r="D140">
        <v>9600</v>
      </c>
      <c r="E140">
        <v>9216</v>
      </c>
      <c r="F140" t="s">
        <v>14</v>
      </c>
      <c r="G140">
        <v>115</v>
      </c>
      <c r="H140" t="s">
        <v>21</v>
      </c>
      <c r="I140" t="s">
        <v>22</v>
      </c>
      <c r="J140">
        <v>1348808400</v>
      </c>
      <c r="K140">
        <v>1349326800</v>
      </c>
      <c r="L140" t="b">
        <v>0</v>
      </c>
      <c r="M140" t="b">
        <v>0</v>
      </c>
      <c r="N140" t="s">
        <v>292</v>
      </c>
      <c r="O140" s="5">
        <f t="shared" si="8"/>
        <v>0.96</v>
      </c>
      <c r="P140">
        <f t="shared" si="11"/>
        <v>80.139130434782615</v>
      </c>
      <c r="Q140" t="s">
        <v>2050</v>
      </c>
      <c r="R140" t="s">
        <v>2061</v>
      </c>
      <c r="S140" s="8">
        <f t="shared" si="9"/>
        <v>41180.208333333336</v>
      </c>
      <c r="T140" s="8">
        <f t="shared" si="10"/>
        <v>41186.208333333336</v>
      </c>
    </row>
    <row r="141" spans="1:20" ht="17" x14ac:dyDescent="0.2">
      <c r="A141">
        <v>139</v>
      </c>
      <c r="B141" t="s">
        <v>330</v>
      </c>
      <c r="C141" s="3" t="s">
        <v>331</v>
      </c>
      <c r="D141">
        <v>92100</v>
      </c>
      <c r="E141">
        <v>19246</v>
      </c>
      <c r="F141" t="s">
        <v>14</v>
      </c>
      <c r="G141">
        <v>326</v>
      </c>
      <c r="H141" t="s">
        <v>21</v>
      </c>
      <c r="I141" t="s">
        <v>22</v>
      </c>
      <c r="J141">
        <v>1429592400</v>
      </c>
      <c r="K141">
        <v>1430974800</v>
      </c>
      <c r="L141" t="b">
        <v>0</v>
      </c>
      <c r="M141" t="b">
        <v>1</v>
      </c>
      <c r="N141" t="s">
        <v>65</v>
      </c>
      <c r="O141" s="5">
        <f t="shared" si="8"/>
        <v>0.20896851248642778</v>
      </c>
      <c r="P141">
        <f t="shared" si="11"/>
        <v>59.036809815950917</v>
      </c>
      <c r="Q141" t="s">
        <v>2037</v>
      </c>
      <c r="R141" t="s">
        <v>2046</v>
      </c>
      <c r="S141" s="8">
        <f t="shared" si="9"/>
        <v>42115.208333333328</v>
      </c>
      <c r="T141" s="8">
        <f t="shared" si="10"/>
        <v>42131.208333333328</v>
      </c>
    </row>
    <row r="142" spans="1:20" ht="34" x14ac:dyDescent="0.2">
      <c r="A142">
        <v>140</v>
      </c>
      <c r="B142" t="s">
        <v>332</v>
      </c>
      <c r="C142" s="3" t="s">
        <v>333</v>
      </c>
      <c r="D142">
        <v>5500</v>
      </c>
      <c r="E142">
        <v>12274</v>
      </c>
      <c r="F142" t="s">
        <v>20</v>
      </c>
      <c r="G142">
        <v>186</v>
      </c>
      <c r="H142" t="s">
        <v>21</v>
      </c>
      <c r="I142" t="s">
        <v>22</v>
      </c>
      <c r="J142">
        <v>1519538400</v>
      </c>
      <c r="K142">
        <v>1519970400</v>
      </c>
      <c r="L142" t="b">
        <v>0</v>
      </c>
      <c r="M142" t="b">
        <v>0</v>
      </c>
      <c r="N142" t="s">
        <v>42</v>
      </c>
      <c r="O142" s="5">
        <f t="shared" si="8"/>
        <v>2.2316363636363636</v>
      </c>
      <c r="P142">
        <f t="shared" si="11"/>
        <v>65.989247311827953</v>
      </c>
      <c r="Q142" t="s">
        <v>2041</v>
      </c>
      <c r="R142" t="s">
        <v>2042</v>
      </c>
      <c r="S142" s="8">
        <f t="shared" si="9"/>
        <v>43156.25</v>
      </c>
      <c r="T142" s="8">
        <f t="shared" si="10"/>
        <v>43161.25</v>
      </c>
    </row>
    <row r="143" spans="1:20" ht="17" x14ac:dyDescent="0.2">
      <c r="A143">
        <v>141</v>
      </c>
      <c r="B143" t="s">
        <v>334</v>
      </c>
      <c r="C143" s="3" t="s">
        <v>335</v>
      </c>
      <c r="D143">
        <v>64300</v>
      </c>
      <c r="E143">
        <v>65323</v>
      </c>
      <c r="F143" t="s">
        <v>20</v>
      </c>
      <c r="G143">
        <v>1071</v>
      </c>
      <c r="H143" t="s">
        <v>21</v>
      </c>
      <c r="I143" t="s">
        <v>22</v>
      </c>
      <c r="J143">
        <v>1434085200</v>
      </c>
      <c r="K143">
        <v>1434603600</v>
      </c>
      <c r="L143" t="b">
        <v>0</v>
      </c>
      <c r="M143" t="b">
        <v>0</v>
      </c>
      <c r="N143" t="s">
        <v>28</v>
      </c>
      <c r="O143" s="5">
        <f t="shared" si="8"/>
        <v>1.0159097978227061</v>
      </c>
      <c r="P143">
        <f t="shared" si="11"/>
        <v>60.992530345471522</v>
      </c>
      <c r="Q143" t="s">
        <v>2037</v>
      </c>
      <c r="R143" t="s">
        <v>2038</v>
      </c>
      <c r="S143" s="8">
        <f t="shared" si="9"/>
        <v>42167.208333333328</v>
      </c>
      <c r="T143" s="8">
        <f t="shared" si="10"/>
        <v>42173.208333333328</v>
      </c>
    </row>
    <row r="144" spans="1:20" ht="34" x14ac:dyDescent="0.2">
      <c r="A144">
        <v>142</v>
      </c>
      <c r="B144" t="s">
        <v>336</v>
      </c>
      <c r="C144" s="3" t="s">
        <v>337</v>
      </c>
      <c r="D144">
        <v>5000</v>
      </c>
      <c r="E144">
        <v>11502</v>
      </c>
      <c r="F144" t="s">
        <v>20</v>
      </c>
      <c r="G144">
        <v>117</v>
      </c>
      <c r="H144" t="s">
        <v>21</v>
      </c>
      <c r="I144" t="s">
        <v>22</v>
      </c>
      <c r="J144">
        <v>1333688400</v>
      </c>
      <c r="K144">
        <v>1337230800</v>
      </c>
      <c r="L144" t="b">
        <v>0</v>
      </c>
      <c r="M144" t="b">
        <v>0</v>
      </c>
      <c r="N144" t="s">
        <v>28</v>
      </c>
      <c r="O144" s="5">
        <f t="shared" si="8"/>
        <v>2.3003999999999998</v>
      </c>
      <c r="P144">
        <f t="shared" si="11"/>
        <v>98.307692307692307</v>
      </c>
      <c r="Q144" t="s">
        <v>2037</v>
      </c>
      <c r="R144" t="s">
        <v>2038</v>
      </c>
      <c r="S144" s="8">
        <f t="shared" si="9"/>
        <v>41005.208333333336</v>
      </c>
      <c r="T144" s="8">
        <f t="shared" si="10"/>
        <v>41046.208333333336</v>
      </c>
    </row>
    <row r="145" spans="1:20" ht="17" x14ac:dyDescent="0.2">
      <c r="A145">
        <v>143</v>
      </c>
      <c r="B145" t="s">
        <v>338</v>
      </c>
      <c r="C145" s="3" t="s">
        <v>339</v>
      </c>
      <c r="D145">
        <v>5400</v>
      </c>
      <c r="E145">
        <v>7322</v>
      </c>
      <c r="F145" t="s">
        <v>20</v>
      </c>
      <c r="G145">
        <v>70</v>
      </c>
      <c r="H145" t="s">
        <v>21</v>
      </c>
      <c r="I145" t="s">
        <v>22</v>
      </c>
      <c r="J145">
        <v>1277701200</v>
      </c>
      <c r="K145">
        <v>1279429200</v>
      </c>
      <c r="L145" t="b">
        <v>0</v>
      </c>
      <c r="M145" t="b">
        <v>0</v>
      </c>
      <c r="N145" t="s">
        <v>60</v>
      </c>
      <c r="O145" s="5">
        <f t="shared" si="8"/>
        <v>1.355925925925926</v>
      </c>
      <c r="P145">
        <f t="shared" si="11"/>
        <v>104.6</v>
      </c>
      <c r="Q145" t="s">
        <v>2035</v>
      </c>
      <c r="R145" t="s">
        <v>2045</v>
      </c>
      <c r="S145" s="8">
        <f t="shared" si="9"/>
        <v>40357.208333333336</v>
      </c>
      <c r="T145" s="8">
        <f t="shared" si="10"/>
        <v>40377.208333333336</v>
      </c>
    </row>
    <row r="146" spans="1:20" ht="17" x14ac:dyDescent="0.2">
      <c r="A146">
        <v>144</v>
      </c>
      <c r="B146" t="s">
        <v>340</v>
      </c>
      <c r="C146" s="3" t="s">
        <v>341</v>
      </c>
      <c r="D146">
        <v>9000</v>
      </c>
      <c r="E146">
        <v>11619</v>
      </c>
      <c r="F146" t="s">
        <v>20</v>
      </c>
      <c r="G146">
        <v>135</v>
      </c>
      <c r="H146" t="s">
        <v>21</v>
      </c>
      <c r="I146" t="s">
        <v>22</v>
      </c>
      <c r="J146">
        <v>1560747600</v>
      </c>
      <c r="K146">
        <v>1561438800</v>
      </c>
      <c r="L146" t="b">
        <v>0</v>
      </c>
      <c r="M146" t="b">
        <v>0</v>
      </c>
      <c r="N146" t="s">
        <v>33</v>
      </c>
      <c r="O146" s="5">
        <f t="shared" si="8"/>
        <v>1.2909999999999999</v>
      </c>
      <c r="P146">
        <f t="shared" si="11"/>
        <v>86.066666666666663</v>
      </c>
      <c r="Q146" t="s">
        <v>2039</v>
      </c>
      <c r="R146" t="s">
        <v>2040</v>
      </c>
      <c r="S146" s="8">
        <f t="shared" si="9"/>
        <v>43633.208333333328</v>
      </c>
      <c r="T146" s="8">
        <f t="shared" si="10"/>
        <v>43641.208333333328</v>
      </c>
    </row>
    <row r="147" spans="1:20" ht="17" x14ac:dyDescent="0.2">
      <c r="A147">
        <v>145</v>
      </c>
      <c r="B147" t="s">
        <v>342</v>
      </c>
      <c r="C147" s="3" t="s">
        <v>343</v>
      </c>
      <c r="D147">
        <v>25000</v>
      </c>
      <c r="E147">
        <v>59128</v>
      </c>
      <c r="F147" t="s">
        <v>20</v>
      </c>
      <c r="G147">
        <v>768</v>
      </c>
      <c r="H147" t="s">
        <v>98</v>
      </c>
      <c r="I147" t="s">
        <v>99</v>
      </c>
      <c r="J147">
        <v>1410066000</v>
      </c>
      <c r="K147">
        <v>1410498000</v>
      </c>
      <c r="L147" t="b">
        <v>0</v>
      </c>
      <c r="M147" t="b">
        <v>0</v>
      </c>
      <c r="N147" t="s">
        <v>65</v>
      </c>
      <c r="O147" s="5">
        <f t="shared" si="8"/>
        <v>2.3651200000000001</v>
      </c>
      <c r="P147">
        <f t="shared" si="11"/>
        <v>76.989583333333329</v>
      </c>
      <c r="Q147" t="s">
        <v>2037</v>
      </c>
      <c r="R147" t="s">
        <v>2046</v>
      </c>
      <c r="S147" s="8">
        <f t="shared" si="9"/>
        <v>41889.208333333336</v>
      </c>
      <c r="T147" s="8">
        <f t="shared" si="10"/>
        <v>41894.208333333336</v>
      </c>
    </row>
    <row r="148" spans="1:20" ht="34" x14ac:dyDescent="0.2">
      <c r="A148">
        <v>146</v>
      </c>
      <c r="B148" t="s">
        <v>344</v>
      </c>
      <c r="C148" s="3" t="s">
        <v>345</v>
      </c>
      <c r="D148">
        <v>8800</v>
      </c>
      <c r="E148">
        <v>1518</v>
      </c>
      <c r="F148" t="s">
        <v>74</v>
      </c>
      <c r="G148">
        <v>51</v>
      </c>
      <c r="H148" t="s">
        <v>21</v>
      </c>
      <c r="I148" t="s">
        <v>22</v>
      </c>
      <c r="J148">
        <v>1320732000</v>
      </c>
      <c r="K148">
        <v>1322460000</v>
      </c>
      <c r="L148" t="b">
        <v>0</v>
      </c>
      <c r="M148" t="b">
        <v>0</v>
      </c>
      <c r="N148" t="s">
        <v>33</v>
      </c>
      <c r="O148" s="5">
        <f t="shared" si="8"/>
        <v>0.17249999999999999</v>
      </c>
      <c r="P148">
        <f t="shared" si="11"/>
        <v>29.764705882352942</v>
      </c>
      <c r="Q148" t="s">
        <v>2039</v>
      </c>
      <c r="R148" t="s">
        <v>2040</v>
      </c>
      <c r="S148" s="8">
        <f t="shared" si="9"/>
        <v>40855.25</v>
      </c>
      <c r="T148" s="8">
        <f t="shared" si="10"/>
        <v>40875.25</v>
      </c>
    </row>
    <row r="149" spans="1:20" ht="34" x14ac:dyDescent="0.2">
      <c r="A149">
        <v>147</v>
      </c>
      <c r="B149" t="s">
        <v>346</v>
      </c>
      <c r="C149" s="3" t="s">
        <v>347</v>
      </c>
      <c r="D149">
        <v>8300</v>
      </c>
      <c r="E149">
        <v>9337</v>
      </c>
      <c r="F149" t="s">
        <v>20</v>
      </c>
      <c r="G149">
        <v>199</v>
      </c>
      <c r="H149" t="s">
        <v>21</v>
      </c>
      <c r="I149" t="s">
        <v>22</v>
      </c>
      <c r="J149">
        <v>1465794000</v>
      </c>
      <c r="K149">
        <v>1466312400</v>
      </c>
      <c r="L149" t="b">
        <v>0</v>
      </c>
      <c r="M149" t="b">
        <v>1</v>
      </c>
      <c r="N149" t="s">
        <v>33</v>
      </c>
      <c r="O149" s="5">
        <f t="shared" si="8"/>
        <v>1.1249397590361445</v>
      </c>
      <c r="P149">
        <f t="shared" si="11"/>
        <v>46.91959798994975</v>
      </c>
      <c r="Q149" t="s">
        <v>2039</v>
      </c>
      <c r="R149" t="s">
        <v>2040</v>
      </c>
      <c r="S149" s="8">
        <f t="shared" si="9"/>
        <v>42534.208333333328</v>
      </c>
      <c r="T149" s="8">
        <f t="shared" si="10"/>
        <v>42540.208333333328</v>
      </c>
    </row>
    <row r="150" spans="1:20" ht="17" x14ac:dyDescent="0.2">
      <c r="A150">
        <v>148</v>
      </c>
      <c r="B150" t="s">
        <v>348</v>
      </c>
      <c r="C150" s="3" t="s">
        <v>349</v>
      </c>
      <c r="D150">
        <v>9300</v>
      </c>
      <c r="E150">
        <v>11255</v>
      </c>
      <c r="F150" t="s">
        <v>20</v>
      </c>
      <c r="G150">
        <v>107</v>
      </c>
      <c r="H150" t="s">
        <v>21</v>
      </c>
      <c r="I150" t="s">
        <v>22</v>
      </c>
      <c r="J150">
        <v>1500958800</v>
      </c>
      <c r="K150">
        <v>1501736400</v>
      </c>
      <c r="L150" t="b">
        <v>0</v>
      </c>
      <c r="M150" t="b">
        <v>0</v>
      </c>
      <c r="N150" t="s">
        <v>65</v>
      </c>
      <c r="O150" s="5">
        <f t="shared" si="8"/>
        <v>1.2102150537634409</v>
      </c>
      <c r="P150">
        <f t="shared" si="11"/>
        <v>105.18691588785046</v>
      </c>
      <c r="Q150" t="s">
        <v>2037</v>
      </c>
      <c r="R150" t="s">
        <v>2046</v>
      </c>
      <c r="S150" s="8">
        <f t="shared" si="9"/>
        <v>42941.208333333328</v>
      </c>
      <c r="T150" s="8">
        <f t="shared" si="10"/>
        <v>42950.208333333328</v>
      </c>
    </row>
    <row r="151" spans="1:20" ht="17" x14ac:dyDescent="0.2">
      <c r="A151">
        <v>149</v>
      </c>
      <c r="B151" t="s">
        <v>350</v>
      </c>
      <c r="C151" s="3" t="s">
        <v>351</v>
      </c>
      <c r="D151">
        <v>6200</v>
      </c>
      <c r="E151">
        <v>13632</v>
      </c>
      <c r="F151" t="s">
        <v>20</v>
      </c>
      <c r="G151">
        <v>195</v>
      </c>
      <c r="H151" t="s">
        <v>21</v>
      </c>
      <c r="I151" t="s">
        <v>22</v>
      </c>
      <c r="J151">
        <v>1357020000</v>
      </c>
      <c r="K151">
        <v>1361512800</v>
      </c>
      <c r="L151" t="b">
        <v>0</v>
      </c>
      <c r="M151" t="b">
        <v>0</v>
      </c>
      <c r="N151" t="s">
        <v>60</v>
      </c>
      <c r="O151" s="5">
        <f t="shared" si="8"/>
        <v>2.1987096774193549</v>
      </c>
      <c r="P151">
        <f t="shared" si="11"/>
        <v>69.907692307692301</v>
      </c>
      <c r="Q151" t="s">
        <v>2035</v>
      </c>
      <c r="R151" t="s">
        <v>2045</v>
      </c>
      <c r="S151" s="8">
        <f t="shared" si="9"/>
        <v>41275.25</v>
      </c>
      <c r="T151" s="8">
        <f t="shared" si="10"/>
        <v>41327.25</v>
      </c>
    </row>
    <row r="152" spans="1:20" ht="17" x14ac:dyDescent="0.2">
      <c r="A152">
        <v>150</v>
      </c>
      <c r="B152" t="s">
        <v>352</v>
      </c>
      <c r="C152" s="3" t="s">
        <v>353</v>
      </c>
      <c r="D152">
        <v>100</v>
      </c>
      <c r="E152">
        <v>1</v>
      </c>
      <c r="F152" t="s">
        <v>14</v>
      </c>
      <c r="G152">
        <v>1</v>
      </c>
      <c r="H152" t="s">
        <v>21</v>
      </c>
      <c r="I152" t="s">
        <v>22</v>
      </c>
      <c r="J152">
        <v>1544940000</v>
      </c>
      <c r="K152">
        <v>1545026400</v>
      </c>
      <c r="L152" t="b">
        <v>0</v>
      </c>
      <c r="M152" t="b">
        <v>0</v>
      </c>
      <c r="N152" t="s">
        <v>23</v>
      </c>
      <c r="O152" s="5">
        <f t="shared" si="8"/>
        <v>0.01</v>
      </c>
      <c r="P152">
        <f t="shared" si="11"/>
        <v>1</v>
      </c>
      <c r="Q152" t="s">
        <v>2035</v>
      </c>
      <c r="R152" t="s">
        <v>2036</v>
      </c>
      <c r="S152" s="8">
        <f t="shared" si="9"/>
        <v>43450.25</v>
      </c>
      <c r="T152" s="8">
        <f t="shared" si="10"/>
        <v>43451.25</v>
      </c>
    </row>
    <row r="153" spans="1:20" ht="17" x14ac:dyDescent="0.2">
      <c r="A153">
        <v>151</v>
      </c>
      <c r="B153" t="s">
        <v>354</v>
      </c>
      <c r="C153" s="3" t="s">
        <v>355</v>
      </c>
      <c r="D153">
        <v>137200</v>
      </c>
      <c r="E153">
        <v>88037</v>
      </c>
      <c r="F153" t="s">
        <v>14</v>
      </c>
      <c r="G153">
        <v>1467</v>
      </c>
      <c r="H153" t="s">
        <v>21</v>
      </c>
      <c r="I153" t="s">
        <v>22</v>
      </c>
      <c r="J153">
        <v>1402290000</v>
      </c>
      <c r="K153">
        <v>1406696400</v>
      </c>
      <c r="L153" t="b">
        <v>0</v>
      </c>
      <c r="M153" t="b">
        <v>0</v>
      </c>
      <c r="N153" t="s">
        <v>50</v>
      </c>
      <c r="O153" s="5">
        <f t="shared" si="8"/>
        <v>0.64166909620991253</v>
      </c>
      <c r="P153">
        <f t="shared" si="11"/>
        <v>60.011588275391958</v>
      </c>
      <c r="Q153" t="s">
        <v>2035</v>
      </c>
      <c r="R153" t="s">
        <v>2043</v>
      </c>
      <c r="S153" s="8">
        <f t="shared" si="9"/>
        <v>41799.208333333336</v>
      </c>
      <c r="T153" s="8">
        <f t="shared" si="10"/>
        <v>41850.208333333336</v>
      </c>
    </row>
    <row r="154" spans="1:20" ht="17" x14ac:dyDescent="0.2">
      <c r="A154">
        <v>152</v>
      </c>
      <c r="B154" t="s">
        <v>356</v>
      </c>
      <c r="C154" s="3" t="s">
        <v>357</v>
      </c>
      <c r="D154">
        <v>41500</v>
      </c>
      <c r="E154">
        <v>175573</v>
      </c>
      <c r="F154" t="s">
        <v>20</v>
      </c>
      <c r="G154">
        <v>3376</v>
      </c>
      <c r="H154" t="s">
        <v>21</v>
      </c>
      <c r="I154" t="s">
        <v>22</v>
      </c>
      <c r="J154">
        <v>1487311200</v>
      </c>
      <c r="K154">
        <v>1487916000</v>
      </c>
      <c r="L154" t="b">
        <v>0</v>
      </c>
      <c r="M154" t="b">
        <v>0</v>
      </c>
      <c r="N154" t="s">
        <v>60</v>
      </c>
      <c r="O154" s="5">
        <f t="shared" si="8"/>
        <v>4.2306746987951804</v>
      </c>
      <c r="P154">
        <f t="shared" si="11"/>
        <v>52.006220379146917</v>
      </c>
      <c r="Q154" t="s">
        <v>2035</v>
      </c>
      <c r="R154" t="s">
        <v>2045</v>
      </c>
      <c r="S154" s="8">
        <f t="shared" si="9"/>
        <v>42783.25</v>
      </c>
      <c r="T154" s="8">
        <f t="shared" si="10"/>
        <v>42790.25</v>
      </c>
    </row>
    <row r="155" spans="1:20" ht="17" x14ac:dyDescent="0.2">
      <c r="A155">
        <v>153</v>
      </c>
      <c r="B155" t="s">
        <v>358</v>
      </c>
      <c r="C155" s="3" t="s">
        <v>359</v>
      </c>
      <c r="D155">
        <v>189400</v>
      </c>
      <c r="E155">
        <v>176112</v>
      </c>
      <c r="F155" t="s">
        <v>14</v>
      </c>
      <c r="G155">
        <v>5681</v>
      </c>
      <c r="H155" t="s">
        <v>21</v>
      </c>
      <c r="I155" t="s">
        <v>22</v>
      </c>
      <c r="J155">
        <v>1350622800</v>
      </c>
      <c r="K155">
        <v>1351141200</v>
      </c>
      <c r="L155" t="b">
        <v>0</v>
      </c>
      <c r="M155" t="b">
        <v>0</v>
      </c>
      <c r="N155" t="s">
        <v>33</v>
      </c>
      <c r="O155" s="5">
        <f t="shared" si="8"/>
        <v>0.92984160506863778</v>
      </c>
      <c r="P155">
        <f t="shared" si="11"/>
        <v>31.000176025347649</v>
      </c>
      <c r="Q155" t="s">
        <v>2039</v>
      </c>
      <c r="R155" t="s">
        <v>2040</v>
      </c>
      <c r="S155" s="8">
        <f t="shared" si="9"/>
        <v>41201.208333333336</v>
      </c>
      <c r="T155" s="8">
        <f t="shared" si="10"/>
        <v>41207.208333333336</v>
      </c>
    </row>
    <row r="156" spans="1:20" ht="17" x14ac:dyDescent="0.2">
      <c r="A156">
        <v>154</v>
      </c>
      <c r="B156" t="s">
        <v>360</v>
      </c>
      <c r="C156" s="3" t="s">
        <v>361</v>
      </c>
      <c r="D156">
        <v>171300</v>
      </c>
      <c r="E156">
        <v>100650</v>
      </c>
      <c r="F156" t="s">
        <v>14</v>
      </c>
      <c r="G156">
        <v>1059</v>
      </c>
      <c r="H156" t="s">
        <v>21</v>
      </c>
      <c r="I156" t="s">
        <v>22</v>
      </c>
      <c r="J156">
        <v>1463029200</v>
      </c>
      <c r="K156">
        <v>1465016400</v>
      </c>
      <c r="L156" t="b">
        <v>0</v>
      </c>
      <c r="M156" t="b">
        <v>1</v>
      </c>
      <c r="N156" t="s">
        <v>60</v>
      </c>
      <c r="O156" s="5">
        <f t="shared" si="8"/>
        <v>0.58756567425569173</v>
      </c>
      <c r="P156">
        <f t="shared" si="11"/>
        <v>95.042492917847028</v>
      </c>
      <c r="Q156" t="s">
        <v>2035</v>
      </c>
      <c r="R156" t="s">
        <v>2045</v>
      </c>
      <c r="S156" s="8">
        <f t="shared" si="9"/>
        <v>42502.208333333328</v>
      </c>
      <c r="T156" s="8">
        <f t="shared" si="10"/>
        <v>42525.208333333328</v>
      </c>
    </row>
    <row r="157" spans="1:20" ht="17" x14ac:dyDescent="0.2">
      <c r="A157">
        <v>155</v>
      </c>
      <c r="B157" t="s">
        <v>362</v>
      </c>
      <c r="C157" s="3" t="s">
        <v>363</v>
      </c>
      <c r="D157">
        <v>139500</v>
      </c>
      <c r="E157">
        <v>90706</v>
      </c>
      <c r="F157" t="s">
        <v>14</v>
      </c>
      <c r="G157">
        <v>1194</v>
      </c>
      <c r="H157" t="s">
        <v>21</v>
      </c>
      <c r="I157" t="s">
        <v>22</v>
      </c>
      <c r="J157">
        <v>1269493200</v>
      </c>
      <c r="K157">
        <v>1270789200</v>
      </c>
      <c r="L157" t="b">
        <v>0</v>
      </c>
      <c r="M157" t="b">
        <v>0</v>
      </c>
      <c r="N157" t="s">
        <v>33</v>
      </c>
      <c r="O157" s="5">
        <f t="shared" si="8"/>
        <v>0.65022222222222226</v>
      </c>
      <c r="P157">
        <f t="shared" si="11"/>
        <v>75.968174204355108</v>
      </c>
      <c r="Q157" t="s">
        <v>2039</v>
      </c>
      <c r="R157" t="s">
        <v>2040</v>
      </c>
      <c r="S157" s="8">
        <f t="shared" si="9"/>
        <v>40262.208333333336</v>
      </c>
      <c r="T157" s="8">
        <f t="shared" si="10"/>
        <v>40277.208333333336</v>
      </c>
    </row>
    <row r="158" spans="1:20" ht="17" x14ac:dyDescent="0.2">
      <c r="A158">
        <v>156</v>
      </c>
      <c r="B158" t="s">
        <v>364</v>
      </c>
      <c r="C158" s="3" t="s">
        <v>365</v>
      </c>
      <c r="D158">
        <v>36400</v>
      </c>
      <c r="E158">
        <v>26914</v>
      </c>
      <c r="F158" t="s">
        <v>74</v>
      </c>
      <c r="G158">
        <v>379</v>
      </c>
      <c r="H158" t="s">
        <v>26</v>
      </c>
      <c r="I158" t="s">
        <v>27</v>
      </c>
      <c r="J158">
        <v>1570251600</v>
      </c>
      <c r="K158">
        <v>1572325200</v>
      </c>
      <c r="L158" t="b">
        <v>0</v>
      </c>
      <c r="M158" t="b">
        <v>0</v>
      </c>
      <c r="N158" t="s">
        <v>23</v>
      </c>
      <c r="O158" s="5">
        <f t="shared" si="8"/>
        <v>0.73939560439560437</v>
      </c>
      <c r="P158">
        <f t="shared" si="11"/>
        <v>71.013192612137203</v>
      </c>
      <c r="Q158" t="s">
        <v>2035</v>
      </c>
      <c r="R158" t="s">
        <v>2036</v>
      </c>
      <c r="S158" s="8">
        <f t="shared" si="9"/>
        <v>43743.208333333328</v>
      </c>
      <c r="T158" s="8">
        <f t="shared" si="10"/>
        <v>43767.208333333328</v>
      </c>
    </row>
    <row r="159" spans="1:20" ht="17" x14ac:dyDescent="0.2">
      <c r="A159">
        <v>157</v>
      </c>
      <c r="B159" t="s">
        <v>366</v>
      </c>
      <c r="C159" s="3" t="s">
        <v>367</v>
      </c>
      <c r="D159">
        <v>4200</v>
      </c>
      <c r="E159">
        <v>2212</v>
      </c>
      <c r="F159" t="s">
        <v>14</v>
      </c>
      <c r="G159">
        <v>30</v>
      </c>
      <c r="H159" t="s">
        <v>26</v>
      </c>
      <c r="I159" t="s">
        <v>27</v>
      </c>
      <c r="J159">
        <v>1388383200</v>
      </c>
      <c r="K159">
        <v>1389420000</v>
      </c>
      <c r="L159" t="b">
        <v>0</v>
      </c>
      <c r="M159" t="b">
        <v>0</v>
      </c>
      <c r="N159" t="s">
        <v>122</v>
      </c>
      <c r="O159" s="5">
        <f t="shared" si="8"/>
        <v>0.52666666666666662</v>
      </c>
      <c r="P159">
        <f t="shared" si="11"/>
        <v>73.733333333333334</v>
      </c>
      <c r="Q159" t="s">
        <v>2054</v>
      </c>
      <c r="R159" t="s">
        <v>2055</v>
      </c>
      <c r="S159" s="8">
        <f t="shared" si="9"/>
        <v>41638.25</v>
      </c>
      <c r="T159" s="8">
        <f t="shared" si="10"/>
        <v>41650.25</v>
      </c>
    </row>
    <row r="160" spans="1:20" ht="17" x14ac:dyDescent="0.2">
      <c r="A160">
        <v>158</v>
      </c>
      <c r="B160" t="s">
        <v>368</v>
      </c>
      <c r="C160" s="3" t="s">
        <v>369</v>
      </c>
      <c r="D160">
        <v>2100</v>
      </c>
      <c r="E160">
        <v>4640</v>
      </c>
      <c r="F160" t="s">
        <v>20</v>
      </c>
      <c r="G160">
        <v>41</v>
      </c>
      <c r="H160" t="s">
        <v>21</v>
      </c>
      <c r="I160" t="s">
        <v>22</v>
      </c>
      <c r="J160">
        <v>1449554400</v>
      </c>
      <c r="K160">
        <v>1449640800</v>
      </c>
      <c r="L160" t="b">
        <v>0</v>
      </c>
      <c r="M160" t="b">
        <v>0</v>
      </c>
      <c r="N160" t="s">
        <v>23</v>
      </c>
      <c r="O160" s="5">
        <f t="shared" si="8"/>
        <v>2.2095238095238097</v>
      </c>
      <c r="P160">
        <f t="shared" si="11"/>
        <v>113.17073170731707</v>
      </c>
      <c r="Q160" t="s">
        <v>2035</v>
      </c>
      <c r="R160" t="s">
        <v>2036</v>
      </c>
      <c r="S160" s="8">
        <f t="shared" si="9"/>
        <v>42346.25</v>
      </c>
      <c r="T160" s="8">
        <f t="shared" si="10"/>
        <v>42347.25</v>
      </c>
    </row>
    <row r="161" spans="1:20" ht="17" x14ac:dyDescent="0.2">
      <c r="A161">
        <v>159</v>
      </c>
      <c r="B161" t="s">
        <v>370</v>
      </c>
      <c r="C161" s="3" t="s">
        <v>371</v>
      </c>
      <c r="D161">
        <v>191200</v>
      </c>
      <c r="E161">
        <v>191222</v>
      </c>
      <c r="F161" t="s">
        <v>20</v>
      </c>
      <c r="G161">
        <v>1821</v>
      </c>
      <c r="H161" t="s">
        <v>21</v>
      </c>
      <c r="I161" t="s">
        <v>22</v>
      </c>
      <c r="J161">
        <v>1553662800</v>
      </c>
      <c r="K161">
        <v>1555218000</v>
      </c>
      <c r="L161" t="b">
        <v>0</v>
      </c>
      <c r="M161" t="b">
        <v>1</v>
      </c>
      <c r="N161" t="s">
        <v>33</v>
      </c>
      <c r="O161" s="5">
        <f t="shared" si="8"/>
        <v>1.0001150627615063</v>
      </c>
      <c r="P161">
        <f t="shared" si="11"/>
        <v>105.00933552992861</v>
      </c>
      <c r="Q161" t="s">
        <v>2039</v>
      </c>
      <c r="R161" t="s">
        <v>2040</v>
      </c>
      <c r="S161" s="8">
        <f t="shared" si="9"/>
        <v>43551.208333333328</v>
      </c>
      <c r="T161" s="8">
        <f t="shared" si="10"/>
        <v>43569.208333333328</v>
      </c>
    </row>
    <row r="162" spans="1:20" ht="17" x14ac:dyDescent="0.2">
      <c r="A162">
        <v>160</v>
      </c>
      <c r="B162" t="s">
        <v>372</v>
      </c>
      <c r="C162" s="3" t="s">
        <v>373</v>
      </c>
      <c r="D162">
        <v>8000</v>
      </c>
      <c r="E162">
        <v>12985</v>
      </c>
      <c r="F162" t="s">
        <v>20</v>
      </c>
      <c r="G162">
        <v>164</v>
      </c>
      <c r="H162" t="s">
        <v>21</v>
      </c>
      <c r="I162" t="s">
        <v>22</v>
      </c>
      <c r="J162">
        <v>1556341200</v>
      </c>
      <c r="K162">
        <v>1557723600</v>
      </c>
      <c r="L162" t="b">
        <v>0</v>
      </c>
      <c r="M162" t="b">
        <v>0</v>
      </c>
      <c r="N162" t="s">
        <v>65</v>
      </c>
      <c r="O162" s="5">
        <f t="shared" si="8"/>
        <v>1.6231249999999999</v>
      </c>
      <c r="P162">
        <f t="shared" si="11"/>
        <v>79.176829268292678</v>
      </c>
      <c r="Q162" t="s">
        <v>2037</v>
      </c>
      <c r="R162" t="s">
        <v>2046</v>
      </c>
      <c r="S162" s="8">
        <f t="shared" si="9"/>
        <v>43582.208333333328</v>
      </c>
      <c r="T162" s="8">
        <f t="shared" si="10"/>
        <v>43598.208333333328</v>
      </c>
    </row>
    <row r="163" spans="1:20" ht="34" x14ac:dyDescent="0.2">
      <c r="A163">
        <v>161</v>
      </c>
      <c r="B163" t="s">
        <v>374</v>
      </c>
      <c r="C163" s="3" t="s">
        <v>375</v>
      </c>
      <c r="D163">
        <v>5500</v>
      </c>
      <c r="E163">
        <v>4300</v>
      </c>
      <c r="F163" t="s">
        <v>14</v>
      </c>
      <c r="G163">
        <v>75</v>
      </c>
      <c r="H163" t="s">
        <v>21</v>
      </c>
      <c r="I163" t="s">
        <v>22</v>
      </c>
      <c r="J163">
        <v>1442984400</v>
      </c>
      <c r="K163">
        <v>1443502800</v>
      </c>
      <c r="L163" t="b">
        <v>0</v>
      </c>
      <c r="M163" t="b">
        <v>1</v>
      </c>
      <c r="N163" t="s">
        <v>28</v>
      </c>
      <c r="O163" s="5">
        <f t="shared" si="8"/>
        <v>0.78181818181818186</v>
      </c>
      <c r="P163">
        <f t="shared" si="11"/>
        <v>57.333333333333336</v>
      </c>
      <c r="Q163" t="s">
        <v>2037</v>
      </c>
      <c r="R163" t="s">
        <v>2038</v>
      </c>
      <c r="S163" s="8">
        <f t="shared" si="9"/>
        <v>42270.208333333328</v>
      </c>
      <c r="T163" s="8">
        <f t="shared" si="10"/>
        <v>42276.208333333328</v>
      </c>
    </row>
    <row r="164" spans="1:20" ht="34" x14ac:dyDescent="0.2">
      <c r="A164">
        <v>162</v>
      </c>
      <c r="B164" t="s">
        <v>376</v>
      </c>
      <c r="C164" s="3" t="s">
        <v>377</v>
      </c>
      <c r="D164">
        <v>6100</v>
      </c>
      <c r="E164">
        <v>9134</v>
      </c>
      <c r="F164" t="s">
        <v>20</v>
      </c>
      <c r="G164">
        <v>157</v>
      </c>
      <c r="H164" t="s">
        <v>98</v>
      </c>
      <c r="I164" t="s">
        <v>99</v>
      </c>
      <c r="J164">
        <v>1544248800</v>
      </c>
      <c r="K164">
        <v>1546840800</v>
      </c>
      <c r="L164" t="b">
        <v>0</v>
      </c>
      <c r="M164" t="b">
        <v>0</v>
      </c>
      <c r="N164" t="s">
        <v>23</v>
      </c>
      <c r="O164" s="5">
        <f t="shared" si="8"/>
        <v>1.4973770491803278</v>
      </c>
      <c r="P164">
        <f t="shared" si="11"/>
        <v>58.178343949044589</v>
      </c>
      <c r="Q164" t="s">
        <v>2035</v>
      </c>
      <c r="R164" t="s">
        <v>2036</v>
      </c>
      <c r="S164" s="8">
        <f t="shared" si="9"/>
        <v>43442.25</v>
      </c>
      <c r="T164" s="8">
        <f t="shared" si="10"/>
        <v>43472.25</v>
      </c>
    </row>
    <row r="165" spans="1:20" ht="17" x14ac:dyDescent="0.2">
      <c r="A165">
        <v>163</v>
      </c>
      <c r="B165" t="s">
        <v>378</v>
      </c>
      <c r="C165" s="3" t="s">
        <v>379</v>
      </c>
      <c r="D165">
        <v>3500</v>
      </c>
      <c r="E165">
        <v>8864</v>
      </c>
      <c r="F165" t="s">
        <v>20</v>
      </c>
      <c r="G165">
        <v>246</v>
      </c>
      <c r="H165" t="s">
        <v>21</v>
      </c>
      <c r="I165" t="s">
        <v>22</v>
      </c>
      <c r="J165">
        <v>1508475600</v>
      </c>
      <c r="K165">
        <v>1512712800</v>
      </c>
      <c r="L165" t="b">
        <v>0</v>
      </c>
      <c r="M165" t="b">
        <v>1</v>
      </c>
      <c r="N165" t="s">
        <v>122</v>
      </c>
      <c r="O165" s="5">
        <f t="shared" si="8"/>
        <v>2.5325714285714285</v>
      </c>
      <c r="P165">
        <f t="shared" si="11"/>
        <v>36.032520325203251</v>
      </c>
      <c r="Q165" t="s">
        <v>2054</v>
      </c>
      <c r="R165" t="s">
        <v>2055</v>
      </c>
      <c r="S165" s="8">
        <f t="shared" si="9"/>
        <v>43028.208333333328</v>
      </c>
      <c r="T165" s="8">
        <f t="shared" si="10"/>
        <v>43077.25</v>
      </c>
    </row>
    <row r="166" spans="1:20" ht="17" x14ac:dyDescent="0.2">
      <c r="A166">
        <v>164</v>
      </c>
      <c r="B166" t="s">
        <v>380</v>
      </c>
      <c r="C166" s="3" t="s">
        <v>381</v>
      </c>
      <c r="D166">
        <v>150500</v>
      </c>
      <c r="E166">
        <v>150755</v>
      </c>
      <c r="F166" t="s">
        <v>20</v>
      </c>
      <c r="G166">
        <v>1396</v>
      </c>
      <c r="H166" t="s">
        <v>21</v>
      </c>
      <c r="I166" t="s">
        <v>22</v>
      </c>
      <c r="J166">
        <v>1507438800</v>
      </c>
      <c r="K166">
        <v>1507525200</v>
      </c>
      <c r="L166" t="b">
        <v>0</v>
      </c>
      <c r="M166" t="b">
        <v>0</v>
      </c>
      <c r="N166" t="s">
        <v>33</v>
      </c>
      <c r="O166" s="5">
        <f t="shared" si="8"/>
        <v>1.0016943521594683</v>
      </c>
      <c r="P166">
        <f t="shared" si="11"/>
        <v>107.99068767908309</v>
      </c>
      <c r="Q166" t="s">
        <v>2039</v>
      </c>
      <c r="R166" t="s">
        <v>2040</v>
      </c>
      <c r="S166" s="8">
        <f t="shared" si="9"/>
        <v>43016.208333333328</v>
      </c>
      <c r="T166" s="8">
        <f t="shared" si="10"/>
        <v>43017.208333333328</v>
      </c>
    </row>
    <row r="167" spans="1:20" ht="17" x14ac:dyDescent="0.2">
      <c r="A167">
        <v>165</v>
      </c>
      <c r="B167" t="s">
        <v>382</v>
      </c>
      <c r="C167" s="3" t="s">
        <v>383</v>
      </c>
      <c r="D167">
        <v>90400</v>
      </c>
      <c r="E167">
        <v>110279</v>
      </c>
      <c r="F167" t="s">
        <v>20</v>
      </c>
      <c r="G167">
        <v>2506</v>
      </c>
      <c r="H167" t="s">
        <v>21</v>
      </c>
      <c r="I167" t="s">
        <v>22</v>
      </c>
      <c r="J167">
        <v>1501563600</v>
      </c>
      <c r="K167">
        <v>1504328400</v>
      </c>
      <c r="L167" t="b">
        <v>0</v>
      </c>
      <c r="M167" t="b">
        <v>0</v>
      </c>
      <c r="N167" t="s">
        <v>28</v>
      </c>
      <c r="O167" s="5">
        <f t="shared" si="8"/>
        <v>1.2199004424778761</v>
      </c>
      <c r="P167">
        <f t="shared" si="11"/>
        <v>44.005985634477256</v>
      </c>
      <c r="Q167" t="s">
        <v>2037</v>
      </c>
      <c r="R167" t="s">
        <v>2038</v>
      </c>
      <c r="S167" s="8">
        <f t="shared" si="9"/>
        <v>42948.208333333328</v>
      </c>
      <c r="T167" s="8">
        <f t="shared" si="10"/>
        <v>42980.208333333328</v>
      </c>
    </row>
    <row r="168" spans="1:20" ht="17" x14ac:dyDescent="0.2">
      <c r="A168">
        <v>166</v>
      </c>
      <c r="B168" t="s">
        <v>384</v>
      </c>
      <c r="C168" s="3" t="s">
        <v>385</v>
      </c>
      <c r="D168">
        <v>9800</v>
      </c>
      <c r="E168">
        <v>13439</v>
      </c>
      <c r="F168" t="s">
        <v>20</v>
      </c>
      <c r="G168">
        <v>244</v>
      </c>
      <c r="H168" t="s">
        <v>21</v>
      </c>
      <c r="I168" t="s">
        <v>22</v>
      </c>
      <c r="J168">
        <v>1292997600</v>
      </c>
      <c r="K168">
        <v>1293343200</v>
      </c>
      <c r="L168" t="b">
        <v>0</v>
      </c>
      <c r="M168" t="b">
        <v>0</v>
      </c>
      <c r="N168" t="s">
        <v>122</v>
      </c>
      <c r="O168" s="5">
        <f t="shared" si="8"/>
        <v>1.3713265306122449</v>
      </c>
      <c r="P168">
        <f t="shared" si="11"/>
        <v>55.077868852459019</v>
      </c>
      <c r="Q168" t="s">
        <v>2054</v>
      </c>
      <c r="R168" t="s">
        <v>2055</v>
      </c>
      <c r="S168" s="8">
        <f t="shared" si="9"/>
        <v>40534.25</v>
      </c>
      <c r="T168" s="8">
        <f t="shared" si="10"/>
        <v>40538.25</v>
      </c>
    </row>
    <row r="169" spans="1:20" ht="17" x14ac:dyDescent="0.2">
      <c r="A169">
        <v>167</v>
      </c>
      <c r="B169" t="s">
        <v>386</v>
      </c>
      <c r="C169" s="3" t="s">
        <v>387</v>
      </c>
      <c r="D169">
        <v>2600</v>
      </c>
      <c r="E169">
        <v>10804</v>
      </c>
      <c r="F169" t="s">
        <v>20</v>
      </c>
      <c r="G169">
        <v>146</v>
      </c>
      <c r="H169" t="s">
        <v>26</v>
      </c>
      <c r="I169" t="s">
        <v>27</v>
      </c>
      <c r="J169">
        <v>1370840400</v>
      </c>
      <c r="K169">
        <v>1371704400</v>
      </c>
      <c r="L169" t="b">
        <v>0</v>
      </c>
      <c r="M169" t="b">
        <v>0</v>
      </c>
      <c r="N169" t="s">
        <v>33</v>
      </c>
      <c r="O169" s="5">
        <f t="shared" si="8"/>
        <v>4.155384615384615</v>
      </c>
      <c r="P169">
        <f t="shared" si="11"/>
        <v>74</v>
      </c>
      <c r="Q169" t="s">
        <v>2039</v>
      </c>
      <c r="R169" t="s">
        <v>2040</v>
      </c>
      <c r="S169" s="8">
        <f t="shared" si="9"/>
        <v>41435.208333333336</v>
      </c>
      <c r="T169" s="8">
        <f t="shared" si="10"/>
        <v>41445.208333333336</v>
      </c>
    </row>
    <row r="170" spans="1:20" ht="17" x14ac:dyDescent="0.2">
      <c r="A170">
        <v>168</v>
      </c>
      <c r="B170" t="s">
        <v>388</v>
      </c>
      <c r="C170" s="3" t="s">
        <v>389</v>
      </c>
      <c r="D170">
        <v>128100</v>
      </c>
      <c r="E170">
        <v>40107</v>
      </c>
      <c r="F170" t="s">
        <v>14</v>
      </c>
      <c r="G170">
        <v>955</v>
      </c>
      <c r="H170" t="s">
        <v>36</v>
      </c>
      <c r="I170" t="s">
        <v>37</v>
      </c>
      <c r="J170">
        <v>1550815200</v>
      </c>
      <c r="K170">
        <v>1552798800</v>
      </c>
      <c r="L170" t="b">
        <v>0</v>
      </c>
      <c r="M170" t="b">
        <v>1</v>
      </c>
      <c r="N170" t="s">
        <v>60</v>
      </c>
      <c r="O170" s="5">
        <f t="shared" si="8"/>
        <v>0.3130913348946136</v>
      </c>
      <c r="P170">
        <f t="shared" si="11"/>
        <v>41.996858638743454</v>
      </c>
      <c r="Q170" t="s">
        <v>2035</v>
      </c>
      <c r="R170" t="s">
        <v>2045</v>
      </c>
      <c r="S170" s="8">
        <f t="shared" si="9"/>
        <v>43518.25</v>
      </c>
      <c r="T170" s="8">
        <f t="shared" si="10"/>
        <v>43541.208333333328</v>
      </c>
    </row>
    <row r="171" spans="1:20" ht="17" x14ac:dyDescent="0.2">
      <c r="A171">
        <v>169</v>
      </c>
      <c r="B171" t="s">
        <v>390</v>
      </c>
      <c r="C171" s="3" t="s">
        <v>391</v>
      </c>
      <c r="D171">
        <v>23300</v>
      </c>
      <c r="E171">
        <v>98811</v>
      </c>
      <c r="F171" t="s">
        <v>20</v>
      </c>
      <c r="G171">
        <v>1267</v>
      </c>
      <c r="H171" t="s">
        <v>21</v>
      </c>
      <c r="I171" t="s">
        <v>22</v>
      </c>
      <c r="J171">
        <v>1339909200</v>
      </c>
      <c r="K171">
        <v>1342328400</v>
      </c>
      <c r="L171" t="b">
        <v>0</v>
      </c>
      <c r="M171" t="b">
        <v>1</v>
      </c>
      <c r="N171" t="s">
        <v>100</v>
      </c>
      <c r="O171" s="5">
        <f t="shared" si="8"/>
        <v>4.240815450643777</v>
      </c>
      <c r="P171">
        <f t="shared" si="11"/>
        <v>77.988161010260455</v>
      </c>
      <c r="Q171" t="s">
        <v>2041</v>
      </c>
      <c r="R171" t="s">
        <v>2052</v>
      </c>
      <c r="S171" s="8">
        <f t="shared" si="9"/>
        <v>41077.208333333336</v>
      </c>
      <c r="T171" s="8">
        <f t="shared" si="10"/>
        <v>41105.208333333336</v>
      </c>
    </row>
    <row r="172" spans="1:20" ht="17" x14ac:dyDescent="0.2">
      <c r="A172">
        <v>170</v>
      </c>
      <c r="B172" t="s">
        <v>392</v>
      </c>
      <c r="C172" s="3" t="s">
        <v>393</v>
      </c>
      <c r="D172">
        <v>188100</v>
      </c>
      <c r="E172">
        <v>5528</v>
      </c>
      <c r="F172" t="s">
        <v>14</v>
      </c>
      <c r="G172">
        <v>67</v>
      </c>
      <c r="H172" t="s">
        <v>21</v>
      </c>
      <c r="I172" t="s">
        <v>22</v>
      </c>
      <c r="J172">
        <v>1501736400</v>
      </c>
      <c r="K172">
        <v>1502341200</v>
      </c>
      <c r="L172" t="b">
        <v>0</v>
      </c>
      <c r="M172" t="b">
        <v>0</v>
      </c>
      <c r="N172" t="s">
        <v>60</v>
      </c>
      <c r="O172" s="5">
        <f t="shared" si="8"/>
        <v>2.9388623072833599E-2</v>
      </c>
      <c r="P172">
        <f t="shared" si="11"/>
        <v>82.507462686567166</v>
      </c>
      <c r="Q172" t="s">
        <v>2035</v>
      </c>
      <c r="R172" t="s">
        <v>2045</v>
      </c>
      <c r="S172" s="8">
        <f t="shared" si="9"/>
        <v>42950.208333333328</v>
      </c>
      <c r="T172" s="8">
        <f t="shared" si="10"/>
        <v>42957.208333333328</v>
      </c>
    </row>
    <row r="173" spans="1:20" ht="34" x14ac:dyDescent="0.2">
      <c r="A173">
        <v>171</v>
      </c>
      <c r="B173" t="s">
        <v>394</v>
      </c>
      <c r="C173" s="3" t="s">
        <v>395</v>
      </c>
      <c r="D173">
        <v>4900</v>
      </c>
      <c r="E173">
        <v>521</v>
      </c>
      <c r="F173" t="s">
        <v>14</v>
      </c>
      <c r="G173">
        <v>5</v>
      </c>
      <c r="H173" t="s">
        <v>21</v>
      </c>
      <c r="I173" t="s">
        <v>22</v>
      </c>
      <c r="J173">
        <v>1395291600</v>
      </c>
      <c r="K173">
        <v>1397192400</v>
      </c>
      <c r="L173" t="b">
        <v>0</v>
      </c>
      <c r="M173" t="b">
        <v>0</v>
      </c>
      <c r="N173" t="s">
        <v>206</v>
      </c>
      <c r="O173" s="5">
        <f t="shared" si="8"/>
        <v>0.1063265306122449</v>
      </c>
      <c r="P173">
        <f t="shared" si="11"/>
        <v>104.2</v>
      </c>
      <c r="Q173" t="s">
        <v>2047</v>
      </c>
      <c r="R173" t="s">
        <v>2059</v>
      </c>
      <c r="S173" s="8">
        <f t="shared" si="9"/>
        <v>41718.208333333336</v>
      </c>
      <c r="T173" s="8">
        <f t="shared" si="10"/>
        <v>41740.208333333336</v>
      </c>
    </row>
    <row r="174" spans="1:20" ht="17" x14ac:dyDescent="0.2">
      <c r="A174">
        <v>172</v>
      </c>
      <c r="B174" t="s">
        <v>396</v>
      </c>
      <c r="C174" s="3" t="s">
        <v>397</v>
      </c>
      <c r="D174">
        <v>800</v>
      </c>
      <c r="E174">
        <v>663</v>
      </c>
      <c r="F174" t="s">
        <v>14</v>
      </c>
      <c r="G174">
        <v>26</v>
      </c>
      <c r="H174" t="s">
        <v>21</v>
      </c>
      <c r="I174" t="s">
        <v>22</v>
      </c>
      <c r="J174">
        <v>1405746000</v>
      </c>
      <c r="K174">
        <v>1407042000</v>
      </c>
      <c r="L174" t="b">
        <v>0</v>
      </c>
      <c r="M174" t="b">
        <v>1</v>
      </c>
      <c r="N174" t="s">
        <v>42</v>
      </c>
      <c r="O174" s="5">
        <f t="shared" si="8"/>
        <v>0.82874999999999999</v>
      </c>
      <c r="P174">
        <f t="shared" si="11"/>
        <v>25.5</v>
      </c>
      <c r="Q174" t="s">
        <v>2041</v>
      </c>
      <c r="R174" t="s">
        <v>2042</v>
      </c>
      <c r="S174" s="8">
        <f t="shared" si="9"/>
        <v>41839.208333333336</v>
      </c>
      <c r="T174" s="8">
        <f t="shared" si="10"/>
        <v>41854.208333333336</v>
      </c>
    </row>
    <row r="175" spans="1:20" ht="34" x14ac:dyDescent="0.2">
      <c r="A175">
        <v>173</v>
      </c>
      <c r="B175" t="s">
        <v>398</v>
      </c>
      <c r="C175" s="3" t="s">
        <v>399</v>
      </c>
      <c r="D175">
        <v>96700</v>
      </c>
      <c r="E175">
        <v>157635</v>
      </c>
      <c r="F175" t="s">
        <v>20</v>
      </c>
      <c r="G175">
        <v>1561</v>
      </c>
      <c r="H175" t="s">
        <v>21</v>
      </c>
      <c r="I175" t="s">
        <v>22</v>
      </c>
      <c r="J175">
        <v>1368853200</v>
      </c>
      <c r="K175">
        <v>1369371600</v>
      </c>
      <c r="L175" t="b">
        <v>0</v>
      </c>
      <c r="M175" t="b">
        <v>0</v>
      </c>
      <c r="N175" t="s">
        <v>33</v>
      </c>
      <c r="O175" s="5">
        <f t="shared" si="8"/>
        <v>1.6301447776628748</v>
      </c>
      <c r="P175">
        <f t="shared" si="11"/>
        <v>100.98334401024984</v>
      </c>
      <c r="Q175" t="s">
        <v>2039</v>
      </c>
      <c r="R175" t="s">
        <v>2040</v>
      </c>
      <c r="S175" s="8">
        <f t="shared" si="9"/>
        <v>41412.208333333336</v>
      </c>
      <c r="T175" s="8">
        <f t="shared" si="10"/>
        <v>41418.208333333336</v>
      </c>
    </row>
    <row r="176" spans="1:20" ht="17" x14ac:dyDescent="0.2">
      <c r="A176">
        <v>174</v>
      </c>
      <c r="B176" t="s">
        <v>400</v>
      </c>
      <c r="C176" s="3" t="s">
        <v>401</v>
      </c>
      <c r="D176">
        <v>600</v>
      </c>
      <c r="E176">
        <v>5368</v>
      </c>
      <c r="F176" t="s">
        <v>20</v>
      </c>
      <c r="G176">
        <v>48</v>
      </c>
      <c r="H176" t="s">
        <v>21</v>
      </c>
      <c r="I176" t="s">
        <v>22</v>
      </c>
      <c r="J176">
        <v>1444021200</v>
      </c>
      <c r="K176">
        <v>1444107600</v>
      </c>
      <c r="L176" t="b">
        <v>0</v>
      </c>
      <c r="M176" t="b">
        <v>1</v>
      </c>
      <c r="N176" t="s">
        <v>65</v>
      </c>
      <c r="O176" s="5">
        <f t="shared" si="8"/>
        <v>8.9466666666666672</v>
      </c>
      <c r="P176">
        <f t="shared" si="11"/>
        <v>111.83333333333333</v>
      </c>
      <c r="Q176" t="s">
        <v>2037</v>
      </c>
      <c r="R176" t="s">
        <v>2046</v>
      </c>
      <c r="S176" s="8">
        <f t="shared" si="9"/>
        <v>42282.208333333328</v>
      </c>
      <c r="T176" s="8">
        <f t="shared" si="10"/>
        <v>42283.208333333328</v>
      </c>
    </row>
    <row r="177" spans="1:20" ht="17" x14ac:dyDescent="0.2">
      <c r="A177">
        <v>175</v>
      </c>
      <c r="B177" t="s">
        <v>402</v>
      </c>
      <c r="C177" s="3" t="s">
        <v>403</v>
      </c>
      <c r="D177">
        <v>181200</v>
      </c>
      <c r="E177">
        <v>47459</v>
      </c>
      <c r="F177" t="s">
        <v>14</v>
      </c>
      <c r="G177">
        <v>1130</v>
      </c>
      <c r="H177" t="s">
        <v>21</v>
      </c>
      <c r="I177" t="s">
        <v>22</v>
      </c>
      <c r="J177">
        <v>1472619600</v>
      </c>
      <c r="K177">
        <v>1474261200</v>
      </c>
      <c r="L177" t="b">
        <v>0</v>
      </c>
      <c r="M177" t="b">
        <v>0</v>
      </c>
      <c r="N177" t="s">
        <v>33</v>
      </c>
      <c r="O177" s="5">
        <f t="shared" si="8"/>
        <v>0.26191501103752757</v>
      </c>
      <c r="P177">
        <f t="shared" si="11"/>
        <v>41.999115044247787</v>
      </c>
      <c r="Q177" t="s">
        <v>2039</v>
      </c>
      <c r="R177" t="s">
        <v>2040</v>
      </c>
      <c r="S177" s="8">
        <f t="shared" si="9"/>
        <v>42613.208333333328</v>
      </c>
      <c r="T177" s="8">
        <f t="shared" si="10"/>
        <v>42632.208333333328</v>
      </c>
    </row>
    <row r="178" spans="1:20" ht="34" x14ac:dyDescent="0.2">
      <c r="A178">
        <v>176</v>
      </c>
      <c r="B178" t="s">
        <v>404</v>
      </c>
      <c r="C178" s="3" t="s">
        <v>405</v>
      </c>
      <c r="D178">
        <v>115000</v>
      </c>
      <c r="E178">
        <v>86060</v>
      </c>
      <c r="F178" t="s">
        <v>14</v>
      </c>
      <c r="G178">
        <v>782</v>
      </c>
      <c r="H178" t="s">
        <v>21</v>
      </c>
      <c r="I178" t="s">
        <v>22</v>
      </c>
      <c r="J178">
        <v>1472878800</v>
      </c>
      <c r="K178">
        <v>1473656400</v>
      </c>
      <c r="L178" t="b">
        <v>0</v>
      </c>
      <c r="M178" t="b">
        <v>0</v>
      </c>
      <c r="N178" t="s">
        <v>33</v>
      </c>
      <c r="O178" s="5">
        <f t="shared" si="8"/>
        <v>0.74834782608695649</v>
      </c>
      <c r="P178">
        <f t="shared" si="11"/>
        <v>110.05115089514067</v>
      </c>
      <c r="Q178" t="s">
        <v>2039</v>
      </c>
      <c r="R178" t="s">
        <v>2040</v>
      </c>
      <c r="S178" s="8">
        <f t="shared" si="9"/>
        <v>42616.208333333328</v>
      </c>
      <c r="T178" s="8">
        <f t="shared" si="10"/>
        <v>42625.208333333328</v>
      </c>
    </row>
    <row r="179" spans="1:20" ht="17" x14ac:dyDescent="0.2">
      <c r="A179">
        <v>177</v>
      </c>
      <c r="B179" t="s">
        <v>406</v>
      </c>
      <c r="C179" s="3" t="s">
        <v>407</v>
      </c>
      <c r="D179">
        <v>38800</v>
      </c>
      <c r="E179">
        <v>161593</v>
      </c>
      <c r="F179" t="s">
        <v>20</v>
      </c>
      <c r="G179">
        <v>2739</v>
      </c>
      <c r="H179" t="s">
        <v>21</v>
      </c>
      <c r="I179" t="s">
        <v>22</v>
      </c>
      <c r="J179">
        <v>1289800800</v>
      </c>
      <c r="K179">
        <v>1291960800</v>
      </c>
      <c r="L179" t="b">
        <v>0</v>
      </c>
      <c r="M179" t="b">
        <v>0</v>
      </c>
      <c r="N179" t="s">
        <v>33</v>
      </c>
      <c r="O179" s="5">
        <f t="shared" si="8"/>
        <v>4.1647680412371137</v>
      </c>
      <c r="P179">
        <f t="shared" si="11"/>
        <v>58.997079225994888</v>
      </c>
      <c r="Q179" t="s">
        <v>2039</v>
      </c>
      <c r="R179" t="s">
        <v>2040</v>
      </c>
      <c r="S179" s="8">
        <f t="shared" si="9"/>
        <v>40497.25</v>
      </c>
      <c r="T179" s="8">
        <f t="shared" si="10"/>
        <v>40522.25</v>
      </c>
    </row>
    <row r="180" spans="1:20" ht="17" x14ac:dyDescent="0.2">
      <c r="A180">
        <v>178</v>
      </c>
      <c r="B180" t="s">
        <v>408</v>
      </c>
      <c r="C180" s="3" t="s">
        <v>409</v>
      </c>
      <c r="D180">
        <v>7200</v>
      </c>
      <c r="E180">
        <v>6927</v>
      </c>
      <c r="F180" t="s">
        <v>14</v>
      </c>
      <c r="G180">
        <v>210</v>
      </c>
      <c r="H180" t="s">
        <v>21</v>
      </c>
      <c r="I180" t="s">
        <v>22</v>
      </c>
      <c r="J180">
        <v>1505970000</v>
      </c>
      <c r="K180">
        <v>1506747600</v>
      </c>
      <c r="L180" t="b">
        <v>0</v>
      </c>
      <c r="M180" t="b">
        <v>0</v>
      </c>
      <c r="N180" t="s">
        <v>17</v>
      </c>
      <c r="O180" s="5">
        <f t="shared" si="8"/>
        <v>0.96208333333333329</v>
      </c>
      <c r="P180">
        <f t="shared" si="11"/>
        <v>32.985714285714288</v>
      </c>
      <c r="Q180" t="s">
        <v>2033</v>
      </c>
      <c r="R180" t="s">
        <v>2034</v>
      </c>
      <c r="S180" s="8">
        <f t="shared" si="9"/>
        <v>42999.208333333328</v>
      </c>
      <c r="T180" s="8">
        <f t="shared" si="10"/>
        <v>43008.208333333328</v>
      </c>
    </row>
    <row r="181" spans="1:20" ht="34" x14ac:dyDescent="0.2">
      <c r="A181">
        <v>179</v>
      </c>
      <c r="B181" t="s">
        <v>410</v>
      </c>
      <c r="C181" s="3" t="s">
        <v>411</v>
      </c>
      <c r="D181">
        <v>44500</v>
      </c>
      <c r="E181">
        <v>159185</v>
      </c>
      <c r="F181" t="s">
        <v>20</v>
      </c>
      <c r="G181">
        <v>3537</v>
      </c>
      <c r="H181" t="s">
        <v>15</v>
      </c>
      <c r="I181" t="s">
        <v>16</v>
      </c>
      <c r="J181">
        <v>1363496400</v>
      </c>
      <c r="K181">
        <v>1363582800</v>
      </c>
      <c r="L181" t="b">
        <v>0</v>
      </c>
      <c r="M181" t="b">
        <v>1</v>
      </c>
      <c r="N181" t="s">
        <v>33</v>
      </c>
      <c r="O181" s="5">
        <f t="shared" si="8"/>
        <v>3.5771910112359548</v>
      </c>
      <c r="P181">
        <f t="shared" si="11"/>
        <v>45.005654509471306</v>
      </c>
      <c r="Q181" t="s">
        <v>2039</v>
      </c>
      <c r="R181" t="s">
        <v>2040</v>
      </c>
      <c r="S181" s="8">
        <f t="shared" si="9"/>
        <v>41350.208333333336</v>
      </c>
      <c r="T181" s="8">
        <f t="shared" si="10"/>
        <v>41351.208333333336</v>
      </c>
    </row>
    <row r="182" spans="1:20" ht="17" x14ac:dyDescent="0.2">
      <c r="A182">
        <v>180</v>
      </c>
      <c r="B182" t="s">
        <v>412</v>
      </c>
      <c r="C182" s="3" t="s">
        <v>413</v>
      </c>
      <c r="D182">
        <v>56000</v>
      </c>
      <c r="E182">
        <v>172736</v>
      </c>
      <c r="F182" t="s">
        <v>20</v>
      </c>
      <c r="G182">
        <v>2107</v>
      </c>
      <c r="H182" t="s">
        <v>26</v>
      </c>
      <c r="I182" t="s">
        <v>27</v>
      </c>
      <c r="J182">
        <v>1269234000</v>
      </c>
      <c r="K182">
        <v>1269666000</v>
      </c>
      <c r="L182" t="b">
        <v>0</v>
      </c>
      <c r="M182" t="b">
        <v>0</v>
      </c>
      <c r="N182" t="s">
        <v>65</v>
      </c>
      <c r="O182" s="5">
        <f t="shared" si="8"/>
        <v>3.0845714285714285</v>
      </c>
      <c r="P182">
        <f t="shared" si="11"/>
        <v>81.98196487897485</v>
      </c>
      <c r="Q182" t="s">
        <v>2037</v>
      </c>
      <c r="R182" t="s">
        <v>2046</v>
      </c>
      <c r="S182" s="8">
        <f t="shared" si="9"/>
        <v>40259.208333333336</v>
      </c>
      <c r="T182" s="8">
        <f t="shared" si="10"/>
        <v>40264.208333333336</v>
      </c>
    </row>
    <row r="183" spans="1:20" ht="17" x14ac:dyDescent="0.2">
      <c r="A183">
        <v>181</v>
      </c>
      <c r="B183" t="s">
        <v>414</v>
      </c>
      <c r="C183" s="3" t="s">
        <v>415</v>
      </c>
      <c r="D183">
        <v>8600</v>
      </c>
      <c r="E183">
        <v>5315</v>
      </c>
      <c r="F183" t="s">
        <v>14</v>
      </c>
      <c r="G183">
        <v>136</v>
      </c>
      <c r="H183" t="s">
        <v>21</v>
      </c>
      <c r="I183" t="s">
        <v>22</v>
      </c>
      <c r="J183">
        <v>1507093200</v>
      </c>
      <c r="K183">
        <v>1508648400</v>
      </c>
      <c r="L183" t="b">
        <v>0</v>
      </c>
      <c r="M183" t="b">
        <v>0</v>
      </c>
      <c r="N183" t="s">
        <v>28</v>
      </c>
      <c r="O183" s="5">
        <f t="shared" si="8"/>
        <v>0.61802325581395345</v>
      </c>
      <c r="P183">
        <f t="shared" si="11"/>
        <v>39.080882352941174</v>
      </c>
      <c r="Q183" t="s">
        <v>2037</v>
      </c>
      <c r="R183" t="s">
        <v>2038</v>
      </c>
      <c r="S183" s="8">
        <f t="shared" si="9"/>
        <v>43012.208333333328</v>
      </c>
      <c r="T183" s="8">
        <f t="shared" si="10"/>
        <v>43030.208333333328</v>
      </c>
    </row>
    <row r="184" spans="1:20" ht="34" x14ac:dyDescent="0.2">
      <c r="A184">
        <v>182</v>
      </c>
      <c r="B184" t="s">
        <v>416</v>
      </c>
      <c r="C184" s="3" t="s">
        <v>417</v>
      </c>
      <c r="D184">
        <v>27100</v>
      </c>
      <c r="E184">
        <v>195750</v>
      </c>
      <c r="F184" t="s">
        <v>20</v>
      </c>
      <c r="G184">
        <v>3318</v>
      </c>
      <c r="H184" t="s">
        <v>36</v>
      </c>
      <c r="I184" t="s">
        <v>37</v>
      </c>
      <c r="J184">
        <v>1560574800</v>
      </c>
      <c r="K184">
        <v>1561957200</v>
      </c>
      <c r="L184" t="b">
        <v>0</v>
      </c>
      <c r="M184" t="b">
        <v>0</v>
      </c>
      <c r="N184" t="s">
        <v>33</v>
      </c>
      <c r="O184" s="5">
        <f t="shared" si="8"/>
        <v>7.2232472324723247</v>
      </c>
      <c r="P184">
        <f t="shared" si="11"/>
        <v>58.996383363471971</v>
      </c>
      <c r="Q184" t="s">
        <v>2039</v>
      </c>
      <c r="R184" t="s">
        <v>2040</v>
      </c>
      <c r="S184" s="8">
        <f t="shared" si="9"/>
        <v>43631.208333333328</v>
      </c>
      <c r="T184" s="8">
        <f t="shared" si="10"/>
        <v>43647.208333333328</v>
      </c>
    </row>
    <row r="185" spans="1:20" ht="34" x14ac:dyDescent="0.2">
      <c r="A185">
        <v>183</v>
      </c>
      <c r="B185" t="s">
        <v>418</v>
      </c>
      <c r="C185" s="3" t="s">
        <v>419</v>
      </c>
      <c r="D185">
        <v>5100</v>
      </c>
      <c r="E185">
        <v>3525</v>
      </c>
      <c r="F185" t="s">
        <v>14</v>
      </c>
      <c r="G185">
        <v>86</v>
      </c>
      <c r="H185" t="s">
        <v>15</v>
      </c>
      <c r="I185" t="s">
        <v>16</v>
      </c>
      <c r="J185">
        <v>1284008400</v>
      </c>
      <c r="K185">
        <v>1285131600</v>
      </c>
      <c r="L185" t="b">
        <v>0</v>
      </c>
      <c r="M185" t="b">
        <v>0</v>
      </c>
      <c r="N185" t="s">
        <v>23</v>
      </c>
      <c r="O185" s="5">
        <f t="shared" si="8"/>
        <v>0.69117647058823528</v>
      </c>
      <c r="P185">
        <f t="shared" si="11"/>
        <v>40.988372093023258</v>
      </c>
      <c r="Q185" t="s">
        <v>2035</v>
      </c>
      <c r="R185" t="s">
        <v>2036</v>
      </c>
      <c r="S185" s="8">
        <f t="shared" si="9"/>
        <v>40430.208333333336</v>
      </c>
      <c r="T185" s="8">
        <f t="shared" si="10"/>
        <v>40443.208333333336</v>
      </c>
    </row>
    <row r="186" spans="1:20" ht="17" x14ac:dyDescent="0.2">
      <c r="A186">
        <v>184</v>
      </c>
      <c r="B186" t="s">
        <v>420</v>
      </c>
      <c r="C186" s="3" t="s">
        <v>421</v>
      </c>
      <c r="D186">
        <v>3600</v>
      </c>
      <c r="E186">
        <v>10550</v>
      </c>
      <c r="F186" t="s">
        <v>20</v>
      </c>
      <c r="G186">
        <v>340</v>
      </c>
      <c r="H186" t="s">
        <v>21</v>
      </c>
      <c r="I186" t="s">
        <v>22</v>
      </c>
      <c r="J186">
        <v>1556859600</v>
      </c>
      <c r="K186">
        <v>1556946000</v>
      </c>
      <c r="L186" t="b">
        <v>0</v>
      </c>
      <c r="M186" t="b">
        <v>0</v>
      </c>
      <c r="N186" t="s">
        <v>33</v>
      </c>
      <c r="O186" s="5">
        <f t="shared" si="8"/>
        <v>2.9305555555555554</v>
      </c>
      <c r="P186">
        <f t="shared" si="11"/>
        <v>31.029411764705884</v>
      </c>
      <c r="Q186" t="s">
        <v>2039</v>
      </c>
      <c r="R186" t="s">
        <v>2040</v>
      </c>
      <c r="S186" s="8">
        <f t="shared" si="9"/>
        <v>43588.208333333328</v>
      </c>
      <c r="T186" s="8">
        <f t="shared" si="10"/>
        <v>43589.208333333328</v>
      </c>
    </row>
    <row r="187" spans="1:20" ht="17" x14ac:dyDescent="0.2">
      <c r="A187">
        <v>185</v>
      </c>
      <c r="B187" t="s">
        <v>422</v>
      </c>
      <c r="C187" s="3" t="s">
        <v>423</v>
      </c>
      <c r="D187">
        <v>1000</v>
      </c>
      <c r="E187">
        <v>718</v>
      </c>
      <c r="F187" t="s">
        <v>14</v>
      </c>
      <c r="G187">
        <v>19</v>
      </c>
      <c r="H187" t="s">
        <v>21</v>
      </c>
      <c r="I187" t="s">
        <v>22</v>
      </c>
      <c r="J187">
        <v>1526187600</v>
      </c>
      <c r="K187">
        <v>1527138000</v>
      </c>
      <c r="L187" t="b">
        <v>0</v>
      </c>
      <c r="M187" t="b">
        <v>0</v>
      </c>
      <c r="N187" t="s">
        <v>269</v>
      </c>
      <c r="O187" s="5">
        <f t="shared" si="8"/>
        <v>0.71799999999999997</v>
      </c>
      <c r="P187">
        <f t="shared" si="11"/>
        <v>37.789473684210527</v>
      </c>
      <c r="Q187" t="s">
        <v>2041</v>
      </c>
      <c r="R187" t="s">
        <v>2060</v>
      </c>
      <c r="S187" s="8">
        <f t="shared" si="9"/>
        <v>43233.208333333328</v>
      </c>
      <c r="T187" s="8">
        <f t="shared" si="10"/>
        <v>43244.208333333328</v>
      </c>
    </row>
    <row r="188" spans="1:20" ht="17" x14ac:dyDescent="0.2">
      <c r="A188">
        <v>186</v>
      </c>
      <c r="B188" t="s">
        <v>424</v>
      </c>
      <c r="C188" s="3" t="s">
        <v>425</v>
      </c>
      <c r="D188">
        <v>88800</v>
      </c>
      <c r="E188">
        <v>28358</v>
      </c>
      <c r="F188" t="s">
        <v>14</v>
      </c>
      <c r="G188">
        <v>886</v>
      </c>
      <c r="H188" t="s">
        <v>21</v>
      </c>
      <c r="I188" t="s">
        <v>22</v>
      </c>
      <c r="J188">
        <v>1400821200</v>
      </c>
      <c r="K188">
        <v>1402117200</v>
      </c>
      <c r="L188" t="b">
        <v>0</v>
      </c>
      <c r="M188" t="b">
        <v>0</v>
      </c>
      <c r="N188" t="s">
        <v>33</v>
      </c>
      <c r="O188" s="5">
        <f t="shared" si="8"/>
        <v>0.31934684684684683</v>
      </c>
      <c r="P188">
        <f t="shared" si="11"/>
        <v>32.006772009029348</v>
      </c>
      <c r="Q188" t="s">
        <v>2039</v>
      </c>
      <c r="R188" t="s">
        <v>2040</v>
      </c>
      <c r="S188" s="8">
        <f t="shared" si="9"/>
        <v>41782.208333333336</v>
      </c>
      <c r="T188" s="8">
        <f t="shared" si="10"/>
        <v>41797.208333333336</v>
      </c>
    </row>
    <row r="189" spans="1:20" ht="17" x14ac:dyDescent="0.2">
      <c r="A189">
        <v>187</v>
      </c>
      <c r="B189" t="s">
        <v>426</v>
      </c>
      <c r="C189" s="3" t="s">
        <v>427</v>
      </c>
      <c r="D189">
        <v>60200</v>
      </c>
      <c r="E189">
        <v>138384</v>
      </c>
      <c r="F189" t="s">
        <v>20</v>
      </c>
      <c r="G189">
        <v>1442</v>
      </c>
      <c r="H189" t="s">
        <v>15</v>
      </c>
      <c r="I189" t="s">
        <v>16</v>
      </c>
      <c r="J189">
        <v>1361599200</v>
      </c>
      <c r="K189">
        <v>1364014800</v>
      </c>
      <c r="L189" t="b">
        <v>0</v>
      </c>
      <c r="M189" t="b">
        <v>1</v>
      </c>
      <c r="N189" t="s">
        <v>100</v>
      </c>
      <c r="O189" s="5">
        <f t="shared" si="8"/>
        <v>2.2987375415282392</v>
      </c>
      <c r="P189">
        <f t="shared" si="11"/>
        <v>95.966712898751737</v>
      </c>
      <c r="Q189" t="s">
        <v>2041</v>
      </c>
      <c r="R189" t="s">
        <v>2052</v>
      </c>
      <c r="S189" s="8">
        <f t="shared" si="9"/>
        <v>41328.25</v>
      </c>
      <c r="T189" s="8">
        <f t="shared" si="10"/>
        <v>41356.208333333336</v>
      </c>
    </row>
    <row r="190" spans="1:20" ht="17" x14ac:dyDescent="0.2">
      <c r="A190">
        <v>188</v>
      </c>
      <c r="B190" t="s">
        <v>428</v>
      </c>
      <c r="C190" s="3" t="s">
        <v>429</v>
      </c>
      <c r="D190">
        <v>8200</v>
      </c>
      <c r="E190">
        <v>2625</v>
      </c>
      <c r="F190" t="s">
        <v>14</v>
      </c>
      <c r="G190">
        <v>35</v>
      </c>
      <c r="H190" t="s">
        <v>107</v>
      </c>
      <c r="I190" t="s">
        <v>108</v>
      </c>
      <c r="J190">
        <v>1417500000</v>
      </c>
      <c r="K190">
        <v>1417586400</v>
      </c>
      <c r="L190" t="b">
        <v>0</v>
      </c>
      <c r="M190" t="b">
        <v>0</v>
      </c>
      <c r="N190" t="s">
        <v>33</v>
      </c>
      <c r="O190" s="5">
        <f t="shared" si="8"/>
        <v>0.3201219512195122</v>
      </c>
      <c r="P190">
        <f t="shared" si="11"/>
        <v>75</v>
      </c>
      <c r="Q190" t="s">
        <v>2039</v>
      </c>
      <c r="R190" t="s">
        <v>2040</v>
      </c>
      <c r="S190" s="8">
        <f t="shared" si="9"/>
        <v>41975.25</v>
      </c>
      <c r="T190" s="8">
        <f t="shared" si="10"/>
        <v>41976.25</v>
      </c>
    </row>
    <row r="191" spans="1:20" ht="17" x14ac:dyDescent="0.2">
      <c r="A191">
        <v>189</v>
      </c>
      <c r="B191" t="s">
        <v>430</v>
      </c>
      <c r="C191" s="3" t="s">
        <v>431</v>
      </c>
      <c r="D191">
        <v>191300</v>
      </c>
      <c r="E191">
        <v>45004</v>
      </c>
      <c r="F191" t="s">
        <v>74</v>
      </c>
      <c r="G191">
        <v>441</v>
      </c>
      <c r="H191" t="s">
        <v>21</v>
      </c>
      <c r="I191" t="s">
        <v>22</v>
      </c>
      <c r="J191">
        <v>1457071200</v>
      </c>
      <c r="K191">
        <v>1457071200</v>
      </c>
      <c r="L191" t="b">
        <v>0</v>
      </c>
      <c r="M191" t="b">
        <v>0</v>
      </c>
      <c r="N191" t="s">
        <v>33</v>
      </c>
      <c r="O191" s="5">
        <f t="shared" si="8"/>
        <v>0.23525352848928385</v>
      </c>
      <c r="P191">
        <f t="shared" si="11"/>
        <v>102.0498866213152</v>
      </c>
      <c r="Q191" t="s">
        <v>2039</v>
      </c>
      <c r="R191" t="s">
        <v>2040</v>
      </c>
      <c r="S191" s="8">
        <f t="shared" si="9"/>
        <v>42433.25</v>
      </c>
      <c r="T191" s="8">
        <f t="shared" si="10"/>
        <v>42433.25</v>
      </c>
    </row>
    <row r="192" spans="1:20" ht="17" x14ac:dyDescent="0.2">
      <c r="A192">
        <v>190</v>
      </c>
      <c r="B192" t="s">
        <v>432</v>
      </c>
      <c r="C192" s="3" t="s">
        <v>433</v>
      </c>
      <c r="D192">
        <v>3700</v>
      </c>
      <c r="E192">
        <v>2538</v>
      </c>
      <c r="F192" t="s">
        <v>14</v>
      </c>
      <c r="G192">
        <v>24</v>
      </c>
      <c r="H192" t="s">
        <v>21</v>
      </c>
      <c r="I192" t="s">
        <v>22</v>
      </c>
      <c r="J192">
        <v>1370322000</v>
      </c>
      <c r="K192">
        <v>1370408400</v>
      </c>
      <c r="L192" t="b">
        <v>0</v>
      </c>
      <c r="M192" t="b">
        <v>1</v>
      </c>
      <c r="N192" t="s">
        <v>33</v>
      </c>
      <c r="O192" s="5">
        <f t="shared" si="8"/>
        <v>0.68594594594594593</v>
      </c>
      <c r="P192">
        <f t="shared" si="11"/>
        <v>105.75</v>
      </c>
      <c r="Q192" t="s">
        <v>2039</v>
      </c>
      <c r="R192" t="s">
        <v>2040</v>
      </c>
      <c r="S192" s="8">
        <f t="shared" si="9"/>
        <v>41429.208333333336</v>
      </c>
      <c r="T192" s="8">
        <f t="shared" si="10"/>
        <v>41430.208333333336</v>
      </c>
    </row>
    <row r="193" spans="1:20" ht="17" x14ac:dyDescent="0.2">
      <c r="A193">
        <v>191</v>
      </c>
      <c r="B193" t="s">
        <v>434</v>
      </c>
      <c r="C193" s="3" t="s">
        <v>435</v>
      </c>
      <c r="D193">
        <v>8400</v>
      </c>
      <c r="E193">
        <v>3188</v>
      </c>
      <c r="F193" t="s">
        <v>14</v>
      </c>
      <c r="G193">
        <v>86</v>
      </c>
      <c r="H193" t="s">
        <v>107</v>
      </c>
      <c r="I193" t="s">
        <v>108</v>
      </c>
      <c r="J193">
        <v>1552366800</v>
      </c>
      <c r="K193">
        <v>1552626000</v>
      </c>
      <c r="L193" t="b">
        <v>0</v>
      </c>
      <c r="M193" t="b">
        <v>0</v>
      </c>
      <c r="N193" t="s">
        <v>33</v>
      </c>
      <c r="O193" s="5">
        <f t="shared" si="8"/>
        <v>0.37952380952380954</v>
      </c>
      <c r="P193">
        <f t="shared" si="11"/>
        <v>37.069767441860463</v>
      </c>
      <c r="Q193" t="s">
        <v>2039</v>
      </c>
      <c r="R193" t="s">
        <v>2040</v>
      </c>
      <c r="S193" s="8">
        <f t="shared" si="9"/>
        <v>43536.208333333328</v>
      </c>
      <c r="T193" s="8">
        <f t="shared" si="10"/>
        <v>43539.208333333328</v>
      </c>
    </row>
    <row r="194" spans="1:20" ht="17" x14ac:dyDescent="0.2">
      <c r="A194">
        <v>192</v>
      </c>
      <c r="B194" t="s">
        <v>436</v>
      </c>
      <c r="C194" s="3" t="s">
        <v>437</v>
      </c>
      <c r="D194">
        <v>42600</v>
      </c>
      <c r="E194">
        <v>8517</v>
      </c>
      <c r="F194" t="s">
        <v>14</v>
      </c>
      <c r="G194">
        <v>243</v>
      </c>
      <c r="H194" t="s">
        <v>21</v>
      </c>
      <c r="I194" t="s">
        <v>22</v>
      </c>
      <c r="J194">
        <v>1403845200</v>
      </c>
      <c r="K194">
        <v>1404190800</v>
      </c>
      <c r="L194" t="b">
        <v>0</v>
      </c>
      <c r="M194" t="b">
        <v>0</v>
      </c>
      <c r="N194" t="s">
        <v>23</v>
      </c>
      <c r="O194" s="5">
        <f t="shared" si="8"/>
        <v>0.19992957746478873</v>
      </c>
      <c r="P194">
        <f t="shared" si="11"/>
        <v>35.049382716049379</v>
      </c>
      <c r="Q194" t="s">
        <v>2035</v>
      </c>
      <c r="R194" t="s">
        <v>2036</v>
      </c>
      <c r="S194" s="8">
        <f t="shared" si="9"/>
        <v>41817.208333333336</v>
      </c>
      <c r="T194" s="8">
        <f t="shared" si="10"/>
        <v>41821.208333333336</v>
      </c>
    </row>
    <row r="195" spans="1:20" ht="17" x14ac:dyDescent="0.2">
      <c r="A195">
        <v>193</v>
      </c>
      <c r="B195" t="s">
        <v>438</v>
      </c>
      <c r="C195" s="3" t="s">
        <v>439</v>
      </c>
      <c r="D195">
        <v>6600</v>
      </c>
      <c r="E195">
        <v>3012</v>
      </c>
      <c r="F195" t="s">
        <v>14</v>
      </c>
      <c r="G195">
        <v>65</v>
      </c>
      <c r="H195" t="s">
        <v>21</v>
      </c>
      <c r="I195" t="s">
        <v>22</v>
      </c>
      <c r="J195">
        <v>1523163600</v>
      </c>
      <c r="K195">
        <v>1523509200</v>
      </c>
      <c r="L195" t="b">
        <v>1</v>
      </c>
      <c r="M195" t="b">
        <v>0</v>
      </c>
      <c r="N195" t="s">
        <v>60</v>
      </c>
      <c r="O195" s="5">
        <f t="shared" ref="O195:O258" si="12">E195/D195</f>
        <v>0.45636363636363636</v>
      </c>
      <c r="P195">
        <f t="shared" si="11"/>
        <v>46.338461538461537</v>
      </c>
      <c r="Q195" t="s">
        <v>2035</v>
      </c>
      <c r="R195" t="s">
        <v>2045</v>
      </c>
      <c r="S195" s="8">
        <f t="shared" ref="S195:S258" si="13" xml:space="preserve"> (((J195/60)/60)/24)+DATE(1970,1,1)</f>
        <v>43198.208333333328</v>
      </c>
      <c r="T195" s="8">
        <f t="shared" ref="T195:T258" si="14">(((K195/60)/60)/24)+DATE(1970,1,1)</f>
        <v>43202.208333333328</v>
      </c>
    </row>
    <row r="196" spans="1:20" ht="17" x14ac:dyDescent="0.2">
      <c r="A196">
        <v>194</v>
      </c>
      <c r="B196" t="s">
        <v>440</v>
      </c>
      <c r="C196" s="3" t="s">
        <v>441</v>
      </c>
      <c r="D196">
        <v>7100</v>
      </c>
      <c r="E196">
        <v>8716</v>
      </c>
      <c r="F196" t="s">
        <v>20</v>
      </c>
      <c r="G196">
        <v>126</v>
      </c>
      <c r="H196" t="s">
        <v>21</v>
      </c>
      <c r="I196" t="s">
        <v>22</v>
      </c>
      <c r="J196">
        <v>1442206800</v>
      </c>
      <c r="K196">
        <v>1443589200</v>
      </c>
      <c r="L196" t="b">
        <v>0</v>
      </c>
      <c r="M196" t="b">
        <v>0</v>
      </c>
      <c r="N196" t="s">
        <v>148</v>
      </c>
      <c r="O196" s="5">
        <f t="shared" si="12"/>
        <v>1.227605633802817</v>
      </c>
      <c r="P196">
        <f t="shared" ref="P196:P259" si="15">E196/G196</f>
        <v>69.174603174603178</v>
      </c>
      <c r="Q196" t="s">
        <v>2035</v>
      </c>
      <c r="R196" t="s">
        <v>2057</v>
      </c>
      <c r="S196" s="8">
        <f t="shared" si="13"/>
        <v>42261.208333333328</v>
      </c>
      <c r="T196" s="8">
        <f t="shared" si="14"/>
        <v>42277.208333333328</v>
      </c>
    </row>
    <row r="197" spans="1:20" ht="17" x14ac:dyDescent="0.2">
      <c r="A197">
        <v>195</v>
      </c>
      <c r="B197" t="s">
        <v>442</v>
      </c>
      <c r="C197" s="3" t="s">
        <v>443</v>
      </c>
      <c r="D197">
        <v>15800</v>
      </c>
      <c r="E197">
        <v>57157</v>
      </c>
      <c r="F197" t="s">
        <v>20</v>
      </c>
      <c r="G197">
        <v>524</v>
      </c>
      <c r="H197" t="s">
        <v>21</v>
      </c>
      <c r="I197" t="s">
        <v>22</v>
      </c>
      <c r="J197">
        <v>1532840400</v>
      </c>
      <c r="K197">
        <v>1533445200</v>
      </c>
      <c r="L197" t="b">
        <v>0</v>
      </c>
      <c r="M197" t="b">
        <v>0</v>
      </c>
      <c r="N197" t="s">
        <v>50</v>
      </c>
      <c r="O197" s="5">
        <f t="shared" si="12"/>
        <v>3.61753164556962</v>
      </c>
      <c r="P197">
        <f t="shared" si="15"/>
        <v>109.07824427480917</v>
      </c>
      <c r="Q197" t="s">
        <v>2035</v>
      </c>
      <c r="R197" t="s">
        <v>2043</v>
      </c>
      <c r="S197" s="8">
        <f t="shared" si="13"/>
        <v>43310.208333333328</v>
      </c>
      <c r="T197" s="8">
        <f t="shared" si="14"/>
        <v>43317.208333333328</v>
      </c>
    </row>
    <row r="198" spans="1:20" ht="17" x14ac:dyDescent="0.2">
      <c r="A198">
        <v>196</v>
      </c>
      <c r="B198" t="s">
        <v>444</v>
      </c>
      <c r="C198" s="3" t="s">
        <v>445</v>
      </c>
      <c r="D198">
        <v>8200</v>
      </c>
      <c r="E198">
        <v>5178</v>
      </c>
      <c r="F198" t="s">
        <v>14</v>
      </c>
      <c r="G198">
        <v>100</v>
      </c>
      <c r="H198" t="s">
        <v>36</v>
      </c>
      <c r="I198" t="s">
        <v>37</v>
      </c>
      <c r="J198">
        <v>1472878800</v>
      </c>
      <c r="K198">
        <v>1474520400</v>
      </c>
      <c r="L198" t="b">
        <v>0</v>
      </c>
      <c r="M198" t="b">
        <v>0</v>
      </c>
      <c r="N198" t="s">
        <v>65</v>
      </c>
      <c r="O198" s="5">
        <f t="shared" si="12"/>
        <v>0.63146341463414635</v>
      </c>
      <c r="P198">
        <f t="shared" si="15"/>
        <v>51.78</v>
      </c>
      <c r="Q198" t="s">
        <v>2037</v>
      </c>
      <c r="R198" t="s">
        <v>2046</v>
      </c>
      <c r="S198" s="8">
        <f t="shared" si="13"/>
        <v>42616.208333333328</v>
      </c>
      <c r="T198" s="8">
        <f t="shared" si="14"/>
        <v>42635.208333333328</v>
      </c>
    </row>
    <row r="199" spans="1:20" ht="17" x14ac:dyDescent="0.2">
      <c r="A199">
        <v>197</v>
      </c>
      <c r="B199" t="s">
        <v>446</v>
      </c>
      <c r="C199" s="3" t="s">
        <v>447</v>
      </c>
      <c r="D199">
        <v>54700</v>
      </c>
      <c r="E199">
        <v>163118</v>
      </c>
      <c r="F199" t="s">
        <v>20</v>
      </c>
      <c r="G199">
        <v>1989</v>
      </c>
      <c r="H199" t="s">
        <v>21</v>
      </c>
      <c r="I199" t="s">
        <v>22</v>
      </c>
      <c r="J199">
        <v>1498194000</v>
      </c>
      <c r="K199">
        <v>1499403600</v>
      </c>
      <c r="L199" t="b">
        <v>0</v>
      </c>
      <c r="M199" t="b">
        <v>0</v>
      </c>
      <c r="N199" t="s">
        <v>53</v>
      </c>
      <c r="O199" s="5">
        <f t="shared" si="12"/>
        <v>2.9820475319926874</v>
      </c>
      <c r="P199">
        <f t="shared" si="15"/>
        <v>82.010055304172951</v>
      </c>
      <c r="Q199" t="s">
        <v>2041</v>
      </c>
      <c r="R199" t="s">
        <v>2044</v>
      </c>
      <c r="S199" s="8">
        <f t="shared" si="13"/>
        <v>42909.208333333328</v>
      </c>
      <c r="T199" s="8">
        <f t="shared" si="14"/>
        <v>42923.208333333328</v>
      </c>
    </row>
    <row r="200" spans="1:20" ht="17" x14ac:dyDescent="0.2">
      <c r="A200">
        <v>198</v>
      </c>
      <c r="B200" t="s">
        <v>448</v>
      </c>
      <c r="C200" s="3" t="s">
        <v>449</v>
      </c>
      <c r="D200">
        <v>63200</v>
      </c>
      <c r="E200">
        <v>6041</v>
      </c>
      <c r="F200" t="s">
        <v>14</v>
      </c>
      <c r="G200">
        <v>168</v>
      </c>
      <c r="H200" t="s">
        <v>21</v>
      </c>
      <c r="I200" t="s">
        <v>22</v>
      </c>
      <c r="J200">
        <v>1281070800</v>
      </c>
      <c r="K200">
        <v>1283576400</v>
      </c>
      <c r="L200" t="b">
        <v>0</v>
      </c>
      <c r="M200" t="b">
        <v>0</v>
      </c>
      <c r="N200" t="s">
        <v>50</v>
      </c>
      <c r="O200" s="5">
        <f t="shared" si="12"/>
        <v>9.5585443037974685E-2</v>
      </c>
      <c r="P200">
        <f t="shared" si="15"/>
        <v>35.958333333333336</v>
      </c>
      <c r="Q200" t="s">
        <v>2035</v>
      </c>
      <c r="R200" t="s">
        <v>2043</v>
      </c>
      <c r="S200" s="8">
        <f t="shared" si="13"/>
        <v>40396.208333333336</v>
      </c>
      <c r="T200" s="8">
        <f t="shared" si="14"/>
        <v>40425.208333333336</v>
      </c>
    </row>
    <row r="201" spans="1:20" ht="17" x14ac:dyDescent="0.2">
      <c r="A201">
        <v>199</v>
      </c>
      <c r="B201" t="s">
        <v>450</v>
      </c>
      <c r="C201" s="3" t="s">
        <v>451</v>
      </c>
      <c r="D201">
        <v>1800</v>
      </c>
      <c r="E201">
        <v>968</v>
      </c>
      <c r="F201" t="s">
        <v>14</v>
      </c>
      <c r="G201">
        <v>13</v>
      </c>
      <c r="H201" t="s">
        <v>21</v>
      </c>
      <c r="I201" t="s">
        <v>22</v>
      </c>
      <c r="J201">
        <v>1436245200</v>
      </c>
      <c r="K201">
        <v>1436590800</v>
      </c>
      <c r="L201" t="b">
        <v>0</v>
      </c>
      <c r="M201" t="b">
        <v>0</v>
      </c>
      <c r="N201" t="s">
        <v>23</v>
      </c>
      <c r="O201" s="5">
        <f t="shared" si="12"/>
        <v>0.5377777777777778</v>
      </c>
      <c r="P201">
        <f t="shared" si="15"/>
        <v>74.461538461538467</v>
      </c>
      <c r="Q201" t="s">
        <v>2035</v>
      </c>
      <c r="R201" t="s">
        <v>2036</v>
      </c>
      <c r="S201" s="8">
        <f t="shared" si="13"/>
        <v>42192.208333333328</v>
      </c>
      <c r="T201" s="8">
        <f t="shared" si="14"/>
        <v>42196.208333333328</v>
      </c>
    </row>
    <row r="202" spans="1:20" ht="17" x14ac:dyDescent="0.2">
      <c r="A202">
        <v>200</v>
      </c>
      <c r="B202" t="s">
        <v>452</v>
      </c>
      <c r="C202" s="3" t="s">
        <v>453</v>
      </c>
      <c r="D202">
        <v>100</v>
      </c>
      <c r="E202">
        <v>2</v>
      </c>
      <c r="F202" t="s">
        <v>14</v>
      </c>
      <c r="G202">
        <v>1</v>
      </c>
      <c r="H202" t="s">
        <v>15</v>
      </c>
      <c r="I202" t="s">
        <v>16</v>
      </c>
      <c r="J202">
        <v>1269493200</v>
      </c>
      <c r="K202">
        <v>1270443600</v>
      </c>
      <c r="L202" t="b">
        <v>0</v>
      </c>
      <c r="M202" t="b">
        <v>0</v>
      </c>
      <c r="N202" t="s">
        <v>33</v>
      </c>
      <c r="O202" s="5">
        <f t="shared" si="12"/>
        <v>0.02</v>
      </c>
      <c r="P202">
        <f t="shared" si="15"/>
        <v>2</v>
      </c>
      <c r="Q202" t="s">
        <v>2039</v>
      </c>
      <c r="R202" t="s">
        <v>2040</v>
      </c>
      <c r="S202" s="8">
        <f t="shared" si="13"/>
        <v>40262.208333333336</v>
      </c>
      <c r="T202" s="8">
        <f t="shared" si="14"/>
        <v>40273.208333333336</v>
      </c>
    </row>
    <row r="203" spans="1:20" ht="34" x14ac:dyDescent="0.2">
      <c r="A203">
        <v>201</v>
      </c>
      <c r="B203" t="s">
        <v>454</v>
      </c>
      <c r="C203" s="3" t="s">
        <v>455</v>
      </c>
      <c r="D203">
        <v>2100</v>
      </c>
      <c r="E203">
        <v>14305</v>
      </c>
      <c r="F203" t="s">
        <v>20</v>
      </c>
      <c r="G203">
        <v>157</v>
      </c>
      <c r="H203" t="s">
        <v>21</v>
      </c>
      <c r="I203" t="s">
        <v>22</v>
      </c>
      <c r="J203">
        <v>1406264400</v>
      </c>
      <c r="K203">
        <v>1407819600</v>
      </c>
      <c r="L203" t="b">
        <v>0</v>
      </c>
      <c r="M203" t="b">
        <v>0</v>
      </c>
      <c r="N203" t="s">
        <v>28</v>
      </c>
      <c r="O203" s="5">
        <f t="shared" si="12"/>
        <v>6.8119047619047617</v>
      </c>
      <c r="P203">
        <f t="shared" si="15"/>
        <v>91.114649681528661</v>
      </c>
      <c r="Q203" t="s">
        <v>2037</v>
      </c>
      <c r="R203" t="s">
        <v>2038</v>
      </c>
      <c r="S203" s="8">
        <f t="shared" si="13"/>
        <v>41845.208333333336</v>
      </c>
      <c r="T203" s="8">
        <f t="shared" si="14"/>
        <v>41863.208333333336</v>
      </c>
    </row>
    <row r="204" spans="1:20" ht="17" x14ac:dyDescent="0.2">
      <c r="A204">
        <v>202</v>
      </c>
      <c r="B204" t="s">
        <v>456</v>
      </c>
      <c r="C204" s="3" t="s">
        <v>457</v>
      </c>
      <c r="D204">
        <v>8300</v>
      </c>
      <c r="E204">
        <v>6543</v>
      </c>
      <c r="F204" t="s">
        <v>74</v>
      </c>
      <c r="G204">
        <v>82</v>
      </c>
      <c r="H204" t="s">
        <v>21</v>
      </c>
      <c r="I204" t="s">
        <v>22</v>
      </c>
      <c r="J204">
        <v>1317531600</v>
      </c>
      <c r="K204">
        <v>1317877200</v>
      </c>
      <c r="L204" t="b">
        <v>0</v>
      </c>
      <c r="M204" t="b">
        <v>0</v>
      </c>
      <c r="N204" t="s">
        <v>17</v>
      </c>
      <c r="O204" s="5">
        <f t="shared" si="12"/>
        <v>0.78831325301204824</v>
      </c>
      <c r="P204">
        <f t="shared" si="15"/>
        <v>79.792682926829272</v>
      </c>
      <c r="Q204" t="s">
        <v>2033</v>
      </c>
      <c r="R204" t="s">
        <v>2034</v>
      </c>
      <c r="S204" s="8">
        <f t="shared" si="13"/>
        <v>40818.208333333336</v>
      </c>
      <c r="T204" s="8">
        <f t="shared" si="14"/>
        <v>40822.208333333336</v>
      </c>
    </row>
    <row r="205" spans="1:20" ht="34" x14ac:dyDescent="0.2">
      <c r="A205">
        <v>203</v>
      </c>
      <c r="B205" t="s">
        <v>458</v>
      </c>
      <c r="C205" s="3" t="s">
        <v>459</v>
      </c>
      <c r="D205">
        <v>143900</v>
      </c>
      <c r="E205">
        <v>193413</v>
      </c>
      <c r="F205" t="s">
        <v>20</v>
      </c>
      <c r="G205">
        <v>4498</v>
      </c>
      <c r="H205" t="s">
        <v>26</v>
      </c>
      <c r="I205" t="s">
        <v>27</v>
      </c>
      <c r="J205">
        <v>1484632800</v>
      </c>
      <c r="K205">
        <v>1484805600</v>
      </c>
      <c r="L205" t="b">
        <v>0</v>
      </c>
      <c r="M205" t="b">
        <v>0</v>
      </c>
      <c r="N205" t="s">
        <v>33</v>
      </c>
      <c r="O205" s="5">
        <f t="shared" si="12"/>
        <v>1.3440792216817234</v>
      </c>
      <c r="P205">
        <f t="shared" si="15"/>
        <v>42.999777678968428</v>
      </c>
      <c r="Q205" t="s">
        <v>2039</v>
      </c>
      <c r="R205" t="s">
        <v>2040</v>
      </c>
      <c r="S205" s="8">
        <f t="shared" si="13"/>
        <v>42752.25</v>
      </c>
      <c r="T205" s="8">
        <f t="shared" si="14"/>
        <v>42754.25</v>
      </c>
    </row>
    <row r="206" spans="1:20" ht="17" x14ac:dyDescent="0.2">
      <c r="A206">
        <v>204</v>
      </c>
      <c r="B206" t="s">
        <v>460</v>
      </c>
      <c r="C206" s="3" t="s">
        <v>461</v>
      </c>
      <c r="D206">
        <v>75000</v>
      </c>
      <c r="E206">
        <v>2529</v>
      </c>
      <c r="F206" t="s">
        <v>14</v>
      </c>
      <c r="G206">
        <v>40</v>
      </c>
      <c r="H206" t="s">
        <v>21</v>
      </c>
      <c r="I206" t="s">
        <v>22</v>
      </c>
      <c r="J206">
        <v>1301806800</v>
      </c>
      <c r="K206">
        <v>1302670800</v>
      </c>
      <c r="L206" t="b">
        <v>0</v>
      </c>
      <c r="M206" t="b">
        <v>0</v>
      </c>
      <c r="N206" t="s">
        <v>159</v>
      </c>
      <c r="O206" s="5">
        <f t="shared" si="12"/>
        <v>3.372E-2</v>
      </c>
      <c r="P206">
        <f t="shared" si="15"/>
        <v>63.225000000000001</v>
      </c>
      <c r="Q206" t="s">
        <v>2035</v>
      </c>
      <c r="R206" t="s">
        <v>2058</v>
      </c>
      <c r="S206" s="8">
        <f t="shared" si="13"/>
        <v>40636.208333333336</v>
      </c>
      <c r="T206" s="8">
        <f t="shared" si="14"/>
        <v>40646.208333333336</v>
      </c>
    </row>
    <row r="207" spans="1:20" ht="17" x14ac:dyDescent="0.2">
      <c r="A207">
        <v>205</v>
      </c>
      <c r="B207" t="s">
        <v>462</v>
      </c>
      <c r="C207" s="3" t="s">
        <v>463</v>
      </c>
      <c r="D207">
        <v>1300</v>
      </c>
      <c r="E207">
        <v>5614</v>
      </c>
      <c r="F207" t="s">
        <v>20</v>
      </c>
      <c r="G207">
        <v>80</v>
      </c>
      <c r="H207" t="s">
        <v>21</v>
      </c>
      <c r="I207" t="s">
        <v>22</v>
      </c>
      <c r="J207">
        <v>1539752400</v>
      </c>
      <c r="K207">
        <v>1540789200</v>
      </c>
      <c r="L207" t="b">
        <v>1</v>
      </c>
      <c r="M207" t="b">
        <v>0</v>
      </c>
      <c r="N207" t="s">
        <v>33</v>
      </c>
      <c r="O207" s="5">
        <f t="shared" si="12"/>
        <v>4.3184615384615386</v>
      </c>
      <c r="P207">
        <f t="shared" si="15"/>
        <v>70.174999999999997</v>
      </c>
      <c r="Q207" t="s">
        <v>2039</v>
      </c>
      <c r="R207" t="s">
        <v>2040</v>
      </c>
      <c r="S207" s="8">
        <f t="shared" si="13"/>
        <v>43390.208333333328</v>
      </c>
      <c r="T207" s="8">
        <f t="shared" si="14"/>
        <v>43402.208333333328</v>
      </c>
    </row>
    <row r="208" spans="1:20" ht="17" x14ac:dyDescent="0.2">
      <c r="A208">
        <v>206</v>
      </c>
      <c r="B208" t="s">
        <v>464</v>
      </c>
      <c r="C208" s="3" t="s">
        <v>465</v>
      </c>
      <c r="D208">
        <v>9000</v>
      </c>
      <c r="E208">
        <v>3496</v>
      </c>
      <c r="F208" t="s">
        <v>74</v>
      </c>
      <c r="G208">
        <v>57</v>
      </c>
      <c r="H208" t="s">
        <v>21</v>
      </c>
      <c r="I208" t="s">
        <v>22</v>
      </c>
      <c r="J208">
        <v>1267250400</v>
      </c>
      <c r="K208">
        <v>1268028000</v>
      </c>
      <c r="L208" t="b">
        <v>0</v>
      </c>
      <c r="M208" t="b">
        <v>0</v>
      </c>
      <c r="N208" t="s">
        <v>119</v>
      </c>
      <c r="O208" s="5">
        <f t="shared" si="12"/>
        <v>0.38844444444444443</v>
      </c>
      <c r="P208">
        <f t="shared" si="15"/>
        <v>61.333333333333336</v>
      </c>
      <c r="Q208" t="s">
        <v>2047</v>
      </c>
      <c r="R208" t="s">
        <v>2053</v>
      </c>
      <c r="S208" s="8">
        <f t="shared" si="13"/>
        <v>40236.25</v>
      </c>
      <c r="T208" s="8">
        <f t="shared" si="14"/>
        <v>40245.25</v>
      </c>
    </row>
    <row r="209" spans="1:20" ht="34" x14ac:dyDescent="0.2">
      <c r="A209">
        <v>207</v>
      </c>
      <c r="B209" t="s">
        <v>466</v>
      </c>
      <c r="C209" s="3" t="s">
        <v>467</v>
      </c>
      <c r="D209">
        <v>1000</v>
      </c>
      <c r="E209">
        <v>4257</v>
      </c>
      <c r="F209" t="s">
        <v>20</v>
      </c>
      <c r="G209">
        <v>43</v>
      </c>
      <c r="H209" t="s">
        <v>21</v>
      </c>
      <c r="I209" t="s">
        <v>22</v>
      </c>
      <c r="J209">
        <v>1535432400</v>
      </c>
      <c r="K209">
        <v>1537160400</v>
      </c>
      <c r="L209" t="b">
        <v>0</v>
      </c>
      <c r="M209" t="b">
        <v>1</v>
      </c>
      <c r="N209" t="s">
        <v>23</v>
      </c>
      <c r="O209" s="5">
        <f t="shared" si="12"/>
        <v>4.2569999999999997</v>
      </c>
      <c r="P209">
        <f t="shared" si="15"/>
        <v>99</v>
      </c>
      <c r="Q209" t="s">
        <v>2035</v>
      </c>
      <c r="R209" t="s">
        <v>2036</v>
      </c>
      <c r="S209" s="8">
        <f t="shared" si="13"/>
        <v>43340.208333333328</v>
      </c>
      <c r="T209" s="8">
        <f t="shared" si="14"/>
        <v>43360.208333333328</v>
      </c>
    </row>
    <row r="210" spans="1:20" ht="17" x14ac:dyDescent="0.2">
      <c r="A210">
        <v>208</v>
      </c>
      <c r="B210" t="s">
        <v>468</v>
      </c>
      <c r="C210" s="3" t="s">
        <v>469</v>
      </c>
      <c r="D210">
        <v>196900</v>
      </c>
      <c r="E210">
        <v>199110</v>
      </c>
      <c r="F210" t="s">
        <v>20</v>
      </c>
      <c r="G210">
        <v>2053</v>
      </c>
      <c r="H210" t="s">
        <v>21</v>
      </c>
      <c r="I210" t="s">
        <v>22</v>
      </c>
      <c r="J210">
        <v>1510207200</v>
      </c>
      <c r="K210">
        <v>1512280800</v>
      </c>
      <c r="L210" t="b">
        <v>0</v>
      </c>
      <c r="M210" t="b">
        <v>0</v>
      </c>
      <c r="N210" t="s">
        <v>42</v>
      </c>
      <c r="O210" s="5">
        <f t="shared" si="12"/>
        <v>1.0112239715591671</v>
      </c>
      <c r="P210">
        <f t="shared" si="15"/>
        <v>96.984900146127615</v>
      </c>
      <c r="Q210" t="s">
        <v>2041</v>
      </c>
      <c r="R210" t="s">
        <v>2042</v>
      </c>
      <c r="S210" s="8">
        <f t="shared" si="13"/>
        <v>43048.25</v>
      </c>
      <c r="T210" s="8">
        <f t="shared" si="14"/>
        <v>43072.25</v>
      </c>
    </row>
    <row r="211" spans="1:20" ht="17" x14ac:dyDescent="0.2">
      <c r="A211">
        <v>209</v>
      </c>
      <c r="B211" t="s">
        <v>470</v>
      </c>
      <c r="C211" s="3" t="s">
        <v>471</v>
      </c>
      <c r="D211">
        <v>194500</v>
      </c>
      <c r="E211">
        <v>41212</v>
      </c>
      <c r="F211" t="s">
        <v>47</v>
      </c>
      <c r="G211">
        <v>808</v>
      </c>
      <c r="H211" t="s">
        <v>26</v>
      </c>
      <c r="I211" t="s">
        <v>27</v>
      </c>
      <c r="J211">
        <v>1462510800</v>
      </c>
      <c r="K211">
        <v>1463115600</v>
      </c>
      <c r="L211" t="b">
        <v>0</v>
      </c>
      <c r="M211" t="b">
        <v>0</v>
      </c>
      <c r="N211" t="s">
        <v>42</v>
      </c>
      <c r="O211" s="5">
        <f t="shared" si="12"/>
        <v>0.21188688946015424</v>
      </c>
      <c r="P211">
        <f t="shared" si="15"/>
        <v>51.004950495049506</v>
      </c>
      <c r="Q211" t="s">
        <v>2041</v>
      </c>
      <c r="R211" t="s">
        <v>2042</v>
      </c>
      <c r="S211" s="8">
        <f t="shared" si="13"/>
        <v>42496.208333333328</v>
      </c>
      <c r="T211" s="8">
        <f t="shared" si="14"/>
        <v>42503.208333333328</v>
      </c>
    </row>
    <row r="212" spans="1:20" ht="17" x14ac:dyDescent="0.2">
      <c r="A212">
        <v>210</v>
      </c>
      <c r="B212" t="s">
        <v>472</v>
      </c>
      <c r="C212" s="3" t="s">
        <v>473</v>
      </c>
      <c r="D212">
        <v>9400</v>
      </c>
      <c r="E212">
        <v>6338</v>
      </c>
      <c r="F212" t="s">
        <v>14</v>
      </c>
      <c r="G212">
        <v>226</v>
      </c>
      <c r="H212" t="s">
        <v>36</v>
      </c>
      <c r="I212" t="s">
        <v>37</v>
      </c>
      <c r="J212">
        <v>1488520800</v>
      </c>
      <c r="K212">
        <v>1490850000</v>
      </c>
      <c r="L212" t="b">
        <v>0</v>
      </c>
      <c r="M212" t="b">
        <v>0</v>
      </c>
      <c r="N212" t="s">
        <v>474</v>
      </c>
      <c r="O212" s="5">
        <f t="shared" si="12"/>
        <v>0.67425531914893622</v>
      </c>
      <c r="P212">
        <f t="shared" si="15"/>
        <v>28.044247787610619</v>
      </c>
      <c r="Q212" t="s">
        <v>2041</v>
      </c>
      <c r="R212" t="s">
        <v>2063</v>
      </c>
      <c r="S212" s="8">
        <f t="shared" si="13"/>
        <v>42797.25</v>
      </c>
      <c r="T212" s="8">
        <f t="shared" si="14"/>
        <v>42824.208333333328</v>
      </c>
    </row>
    <row r="213" spans="1:20" ht="34" x14ac:dyDescent="0.2">
      <c r="A213">
        <v>211</v>
      </c>
      <c r="B213" t="s">
        <v>475</v>
      </c>
      <c r="C213" s="3" t="s">
        <v>476</v>
      </c>
      <c r="D213">
        <v>104400</v>
      </c>
      <c r="E213">
        <v>99100</v>
      </c>
      <c r="F213" t="s">
        <v>14</v>
      </c>
      <c r="G213">
        <v>1625</v>
      </c>
      <c r="H213" t="s">
        <v>21</v>
      </c>
      <c r="I213" t="s">
        <v>22</v>
      </c>
      <c r="J213">
        <v>1377579600</v>
      </c>
      <c r="K213">
        <v>1379653200</v>
      </c>
      <c r="L213" t="b">
        <v>0</v>
      </c>
      <c r="M213" t="b">
        <v>0</v>
      </c>
      <c r="N213" t="s">
        <v>33</v>
      </c>
      <c r="O213" s="5">
        <f t="shared" si="12"/>
        <v>0.9492337164750958</v>
      </c>
      <c r="P213">
        <f t="shared" si="15"/>
        <v>60.984615384615381</v>
      </c>
      <c r="Q213" t="s">
        <v>2039</v>
      </c>
      <c r="R213" t="s">
        <v>2040</v>
      </c>
      <c r="S213" s="8">
        <f t="shared" si="13"/>
        <v>41513.208333333336</v>
      </c>
      <c r="T213" s="8">
        <f t="shared" si="14"/>
        <v>41537.208333333336</v>
      </c>
    </row>
    <row r="214" spans="1:20" ht="34" x14ac:dyDescent="0.2">
      <c r="A214">
        <v>212</v>
      </c>
      <c r="B214" t="s">
        <v>477</v>
      </c>
      <c r="C214" s="3" t="s">
        <v>478</v>
      </c>
      <c r="D214">
        <v>8100</v>
      </c>
      <c r="E214">
        <v>12300</v>
      </c>
      <c r="F214" t="s">
        <v>20</v>
      </c>
      <c r="G214">
        <v>168</v>
      </c>
      <c r="H214" t="s">
        <v>21</v>
      </c>
      <c r="I214" t="s">
        <v>22</v>
      </c>
      <c r="J214">
        <v>1576389600</v>
      </c>
      <c r="K214">
        <v>1580364000</v>
      </c>
      <c r="L214" t="b">
        <v>0</v>
      </c>
      <c r="M214" t="b">
        <v>0</v>
      </c>
      <c r="N214" t="s">
        <v>33</v>
      </c>
      <c r="O214" s="5">
        <f t="shared" si="12"/>
        <v>1.5185185185185186</v>
      </c>
      <c r="P214">
        <f t="shared" si="15"/>
        <v>73.214285714285708</v>
      </c>
      <c r="Q214" t="s">
        <v>2039</v>
      </c>
      <c r="R214" t="s">
        <v>2040</v>
      </c>
      <c r="S214" s="8">
        <f t="shared" si="13"/>
        <v>43814.25</v>
      </c>
      <c r="T214" s="8">
        <f t="shared" si="14"/>
        <v>43860.25</v>
      </c>
    </row>
    <row r="215" spans="1:20" ht="34" x14ac:dyDescent="0.2">
      <c r="A215">
        <v>213</v>
      </c>
      <c r="B215" t="s">
        <v>479</v>
      </c>
      <c r="C215" s="3" t="s">
        <v>480</v>
      </c>
      <c r="D215">
        <v>87900</v>
      </c>
      <c r="E215">
        <v>171549</v>
      </c>
      <c r="F215" t="s">
        <v>20</v>
      </c>
      <c r="G215">
        <v>4289</v>
      </c>
      <c r="H215" t="s">
        <v>21</v>
      </c>
      <c r="I215" t="s">
        <v>22</v>
      </c>
      <c r="J215">
        <v>1289019600</v>
      </c>
      <c r="K215">
        <v>1289714400</v>
      </c>
      <c r="L215" t="b">
        <v>0</v>
      </c>
      <c r="M215" t="b">
        <v>1</v>
      </c>
      <c r="N215" t="s">
        <v>60</v>
      </c>
      <c r="O215" s="5">
        <f t="shared" si="12"/>
        <v>1.9516382252559727</v>
      </c>
      <c r="P215">
        <f t="shared" si="15"/>
        <v>39.997435299603637</v>
      </c>
      <c r="Q215" t="s">
        <v>2035</v>
      </c>
      <c r="R215" t="s">
        <v>2045</v>
      </c>
      <c r="S215" s="8">
        <f t="shared" si="13"/>
        <v>40488.208333333336</v>
      </c>
      <c r="T215" s="8">
        <f t="shared" si="14"/>
        <v>40496.25</v>
      </c>
    </row>
    <row r="216" spans="1:20" ht="17" x14ac:dyDescent="0.2">
      <c r="A216">
        <v>214</v>
      </c>
      <c r="B216" t="s">
        <v>481</v>
      </c>
      <c r="C216" s="3" t="s">
        <v>482</v>
      </c>
      <c r="D216">
        <v>1400</v>
      </c>
      <c r="E216">
        <v>14324</v>
      </c>
      <c r="F216" t="s">
        <v>20</v>
      </c>
      <c r="G216">
        <v>165</v>
      </c>
      <c r="H216" t="s">
        <v>21</v>
      </c>
      <c r="I216" t="s">
        <v>22</v>
      </c>
      <c r="J216">
        <v>1282194000</v>
      </c>
      <c r="K216">
        <v>1282712400</v>
      </c>
      <c r="L216" t="b">
        <v>0</v>
      </c>
      <c r="M216" t="b">
        <v>0</v>
      </c>
      <c r="N216" t="s">
        <v>23</v>
      </c>
      <c r="O216" s="5">
        <f t="shared" si="12"/>
        <v>10.231428571428571</v>
      </c>
      <c r="P216">
        <f t="shared" si="15"/>
        <v>86.812121212121212</v>
      </c>
      <c r="Q216" t="s">
        <v>2035</v>
      </c>
      <c r="R216" t="s">
        <v>2036</v>
      </c>
      <c r="S216" s="8">
        <f t="shared" si="13"/>
        <v>40409.208333333336</v>
      </c>
      <c r="T216" s="8">
        <f t="shared" si="14"/>
        <v>40415.208333333336</v>
      </c>
    </row>
    <row r="217" spans="1:20" ht="17" x14ac:dyDescent="0.2">
      <c r="A217">
        <v>215</v>
      </c>
      <c r="B217" t="s">
        <v>483</v>
      </c>
      <c r="C217" s="3" t="s">
        <v>484</v>
      </c>
      <c r="D217">
        <v>156800</v>
      </c>
      <c r="E217">
        <v>6024</v>
      </c>
      <c r="F217" t="s">
        <v>14</v>
      </c>
      <c r="G217">
        <v>143</v>
      </c>
      <c r="H217" t="s">
        <v>21</v>
      </c>
      <c r="I217" t="s">
        <v>22</v>
      </c>
      <c r="J217">
        <v>1550037600</v>
      </c>
      <c r="K217">
        <v>1550210400</v>
      </c>
      <c r="L217" t="b">
        <v>0</v>
      </c>
      <c r="M217" t="b">
        <v>0</v>
      </c>
      <c r="N217" t="s">
        <v>33</v>
      </c>
      <c r="O217" s="5">
        <f t="shared" si="12"/>
        <v>3.8418367346938778E-2</v>
      </c>
      <c r="P217">
        <f t="shared" si="15"/>
        <v>42.125874125874127</v>
      </c>
      <c r="Q217" t="s">
        <v>2039</v>
      </c>
      <c r="R217" t="s">
        <v>2040</v>
      </c>
      <c r="S217" s="8">
        <f t="shared" si="13"/>
        <v>43509.25</v>
      </c>
      <c r="T217" s="8">
        <f t="shared" si="14"/>
        <v>43511.25</v>
      </c>
    </row>
    <row r="218" spans="1:20" ht="17" x14ac:dyDescent="0.2">
      <c r="A218">
        <v>216</v>
      </c>
      <c r="B218" t="s">
        <v>485</v>
      </c>
      <c r="C218" s="3" t="s">
        <v>486</v>
      </c>
      <c r="D218">
        <v>121700</v>
      </c>
      <c r="E218">
        <v>188721</v>
      </c>
      <c r="F218" t="s">
        <v>20</v>
      </c>
      <c r="G218">
        <v>1815</v>
      </c>
      <c r="H218" t="s">
        <v>21</v>
      </c>
      <c r="I218" t="s">
        <v>22</v>
      </c>
      <c r="J218">
        <v>1321941600</v>
      </c>
      <c r="K218">
        <v>1322114400</v>
      </c>
      <c r="L218" t="b">
        <v>0</v>
      </c>
      <c r="M218" t="b">
        <v>0</v>
      </c>
      <c r="N218" t="s">
        <v>33</v>
      </c>
      <c r="O218" s="5">
        <f t="shared" si="12"/>
        <v>1.5507066557107643</v>
      </c>
      <c r="P218">
        <f t="shared" si="15"/>
        <v>103.97851239669421</v>
      </c>
      <c r="Q218" t="s">
        <v>2039</v>
      </c>
      <c r="R218" t="s">
        <v>2040</v>
      </c>
      <c r="S218" s="8">
        <f t="shared" si="13"/>
        <v>40869.25</v>
      </c>
      <c r="T218" s="8">
        <f t="shared" si="14"/>
        <v>40871.25</v>
      </c>
    </row>
    <row r="219" spans="1:20" ht="17" x14ac:dyDescent="0.2">
      <c r="A219">
        <v>217</v>
      </c>
      <c r="B219" t="s">
        <v>487</v>
      </c>
      <c r="C219" s="3" t="s">
        <v>488</v>
      </c>
      <c r="D219">
        <v>129400</v>
      </c>
      <c r="E219">
        <v>57911</v>
      </c>
      <c r="F219" t="s">
        <v>14</v>
      </c>
      <c r="G219">
        <v>934</v>
      </c>
      <c r="H219" t="s">
        <v>21</v>
      </c>
      <c r="I219" t="s">
        <v>22</v>
      </c>
      <c r="J219">
        <v>1556427600</v>
      </c>
      <c r="K219">
        <v>1557205200</v>
      </c>
      <c r="L219" t="b">
        <v>0</v>
      </c>
      <c r="M219" t="b">
        <v>0</v>
      </c>
      <c r="N219" t="s">
        <v>474</v>
      </c>
      <c r="O219" s="5">
        <f t="shared" si="12"/>
        <v>0.44753477588871715</v>
      </c>
      <c r="P219">
        <f t="shared" si="15"/>
        <v>62.003211991434689</v>
      </c>
      <c r="Q219" t="s">
        <v>2041</v>
      </c>
      <c r="R219" t="s">
        <v>2063</v>
      </c>
      <c r="S219" s="8">
        <f t="shared" si="13"/>
        <v>43583.208333333328</v>
      </c>
      <c r="T219" s="8">
        <f t="shared" si="14"/>
        <v>43592.208333333328</v>
      </c>
    </row>
    <row r="220" spans="1:20" ht="17" x14ac:dyDescent="0.2">
      <c r="A220">
        <v>218</v>
      </c>
      <c r="B220" t="s">
        <v>489</v>
      </c>
      <c r="C220" s="3" t="s">
        <v>490</v>
      </c>
      <c r="D220">
        <v>5700</v>
      </c>
      <c r="E220">
        <v>12309</v>
      </c>
      <c r="F220" t="s">
        <v>20</v>
      </c>
      <c r="G220">
        <v>397</v>
      </c>
      <c r="H220" t="s">
        <v>40</v>
      </c>
      <c r="I220" t="s">
        <v>41</v>
      </c>
      <c r="J220">
        <v>1320991200</v>
      </c>
      <c r="K220">
        <v>1323928800</v>
      </c>
      <c r="L220" t="b">
        <v>0</v>
      </c>
      <c r="M220" t="b">
        <v>1</v>
      </c>
      <c r="N220" t="s">
        <v>100</v>
      </c>
      <c r="O220" s="5">
        <f t="shared" si="12"/>
        <v>2.1594736842105262</v>
      </c>
      <c r="P220">
        <f t="shared" si="15"/>
        <v>31.005037783375315</v>
      </c>
      <c r="Q220" t="s">
        <v>2041</v>
      </c>
      <c r="R220" t="s">
        <v>2052</v>
      </c>
      <c r="S220" s="8">
        <f t="shared" si="13"/>
        <v>40858.25</v>
      </c>
      <c r="T220" s="8">
        <f t="shared" si="14"/>
        <v>40892.25</v>
      </c>
    </row>
    <row r="221" spans="1:20" ht="17" x14ac:dyDescent="0.2">
      <c r="A221">
        <v>219</v>
      </c>
      <c r="B221" t="s">
        <v>491</v>
      </c>
      <c r="C221" s="3" t="s">
        <v>492</v>
      </c>
      <c r="D221">
        <v>41700</v>
      </c>
      <c r="E221">
        <v>138497</v>
      </c>
      <c r="F221" t="s">
        <v>20</v>
      </c>
      <c r="G221">
        <v>1539</v>
      </c>
      <c r="H221" t="s">
        <v>21</v>
      </c>
      <c r="I221" t="s">
        <v>22</v>
      </c>
      <c r="J221">
        <v>1345093200</v>
      </c>
      <c r="K221">
        <v>1346130000</v>
      </c>
      <c r="L221" t="b">
        <v>0</v>
      </c>
      <c r="M221" t="b">
        <v>0</v>
      </c>
      <c r="N221" t="s">
        <v>71</v>
      </c>
      <c r="O221" s="5">
        <f t="shared" si="12"/>
        <v>3.3212709832134291</v>
      </c>
      <c r="P221">
        <f t="shared" si="15"/>
        <v>89.991552956465242</v>
      </c>
      <c r="Q221" t="s">
        <v>2041</v>
      </c>
      <c r="R221" t="s">
        <v>2049</v>
      </c>
      <c r="S221" s="8">
        <f t="shared" si="13"/>
        <v>41137.208333333336</v>
      </c>
      <c r="T221" s="8">
        <f t="shared" si="14"/>
        <v>41149.208333333336</v>
      </c>
    </row>
    <row r="222" spans="1:20" ht="17" x14ac:dyDescent="0.2">
      <c r="A222">
        <v>220</v>
      </c>
      <c r="B222" t="s">
        <v>493</v>
      </c>
      <c r="C222" s="3" t="s">
        <v>494</v>
      </c>
      <c r="D222">
        <v>7900</v>
      </c>
      <c r="E222">
        <v>667</v>
      </c>
      <c r="F222" t="s">
        <v>14</v>
      </c>
      <c r="G222">
        <v>17</v>
      </c>
      <c r="H222" t="s">
        <v>21</v>
      </c>
      <c r="I222" t="s">
        <v>22</v>
      </c>
      <c r="J222">
        <v>1309496400</v>
      </c>
      <c r="K222">
        <v>1311051600</v>
      </c>
      <c r="L222" t="b">
        <v>1</v>
      </c>
      <c r="M222" t="b">
        <v>0</v>
      </c>
      <c r="N222" t="s">
        <v>33</v>
      </c>
      <c r="O222" s="5">
        <f t="shared" si="12"/>
        <v>8.4430379746835441E-2</v>
      </c>
      <c r="P222">
        <f t="shared" si="15"/>
        <v>39.235294117647058</v>
      </c>
      <c r="Q222" t="s">
        <v>2039</v>
      </c>
      <c r="R222" t="s">
        <v>2040</v>
      </c>
      <c r="S222" s="8">
        <f t="shared" si="13"/>
        <v>40725.208333333336</v>
      </c>
      <c r="T222" s="8">
        <f t="shared" si="14"/>
        <v>40743.208333333336</v>
      </c>
    </row>
    <row r="223" spans="1:20" ht="34" x14ac:dyDescent="0.2">
      <c r="A223">
        <v>221</v>
      </c>
      <c r="B223" t="s">
        <v>495</v>
      </c>
      <c r="C223" s="3" t="s">
        <v>496</v>
      </c>
      <c r="D223">
        <v>121500</v>
      </c>
      <c r="E223">
        <v>119830</v>
      </c>
      <c r="F223" t="s">
        <v>14</v>
      </c>
      <c r="G223">
        <v>2179</v>
      </c>
      <c r="H223" t="s">
        <v>21</v>
      </c>
      <c r="I223" t="s">
        <v>22</v>
      </c>
      <c r="J223">
        <v>1340254800</v>
      </c>
      <c r="K223">
        <v>1340427600</v>
      </c>
      <c r="L223" t="b">
        <v>1</v>
      </c>
      <c r="M223" t="b">
        <v>0</v>
      </c>
      <c r="N223" t="s">
        <v>17</v>
      </c>
      <c r="O223" s="5">
        <f t="shared" si="12"/>
        <v>0.9862551440329218</v>
      </c>
      <c r="P223">
        <f t="shared" si="15"/>
        <v>54.993116108306566</v>
      </c>
      <c r="Q223" t="s">
        <v>2033</v>
      </c>
      <c r="R223" t="s">
        <v>2034</v>
      </c>
      <c r="S223" s="8">
        <f t="shared" si="13"/>
        <v>41081.208333333336</v>
      </c>
      <c r="T223" s="8">
        <f t="shared" si="14"/>
        <v>41083.208333333336</v>
      </c>
    </row>
    <row r="224" spans="1:20" ht="17" x14ac:dyDescent="0.2">
      <c r="A224">
        <v>222</v>
      </c>
      <c r="B224" t="s">
        <v>497</v>
      </c>
      <c r="C224" s="3" t="s">
        <v>498</v>
      </c>
      <c r="D224">
        <v>4800</v>
      </c>
      <c r="E224">
        <v>6623</v>
      </c>
      <c r="F224" t="s">
        <v>20</v>
      </c>
      <c r="G224">
        <v>138</v>
      </c>
      <c r="H224" t="s">
        <v>21</v>
      </c>
      <c r="I224" t="s">
        <v>22</v>
      </c>
      <c r="J224">
        <v>1412226000</v>
      </c>
      <c r="K224">
        <v>1412312400</v>
      </c>
      <c r="L224" t="b">
        <v>0</v>
      </c>
      <c r="M224" t="b">
        <v>0</v>
      </c>
      <c r="N224" t="s">
        <v>122</v>
      </c>
      <c r="O224" s="5">
        <f t="shared" si="12"/>
        <v>1.3797916666666667</v>
      </c>
      <c r="P224">
        <f t="shared" si="15"/>
        <v>47.992753623188406</v>
      </c>
      <c r="Q224" t="s">
        <v>2054</v>
      </c>
      <c r="R224" t="s">
        <v>2055</v>
      </c>
      <c r="S224" s="8">
        <f t="shared" si="13"/>
        <v>41914.208333333336</v>
      </c>
      <c r="T224" s="8">
        <f t="shared" si="14"/>
        <v>41915.208333333336</v>
      </c>
    </row>
    <row r="225" spans="1:20" ht="17" x14ac:dyDescent="0.2">
      <c r="A225">
        <v>223</v>
      </c>
      <c r="B225" t="s">
        <v>499</v>
      </c>
      <c r="C225" s="3" t="s">
        <v>500</v>
      </c>
      <c r="D225">
        <v>87300</v>
      </c>
      <c r="E225">
        <v>81897</v>
      </c>
      <c r="F225" t="s">
        <v>14</v>
      </c>
      <c r="G225">
        <v>931</v>
      </c>
      <c r="H225" t="s">
        <v>21</v>
      </c>
      <c r="I225" t="s">
        <v>22</v>
      </c>
      <c r="J225">
        <v>1458104400</v>
      </c>
      <c r="K225">
        <v>1459314000</v>
      </c>
      <c r="L225" t="b">
        <v>0</v>
      </c>
      <c r="M225" t="b">
        <v>0</v>
      </c>
      <c r="N225" t="s">
        <v>33</v>
      </c>
      <c r="O225" s="5">
        <f t="shared" si="12"/>
        <v>0.93810996563573879</v>
      </c>
      <c r="P225">
        <f t="shared" si="15"/>
        <v>87.966702470461868</v>
      </c>
      <c r="Q225" t="s">
        <v>2039</v>
      </c>
      <c r="R225" t="s">
        <v>2040</v>
      </c>
      <c r="S225" s="8">
        <f t="shared" si="13"/>
        <v>42445.208333333328</v>
      </c>
      <c r="T225" s="8">
        <f t="shared" si="14"/>
        <v>42459.208333333328</v>
      </c>
    </row>
    <row r="226" spans="1:20" ht="17" x14ac:dyDescent="0.2">
      <c r="A226">
        <v>224</v>
      </c>
      <c r="B226" t="s">
        <v>501</v>
      </c>
      <c r="C226" s="3" t="s">
        <v>502</v>
      </c>
      <c r="D226">
        <v>46300</v>
      </c>
      <c r="E226">
        <v>186885</v>
      </c>
      <c r="F226" t="s">
        <v>20</v>
      </c>
      <c r="G226">
        <v>3594</v>
      </c>
      <c r="H226" t="s">
        <v>21</v>
      </c>
      <c r="I226" t="s">
        <v>22</v>
      </c>
      <c r="J226">
        <v>1411534800</v>
      </c>
      <c r="K226">
        <v>1415426400</v>
      </c>
      <c r="L226" t="b">
        <v>0</v>
      </c>
      <c r="M226" t="b">
        <v>0</v>
      </c>
      <c r="N226" t="s">
        <v>474</v>
      </c>
      <c r="O226" s="5">
        <f t="shared" si="12"/>
        <v>4.0363930885529156</v>
      </c>
      <c r="P226">
        <f t="shared" si="15"/>
        <v>51.999165275459099</v>
      </c>
      <c r="Q226" t="s">
        <v>2041</v>
      </c>
      <c r="R226" t="s">
        <v>2063</v>
      </c>
      <c r="S226" s="8">
        <f t="shared" si="13"/>
        <v>41906.208333333336</v>
      </c>
      <c r="T226" s="8">
        <f t="shared" si="14"/>
        <v>41951.25</v>
      </c>
    </row>
    <row r="227" spans="1:20" ht="17" x14ac:dyDescent="0.2">
      <c r="A227">
        <v>225</v>
      </c>
      <c r="B227" t="s">
        <v>503</v>
      </c>
      <c r="C227" s="3" t="s">
        <v>504</v>
      </c>
      <c r="D227">
        <v>67800</v>
      </c>
      <c r="E227">
        <v>176398</v>
      </c>
      <c r="F227" t="s">
        <v>20</v>
      </c>
      <c r="G227">
        <v>5880</v>
      </c>
      <c r="H227" t="s">
        <v>21</v>
      </c>
      <c r="I227" t="s">
        <v>22</v>
      </c>
      <c r="J227">
        <v>1399093200</v>
      </c>
      <c r="K227">
        <v>1399093200</v>
      </c>
      <c r="L227" t="b">
        <v>1</v>
      </c>
      <c r="M227" t="b">
        <v>0</v>
      </c>
      <c r="N227" t="s">
        <v>23</v>
      </c>
      <c r="O227" s="5">
        <f t="shared" si="12"/>
        <v>2.6017404129793511</v>
      </c>
      <c r="P227">
        <f t="shared" si="15"/>
        <v>29.999659863945578</v>
      </c>
      <c r="Q227" t="s">
        <v>2035</v>
      </c>
      <c r="R227" t="s">
        <v>2036</v>
      </c>
      <c r="S227" s="8">
        <f t="shared" si="13"/>
        <v>41762.208333333336</v>
      </c>
      <c r="T227" s="8">
        <f t="shared" si="14"/>
        <v>41762.208333333336</v>
      </c>
    </row>
    <row r="228" spans="1:20" ht="17" x14ac:dyDescent="0.2">
      <c r="A228">
        <v>226</v>
      </c>
      <c r="B228" t="s">
        <v>253</v>
      </c>
      <c r="C228" s="3" t="s">
        <v>505</v>
      </c>
      <c r="D228">
        <v>3000</v>
      </c>
      <c r="E228">
        <v>10999</v>
      </c>
      <c r="F228" t="s">
        <v>20</v>
      </c>
      <c r="G228">
        <v>112</v>
      </c>
      <c r="H228" t="s">
        <v>21</v>
      </c>
      <c r="I228" t="s">
        <v>22</v>
      </c>
      <c r="J228">
        <v>1270702800</v>
      </c>
      <c r="K228">
        <v>1273899600</v>
      </c>
      <c r="L228" t="b">
        <v>0</v>
      </c>
      <c r="M228" t="b">
        <v>0</v>
      </c>
      <c r="N228" t="s">
        <v>122</v>
      </c>
      <c r="O228" s="5">
        <f t="shared" si="12"/>
        <v>3.6663333333333332</v>
      </c>
      <c r="P228">
        <f t="shared" si="15"/>
        <v>98.205357142857139</v>
      </c>
      <c r="Q228" t="s">
        <v>2054</v>
      </c>
      <c r="R228" t="s">
        <v>2055</v>
      </c>
      <c r="S228" s="8">
        <f t="shared" si="13"/>
        <v>40276.208333333336</v>
      </c>
      <c r="T228" s="8">
        <f t="shared" si="14"/>
        <v>40313.208333333336</v>
      </c>
    </row>
    <row r="229" spans="1:20" ht="17" x14ac:dyDescent="0.2">
      <c r="A229">
        <v>227</v>
      </c>
      <c r="B229" t="s">
        <v>506</v>
      </c>
      <c r="C229" s="3" t="s">
        <v>507</v>
      </c>
      <c r="D229">
        <v>60900</v>
      </c>
      <c r="E229">
        <v>102751</v>
      </c>
      <c r="F229" t="s">
        <v>20</v>
      </c>
      <c r="G229">
        <v>943</v>
      </c>
      <c r="H229" t="s">
        <v>21</v>
      </c>
      <c r="I229" t="s">
        <v>22</v>
      </c>
      <c r="J229">
        <v>1431666000</v>
      </c>
      <c r="K229">
        <v>1432184400</v>
      </c>
      <c r="L229" t="b">
        <v>0</v>
      </c>
      <c r="M229" t="b">
        <v>0</v>
      </c>
      <c r="N229" t="s">
        <v>292</v>
      </c>
      <c r="O229" s="5">
        <f t="shared" si="12"/>
        <v>1.687208538587849</v>
      </c>
      <c r="P229">
        <f t="shared" si="15"/>
        <v>108.96182396606575</v>
      </c>
      <c r="Q229" t="s">
        <v>2050</v>
      </c>
      <c r="R229" t="s">
        <v>2061</v>
      </c>
      <c r="S229" s="8">
        <f t="shared" si="13"/>
        <v>42139.208333333328</v>
      </c>
      <c r="T229" s="8">
        <f t="shared" si="14"/>
        <v>42145.208333333328</v>
      </c>
    </row>
    <row r="230" spans="1:20" ht="17" x14ac:dyDescent="0.2">
      <c r="A230">
        <v>228</v>
      </c>
      <c r="B230" t="s">
        <v>508</v>
      </c>
      <c r="C230" s="3" t="s">
        <v>509</v>
      </c>
      <c r="D230">
        <v>137900</v>
      </c>
      <c r="E230">
        <v>165352</v>
      </c>
      <c r="F230" t="s">
        <v>20</v>
      </c>
      <c r="G230">
        <v>2468</v>
      </c>
      <c r="H230" t="s">
        <v>21</v>
      </c>
      <c r="I230" t="s">
        <v>22</v>
      </c>
      <c r="J230">
        <v>1472619600</v>
      </c>
      <c r="K230">
        <v>1474779600</v>
      </c>
      <c r="L230" t="b">
        <v>0</v>
      </c>
      <c r="M230" t="b">
        <v>0</v>
      </c>
      <c r="N230" t="s">
        <v>71</v>
      </c>
      <c r="O230" s="5">
        <f t="shared" si="12"/>
        <v>1.1990717911530093</v>
      </c>
      <c r="P230">
        <f t="shared" si="15"/>
        <v>66.998379254457049</v>
      </c>
      <c r="Q230" t="s">
        <v>2041</v>
      </c>
      <c r="R230" t="s">
        <v>2049</v>
      </c>
      <c r="S230" s="8">
        <f t="shared" si="13"/>
        <v>42613.208333333328</v>
      </c>
      <c r="T230" s="8">
        <f t="shared" si="14"/>
        <v>42638.208333333328</v>
      </c>
    </row>
    <row r="231" spans="1:20" ht="17" x14ac:dyDescent="0.2">
      <c r="A231">
        <v>229</v>
      </c>
      <c r="B231" t="s">
        <v>510</v>
      </c>
      <c r="C231" s="3" t="s">
        <v>511</v>
      </c>
      <c r="D231">
        <v>85600</v>
      </c>
      <c r="E231">
        <v>165798</v>
      </c>
      <c r="F231" t="s">
        <v>20</v>
      </c>
      <c r="G231">
        <v>2551</v>
      </c>
      <c r="H231" t="s">
        <v>21</v>
      </c>
      <c r="I231" t="s">
        <v>22</v>
      </c>
      <c r="J231">
        <v>1496293200</v>
      </c>
      <c r="K231">
        <v>1500440400</v>
      </c>
      <c r="L231" t="b">
        <v>0</v>
      </c>
      <c r="M231" t="b">
        <v>1</v>
      </c>
      <c r="N231" t="s">
        <v>292</v>
      </c>
      <c r="O231" s="5">
        <f t="shared" si="12"/>
        <v>1.936892523364486</v>
      </c>
      <c r="P231">
        <f t="shared" si="15"/>
        <v>64.99333594668758</v>
      </c>
      <c r="Q231" t="s">
        <v>2050</v>
      </c>
      <c r="R231" t="s">
        <v>2061</v>
      </c>
      <c r="S231" s="8">
        <f t="shared" si="13"/>
        <v>42887.208333333328</v>
      </c>
      <c r="T231" s="8">
        <f t="shared" si="14"/>
        <v>42935.208333333328</v>
      </c>
    </row>
    <row r="232" spans="1:20" ht="17" x14ac:dyDescent="0.2">
      <c r="A232">
        <v>230</v>
      </c>
      <c r="B232" t="s">
        <v>512</v>
      </c>
      <c r="C232" s="3" t="s">
        <v>513</v>
      </c>
      <c r="D232">
        <v>2400</v>
      </c>
      <c r="E232">
        <v>10084</v>
      </c>
      <c r="F232" t="s">
        <v>20</v>
      </c>
      <c r="G232">
        <v>101</v>
      </c>
      <c r="H232" t="s">
        <v>21</v>
      </c>
      <c r="I232" t="s">
        <v>22</v>
      </c>
      <c r="J232">
        <v>1575612000</v>
      </c>
      <c r="K232">
        <v>1575612000</v>
      </c>
      <c r="L232" t="b">
        <v>0</v>
      </c>
      <c r="M232" t="b">
        <v>0</v>
      </c>
      <c r="N232" t="s">
        <v>89</v>
      </c>
      <c r="O232" s="5">
        <f t="shared" si="12"/>
        <v>4.2016666666666671</v>
      </c>
      <c r="P232">
        <f t="shared" si="15"/>
        <v>99.841584158415841</v>
      </c>
      <c r="Q232" t="s">
        <v>2050</v>
      </c>
      <c r="R232" t="s">
        <v>2051</v>
      </c>
      <c r="S232" s="8">
        <f t="shared" si="13"/>
        <v>43805.25</v>
      </c>
      <c r="T232" s="8">
        <f t="shared" si="14"/>
        <v>43805.25</v>
      </c>
    </row>
    <row r="233" spans="1:20" ht="17" x14ac:dyDescent="0.2">
      <c r="A233">
        <v>231</v>
      </c>
      <c r="B233" t="s">
        <v>514</v>
      </c>
      <c r="C233" s="3" t="s">
        <v>515</v>
      </c>
      <c r="D233">
        <v>7200</v>
      </c>
      <c r="E233">
        <v>5523</v>
      </c>
      <c r="F233" t="s">
        <v>74</v>
      </c>
      <c r="G233">
        <v>67</v>
      </c>
      <c r="H233" t="s">
        <v>21</v>
      </c>
      <c r="I233" t="s">
        <v>22</v>
      </c>
      <c r="J233">
        <v>1369112400</v>
      </c>
      <c r="K233">
        <v>1374123600</v>
      </c>
      <c r="L233" t="b">
        <v>0</v>
      </c>
      <c r="M233" t="b">
        <v>0</v>
      </c>
      <c r="N233" t="s">
        <v>33</v>
      </c>
      <c r="O233" s="5">
        <f t="shared" si="12"/>
        <v>0.76708333333333334</v>
      </c>
      <c r="P233">
        <f t="shared" si="15"/>
        <v>82.432835820895519</v>
      </c>
      <c r="Q233" t="s">
        <v>2039</v>
      </c>
      <c r="R233" t="s">
        <v>2040</v>
      </c>
      <c r="S233" s="8">
        <f t="shared" si="13"/>
        <v>41415.208333333336</v>
      </c>
      <c r="T233" s="8">
        <f t="shared" si="14"/>
        <v>41473.208333333336</v>
      </c>
    </row>
    <row r="234" spans="1:20" ht="17" x14ac:dyDescent="0.2">
      <c r="A234">
        <v>232</v>
      </c>
      <c r="B234" t="s">
        <v>516</v>
      </c>
      <c r="C234" s="3" t="s">
        <v>517</v>
      </c>
      <c r="D234">
        <v>3400</v>
      </c>
      <c r="E234">
        <v>5823</v>
      </c>
      <c r="F234" t="s">
        <v>20</v>
      </c>
      <c r="G234">
        <v>92</v>
      </c>
      <c r="H234" t="s">
        <v>21</v>
      </c>
      <c r="I234" t="s">
        <v>22</v>
      </c>
      <c r="J234">
        <v>1469422800</v>
      </c>
      <c r="K234">
        <v>1469509200</v>
      </c>
      <c r="L234" t="b">
        <v>0</v>
      </c>
      <c r="M234" t="b">
        <v>0</v>
      </c>
      <c r="N234" t="s">
        <v>33</v>
      </c>
      <c r="O234" s="5">
        <f t="shared" si="12"/>
        <v>1.7126470588235294</v>
      </c>
      <c r="P234">
        <f t="shared" si="15"/>
        <v>63.293478260869563</v>
      </c>
      <c r="Q234" t="s">
        <v>2039</v>
      </c>
      <c r="R234" t="s">
        <v>2040</v>
      </c>
      <c r="S234" s="8">
        <f t="shared" si="13"/>
        <v>42576.208333333328</v>
      </c>
      <c r="T234" s="8">
        <f t="shared" si="14"/>
        <v>42577.208333333328</v>
      </c>
    </row>
    <row r="235" spans="1:20" ht="17" x14ac:dyDescent="0.2">
      <c r="A235">
        <v>233</v>
      </c>
      <c r="B235" t="s">
        <v>518</v>
      </c>
      <c r="C235" s="3" t="s">
        <v>519</v>
      </c>
      <c r="D235">
        <v>3800</v>
      </c>
      <c r="E235">
        <v>6000</v>
      </c>
      <c r="F235" t="s">
        <v>20</v>
      </c>
      <c r="G235">
        <v>62</v>
      </c>
      <c r="H235" t="s">
        <v>21</v>
      </c>
      <c r="I235" t="s">
        <v>22</v>
      </c>
      <c r="J235">
        <v>1307854800</v>
      </c>
      <c r="K235">
        <v>1309237200</v>
      </c>
      <c r="L235" t="b">
        <v>0</v>
      </c>
      <c r="M235" t="b">
        <v>0</v>
      </c>
      <c r="N235" t="s">
        <v>71</v>
      </c>
      <c r="O235" s="5">
        <f t="shared" si="12"/>
        <v>1.5789473684210527</v>
      </c>
      <c r="P235">
        <f t="shared" si="15"/>
        <v>96.774193548387103</v>
      </c>
      <c r="Q235" t="s">
        <v>2041</v>
      </c>
      <c r="R235" t="s">
        <v>2049</v>
      </c>
      <c r="S235" s="8">
        <f t="shared" si="13"/>
        <v>40706.208333333336</v>
      </c>
      <c r="T235" s="8">
        <f t="shared" si="14"/>
        <v>40722.208333333336</v>
      </c>
    </row>
    <row r="236" spans="1:20" ht="17" x14ac:dyDescent="0.2">
      <c r="A236">
        <v>234</v>
      </c>
      <c r="B236" t="s">
        <v>520</v>
      </c>
      <c r="C236" s="3" t="s">
        <v>521</v>
      </c>
      <c r="D236">
        <v>7500</v>
      </c>
      <c r="E236">
        <v>8181</v>
      </c>
      <c r="F236" t="s">
        <v>20</v>
      </c>
      <c r="G236">
        <v>149</v>
      </c>
      <c r="H236" t="s">
        <v>107</v>
      </c>
      <c r="I236" t="s">
        <v>108</v>
      </c>
      <c r="J236">
        <v>1503378000</v>
      </c>
      <c r="K236">
        <v>1503982800</v>
      </c>
      <c r="L236" t="b">
        <v>0</v>
      </c>
      <c r="M236" t="b">
        <v>1</v>
      </c>
      <c r="N236" t="s">
        <v>89</v>
      </c>
      <c r="O236" s="5">
        <f t="shared" si="12"/>
        <v>1.0908</v>
      </c>
      <c r="P236">
        <f t="shared" si="15"/>
        <v>54.906040268456373</v>
      </c>
      <c r="Q236" t="s">
        <v>2050</v>
      </c>
      <c r="R236" t="s">
        <v>2051</v>
      </c>
      <c r="S236" s="8">
        <f t="shared" si="13"/>
        <v>42969.208333333328</v>
      </c>
      <c r="T236" s="8">
        <f t="shared" si="14"/>
        <v>42976.208333333328</v>
      </c>
    </row>
    <row r="237" spans="1:20" ht="34" x14ac:dyDescent="0.2">
      <c r="A237">
        <v>235</v>
      </c>
      <c r="B237" t="s">
        <v>522</v>
      </c>
      <c r="C237" s="3" t="s">
        <v>523</v>
      </c>
      <c r="D237">
        <v>8600</v>
      </c>
      <c r="E237">
        <v>3589</v>
      </c>
      <c r="F237" t="s">
        <v>14</v>
      </c>
      <c r="G237">
        <v>92</v>
      </c>
      <c r="H237" t="s">
        <v>21</v>
      </c>
      <c r="I237" t="s">
        <v>22</v>
      </c>
      <c r="J237">
        <v>1486965600</v>
      </c>
      <c r="K237">
        <v>1487397600</v>
      </c>
      <c r="L237" t="b">
        <v>0</v>
      </c>
      <c r="M237" t="b">
        <v>0</v>
      </c>
      <c r="N237" t="s">
        <v>71</v>
      </c>
      <c r="O237" s="5">
        <f t="shared" si="12"/>
        <v>0.41732558139534881</v>
      </c>
      <c r="P237">
        <f t="shared" si="15"/>
        <v>39.010869565217391</v>
      </c>
      <c r="Q237" t="s">
        <v>2041</v>
      </c>
      <c r="R237" t="s">
        <v>2049</v>
      </c>
      <c r="S237" s="8">
        <f t="shared" si="13"/>
        <v>42779.25</v>
      </c>
      <c r="T237" s="8">
        <f t="shared" si="14"/>
        <v>42784.25</v>
      </c>
    </row>
    <row r="238" spans="1:20" ht="17" x14ac:dyDescent="0.2">
      <c r="A238">
        <v>236</v>
      </c>
      <c r="B238" t="s">
        <v>524</v>
      </c>
      <c r="C238" s="3" t="s">
        <v>525</v>
      </c>
      <c r="D238">
        <v>39500</v>
      </c>
      <c r="E238">
        <v>4323</v>
      </c>
      <c r="F238" t="s">
        <v>14</v>
      </c>
      <c r="G238">
        <v>57</v>
      </c>
      <c r="H238" t="s">
        <v>26</v>
      </c>
      <c r="I238" t="s">
        <v>27</v>
      </c>
      <c r="J238">
        <v>1561438800</v>
      </c>
      <c r="K238">
        <v>1562043600</v>
      </c>
      <c r="L238" t="b">
        <v>0</v>
      </c>
      <c r="M238" t="b">
        <v>1</v>
      </c>
      <c r="N238" t="s">
        <v>23</v>
      </c>
      <c r="O238" s="5">
        <f t="shared" si="12"/>
        <v>0.10944303797468355</v>
      </c>
      <c r="P238">
        <f t="shared" si="15"/>
        <v>75.84210526315789</v>
      </c>
      <c r="Q238" t="s">
        <v>2035</v>
      </c>
      <c r="R238" t="s">
        <v>2036</v>
      </c>
      <c r="S238" s="8">
        <f t="shared" si="13"/>
        <v>43641.208333333328</v>
      </c>
      <c r="T238" s="8">
        <f t="shared" si="14"/>
        <v>43648.208333333328</v>
      </c>
    </row>
    <row r="239" spans="1:20" ht="34" x14ac:dyDescent="0.2">
      <c r="A239">
        <v>237</v>
      </c>
      <c r="B239" t="s">
        <v>526</v>
      </c>
      <c r="C239" s="3" t="s">
        <v>527</v>
      </c>
      <c r="D239">
        <v>9300</v>
      </c>
      <c r="E239">
        <v>14822</v>
      </c>
      <c r="F239" t="s">
        <v>20</v>
      </c>
      <c r="G239">
        <v>329</v>
      </c>
      <c r="H239" t="s">
        <v>21</v>
      </c>
      <c r="I239" t="s">
        <v>22</v>
      </c>
      <c r="J239">
        <v>1398402000</v>
      </c>
      <c r="K239">
        <v>1398574800</v>
      </c>
      <c r="L239" t="b">
        <v>0</v>
      </c>
      <c r="M239" t="b">
        <v>0</v>
      </c>
      <c r="N239" t="s">
        <v>71</v>
      </c>
      <c r="O239" s="5">
        <f t="shared" si="12"/>
        <v>1.593763440860215</v>
      </c>
      <c r="P239">
        <f t="shared" si="15"/>
        <v>45.051671732522799</v>
      </c>
      <c r="Q239" t="s">
        <v>2041</v>
      </c>
      <c r="R239" t="s">
        <v>2049</v>
      </c>
      <c r="S239" s="8">
        <f t="shared" si="13"/>
        <v>41754.208333333336</v>
      </c>
      <c r="T239" s="8">
        <f t="shared" si="14"/>
        <v>41756.208333333336</v>
      </c>
    </row>
    <row r="240" spans="1:20" ht="17" x14ac:dyDescent="0.2">
      <c r="A240">
        <v>238</v>
      </c>
      <c r="B240" t="s">
        <v>528</v>
      </c>
      <c r="C240" s="3" t="s">
        <v>529</v>
      </c>
      <c r="D240">
        <v>2400</v>
      </c>
      <c r="E240">
        <v>10138</v>
      </c>
      <c r="F240" t="s">
        <v>20</v>
      </c>
      <c r="G240">
        <v>97</v>
      </c>
      <c r="H240" t="s">
        <v>36</v>
      </c>
      <c r="I240" t="s">
        <v>37</v>
      </c>
      <c r="J240">
        <v>1513231200</v>
      </c>
      <c r="K240">
        <v>1515391200</v>
      </c>
      <c r="L240" t="b">
        <v>0</v>
      </c>
      <c r="M240" t="b">
        <v>1</v>
      </c>
      <c r="N240" t="s">
        <v>33</v>
      </c>
      <c r="O240" s="5">
        <f t="shared" si="12"/>
        <v>4.2241666666666671</v>
      </c>
      <c r="P240">
        <f t="shared" si="15"/>
        <v>104.51546391752578</v>
      </c>
      <c r="Q240" t="s">
        <v>2039</v>
      </c>
      <c r="R240" t="s">
        <v>2040</v>
      </c>
      <c r="S240" s="8">
        <f t="shared" si="13"/>
        <v>43083.25</v>
      </c>
      <c r="T240" s="8">
        <f t="shared" si="14"/>
        <v>43108.25</v>
      </c>
    </row>
    <row r="241" spans="1:20" ht="34" x14ac:dyDescent="0.2">
      <c r="A241">
        <v>239</v>
      </c>
      <c r="B241" t="s">
        <v>530</v>
      </c>
      <c r="C241" s="3" t="s">
        <v>531</v>
      </c>
      <c r="D241">
        <v>3200</v>
      </c>
      <c r="E241">
        <v>3127</v>
      </c>
      <c r="F241" t="s">
        <v>14</v>
      </c>
      <c r="G241">
        <v>41</v>
      </c>
      <c r="H241" t="s">
        <v>21</v>
      </c>
      <c r="I241" t="s">
        <v>22</v>
      </c>
      <c r="J241">
        <v>1440824400</v>
      </c>
      <c r="K241">
        <v>1441170000</v>
      </c>
      <c r="L241" t="b">
        <v>0</v>
      </c>
      <c r="M241" t="b">
        <v>0</v>
      </c>
      <c r="N241" t="s">
        <v>65</v>
      </c>
      <c r="O241" s="5">
        <f t="shared" si="12"/>
        <v>0.97718749999999999</v>
      </c>
      <c r="P241">
        <f t="shared" si="15"/>
        <v>76.268292682926827</v>
      </c>
      <c r="Q241" t="s">
        <v>2037</v>
      </c>
      <c r="R241" t="s">
        <v>2046</v>
      </c>
      <c r="S241" s="8">
        <f t="shared" si="13"/>
        <v>42245.208333333328</v>
      </c>
      <c r="T241" s="8">
        <f t="shared" si="14"/>
        <v>42249.208333333328</v>
      </c>
    </row>
    <row r="242" spans="1:20" ht="17" x14ac:dyDescent="0.2">
      <c r="A242">
        <v>240</v>
      </c>
      <c r="B242" t="s">
        <v>532</v>
      </c>
      <c r="C242" s="3" t="s">
        <v>533</v>
      </c>
      <c r="D242">
        <v>29400</v>
      </c>
      <c r="E242">
        <v>123124</v>
      </c>
      <c r="F242" t="s">
        <v>20</v>
      </c>
      <c r="G242">
        <v>1784</v>
      </c>
      <c r="H242" t="s">
        <v>21</v>
      </c>
      <c r="I242" t="s">
        <v>22</v>
      </c>
      <c r="J242">
        <v>1281070800</v>
      </c>
      <c r="K242">
        <v>1281157200</v>
      </c>
      <c r="L242" t="b">
        <v>0</v>
      </c>
      <c r="M242" t="b">
        <v>0</v>
      </c>
      <c r="N242" t="s">
        <v>33</v>
      </c>
      <c r="O242" s="5">
        <f t="shared" si="12"/>
        <v>4.1878911564625847</v>
      </c>
      <c r="P242">
        <f t="shared" si="15"/>
        <v>69.015695067264573</v>
      </c>
      <c r="Q242" t="s">
        <v>2039</v>
      </c>
      <c r="R242" t="s">
        <v>2040</v>
      </c>
      <c r="S242" s="8">
        <f t="shared" si="13"/>
        <v>40396.208333333336</v>
      </c>
      <c r="T242" s="8">
        <f t="shared" si="14"/>
        <v>40397.208333333336</v>
      </c>
    </row>
    <row r="243" spans="1:20" ht="17" x14ac:dyDescent="0.2">
      <c r="A243">
        <v>241</v>
      </c>
      <c r="B243" t="s">
        <v>534</v>
      </c>
      <c r="C243" s="3" t="s">
        <v>535</v>
      </c>
      <c r="D243">
        <v>168500</v>
      </c>
      <c r="E243">
        <v>171729</v>
      </c>
      <c r="F243" t="s">
        <v>20</v>
      </c>
      <c r="G243">
        <v>1684</v>
      </c>
      <c r="H243" t="s">
        <v>26</v>
      </c>
      <c r="I243" t="s">
        <v>27</v>
      </c>
      <c r="J243">
        <v>1397365200</v>
      </c>
      <c r="K243">
        <v>1398229200</v>
      </c>
      <c r="L243" t="b">
        <v>0</v>
      </c>
      <c r="M243" t="b">
        <v>1</v>
      </c>
      <c r="N243" t="s">
        <v>68</v>
      </c>
      <c r="O243" s="5">
        <f t="shared" si="12"/>
        <v>1.0191632047477746</v>
      </c>
      <c r="P243">
        <f t="shared" si="15"/>
        <v>101.97684085510689</v>
      </c>
      <c r="Q243" t="s">
        <v>2047</v>
      </c>
      <c r="R243" t="s">
        <v>2048</v>
      </c>
      <c r="S243" s="8">
        <f t="shared" si="13"/>
        <v>41742.208333333336</v>
      </c>
      <c r="T243" s="8">
        <f t="shared" si="14"/>
        <v>41752.208333333336</v>
      </c>
    </row>
    <row r="244" spans="1:20" ht="17" x14ac:dyDescent="0.2">
      <c r="A244">
        <v>242</v>
      </c>
      <c r="B244" t="s">
        <v>536</v>
      </c>
      <c r="C244" s="3" t="s">
        <v>537</v>
      </c>
      <c r="D244">
        <v>8400</v>
      </c>
      <c r="E244">
        <v>10729</v>
      </c>
      <c r="F244" t="s">
        <v>20</v>
      </c>
      <c r="G244">
        <v>250</v>
      </c>
      <c r="H244" t="s">
        <v>21</v>
      </c>
      <c r="I244" t="s">
        <v>22</v>
      </c>
      <c r="J244">
        <v>1494392400</v>
      </c>
      <c r="K244">
        <v>1495256400</v>
      </c>
      <c r="L244" t="b">
        <v>0</v>
      </c>
      <c r="M244" t="b">
        <v>1</v>
      </c>
      <c r="N244" t="s">
        <v>23</v>
      </c>
      <c r="O244" s="5">
        <f t="shared" si="12"/>
        <v>1.2772619047619047</v>
      </c>
      <c r="P244">
        <f t="shared" si="15"/>
        <v>42.915999999999997</v>
      </c>
      <c r="Q244" t="s">
        <v>2035</v>
      </c>
      <c r="R244" t="s">
        <v>2036</v>
      </c>
      <c r="S244" s="8">
        <f t="shared" si="13"/>
        <v>42865.208333333328</v>
      </c>
      <c r="T244" s="8">
        <f t="shared" si="14"/>
        <v>42875.208333333328</v>
      </c>
    </row>
    <row r="245" spans="1:20" ht="34" x14ac:dyDescent="0.2">
      <c r="A245">
        <v>243</v>
      </c>
      <c r="B245" t="s">
        <v>538</v>
      </c>
      <c r="C245" s="3" t="s">
        <v>539</v>
      </c>
      <c r="D245">
        <v>2300</v>
      </c>
      <c r="E245">
        <v>10240</v>
      </c>
      <c r="F245" t="s">
        <v>20</v>
      </c>
      <c r="G245">
        <v>238</v>
      </c>
      <c r="H245" t="s">
        <v>21</v>
      </c>
      <c r="I245" t="s">
        <v>22</v>
      </c>
      <c r="J245">
        <v>1520143200</v>
      </c>
      <c r="K245">
        <v>1520402400</v>
      </c>
      <c r="L245" t="b">
        <v>0</v>
      </c>
      <c r="M245" t="b">
        <v>0</v>
      </c>
      <c r="N245" t="s">
        <v>33</v>
      </c>
      <c r="O245" s="5">
        <f t="shared" si="12"/>
        <v>4.4521739130434783</v>
      </c>
      <c r="P245">
        <f t="shared" si="15"/>
        <v>43.025210084033617</v>
      </c>
      <c r="Q245" t="s">
        <v>2039</v>
      </c>
      <c r="R245" t="s">
        <v>2040</v>
      </c>
      <c r="S245" s="8">
        <f t="shared" si="13"/>
        <v>43163.25</v>
      </c>
      <c r="T245" s="8">
        <f t="shared" si="14"/>
        <v>43166.25</v>
      </c>
    </row>
    <row r="246" spans="1:20" ht="34" x14ac:dyDescent="0.2">
      <c r="A246">
        <v>244</v>
      </c>
      <c r="B246" t="s">
        <v>540</v>
      </c>
      <c r="C246" s="3" t="s">
        <v>541</v>
      </c>
      <c r="D246">
        <v>700</v>
      </c>
      <c r="E246">
        <v>3988</v>
      </c>
      <c r="F246" t="s">
        <v>20</v>
      </c>
      <c r="G246">
        <v>53</v>
      </c>
      <c r="H246" t="s">
        <v>21</v>
      </c>
      <c r="I246" t="s">
        <v>22</v>
      </c>
      <c r="J246">
        <v>1405314000</v>
      </c>
      <c r="K246">
        <v>1409806800</v>
      </c>
      <c r="L246" t="b">
        <v>0</v>
      </c>
      <c r="M246" t="b">
        <v>0</v>
      </c>
      <c r="N246" t="s">
        <v>33</v>
      </c>
      <c r="O246" s="5">
        <f t="shared" si="12"/>
        <v>5.6971428571428575</v>
      </c>
      <c r="P246">
        <f t="shared" si="15"/>
        <v>75.245283018867923</v>
      </c>
      <c r="Q246" t="s">
        <v>2039</v>
      </c>
      <c r="R246" t="s">
        <v>2040</v>
      </c>
      <c r="S246" s="8">
        <f t="shared" si="13"/>
        <v>41834.208333333336</v>
      </c>
      <c r="T246" s="8">
        <f t="shared" si="14"/>
        <v>41886.208333333336</v>
      </c>
    </row>
    <row r="247" spans="1:20" ht="17" x14ac:dyDescent="0.2">
      <c r="A247">
        <v>245</v>
      </c>
      <c r="B247" t="s">
        <v>542</v>
      </c>
      <c r="C247" s="3" t="s">
        <v>543</v>
      </c>
      <c r="D247">
        <v>2900</v>
      </c>
      <c r="E247">
        <v>14771</v>
      </c>
      <c r="F247" t="s">
        <v>20</v>
      </c>
      <c r="G247">
        <v>214</v>
      </c>
      <c r="H247" t="s">
        <v>21</v>
      </c>
      <c r="I247" t="s">
        <v>22</v>
      </c>
      <c r="J247">
        <v>1396846800</v>
      </c>
      <c r="K247">
        <v>1396933200</v>
      </c>
      <c r="L247" t="b">
        <v>0</v>
      </c>
      <c r="M247" t="b">
        <v>0</v>
      </c>
      <c r="N247" t="s">
        <v>33</v>
      </c>
      <c r="O247" s="5">
        <f t="shared" si="12"/>
        <v>5.0934482758620687</v>
      </c>
      <c r="P247">
        <f t="shared" si="15"/>
        <v>69.023364485981304</v>
      </c>
      <c r="Q247" t="s">
        <v>2039</v>
      </c>
      <c r="R247" t="s">
        <v>2040</v>
      </c>
      <c r="S247" s="8">
        <f t="shared" si="13"/>
        <v>41736.208333333336</v>
      </c>
      <c r="T247" s="8">
        <f t="shared" si="14"/>
        <v>41737.208333333336</v>
      </c>
    </row>
    <row r="248" spans="1:20" ht="17" x14ac:dyDescent="0.2">
      <c r="A248">
        <v>246</v>
      </c>
      <c r="B248" t="s">
        <v>544</v>
      </c>
      <c r="C248" s="3" t="s">
        <v>545</v>
      </c>
      <c r="D248">
        <v>4500</v>
      </c>
      <c r="E248">
        <v>14649</v>
      </c>
      <c r="F248" t="s">
        <v>20</v>
      </c>
      <c r="G248">
        <v>222</v>
      </c>
      <c r="H248" t="s">
        <v>21</v>
      </c>
      <c r="I248" t="s">
        <v>22</v>
      </c>
      <c r="J248">
        <v>1375678800</v>
      </c>
      <c r="K248">
        <v>1376024400</v>
      </c>
      <c r="L248" t="b">
        <v>0</v>
      </c>
      <c r="M248" t="b">
        <v>0</v>
      </c>
      <c r="N248" t="s">
        <v>28</v>
      </c>
      <c r="O248" s="5">
        <f t="shared" si="12"/>
        <v>3.2553333333333332</v>
      </c>
      <c r="P248">
        <f t="shared" si="15"/>
        <v>65.986486486486484</v>
      </c>
      <c r="Q248" t="s">
        <v>2037</v>
      </c>
      <c r="R248" t="s">
        <v>2038</v>
      </c>
      <c r="S248" s="8">
        <f t="shared" si="13"/>
        <v>41491.208333333336</v>
      </c>
      <c r="T248" s="8">
        <f t="shared" si="14"/>
        <v>41495.208333333336</v>
      </c>
    </row>
    <row r="249" spans="1:20" ht="17" x14ac:dyDescent="0.2">
      <c r="A249">
        <v>247</v>
      </c>
      <c r="B249" t="s">
        <v>546</v>
      </c>
      <c r="C249" s="3" t="s">
        <v>547</v>
      </c>
      <c r="D249">
        <v>19800</v>
      </c>
      <c r="E249">
        <v>184658</v>
      </c>
      <c r="F249" t="s">
        <v>20</v>
      </c>
      <c r="G249">
        <v>1884</v>
      </c>
      <c r="H249" t="s">
        <v>21</v>
      </c>
      <c r="I249" t="s">
        <v>22</v>
      </c>
      <c r="J249">
        <v>1482386400</v>
      </c>
      <c r="K249">
        <v>1483682400</v>
      </c>
      <c r="L249" t="b">
        <v>0</v>
      </c>
      <c r="M249" t="b">
        <v>1</v>
      </c>
      <c r="N249" t="s">
        <v>119</v>
      </c>
      <c r="O249" s="5">
        <f t="shared" si="12"/>
        <v>9.3261616161616168</v>
      </c>
      <c r="P249">
        <f t="shared" si="15"/>
        <v>98.013800424628457</v>
      </c>
      <c r="Q249" t="s">
        <v>2047</v>
      </c>
      <c r="R249" t="s">
        <v>2053</v>
      </c>
      <c r="S249" s="8">
        <f t="shared" si="13"/>
        <v>42726.25</v>
      </c>
      <c r="T249" s="8">
        <f t="shared" si="14"/>
        <v>42741.25</v>
      </c>
    </row>
    <row r="250" spans="1:20" ht="17" x14ac:dyDescent="0.2">
      <c r="A250">
        <v>248</v>
      </c>
      <c r="B250" t="s">
        <v>548</v>
      </c>
      <c r="C250" s="3" t="s">
        <v>549</v>
      </c>
      <c r="D250">
        <v>6200</v>
      </c>
      <c r="E250">
        <v>13103</v>
      </c>
      <c r="F250" t="s">
        <v>20</v>
      </c>
      <c r="G250">
        <v>218</v>
      </c>
      <c r="H250" t="s">
        <v>26</v>
      </c>
      <c r="I250" t="s">
        <v>27</v>
      </c>
      <c r="J250">
        <v>1420005600</v>
      </c>
      <c r="K250">
        <v>1420437600</v>
      </c>
      <c r="L250" t="b">
        <v>0</v>
      </c>
      <c r="M250" t="b">
        <v>0</v>
      </c>
      <c r="N250" t="s">
        <v>292</v>
      </c>
      <c r="O250" s="5">
        <f t="shared" si="12"/>
        <v>2.1133870967741935</v>
      </c>
      <c r="P250">
        <f t="shared" si="15"/>
        <v>60.105504587155963</v>
      </c>
      <c r="Q250" t="s">
        <v>2050</v>
      </c>
      <c r="R250" t="s">
        <v>2061</v>
      </c>
      <c r="S250" s="8">
        <f t="shared" si="13"/>
        <v>42004.25</v>
      </c>
      <c r="T250" s="8">
        <f t="shared" si="14"/>
        <v>42009.25</v>
      </c>
    </row>
    <row r="251" spans="1:20" ht="17" x14ac:dyDescent="0.2">
      <c r="A251">
        <v>249</v>
      </c>
      <c r="B251" t="s">
        <v>550</v>
      </c>
      <c r="C251" s="3" t="s">
        <v>551</v>
      </c>
      <c r="D251">
        <v>61500</v>
      </c>
      <c r="E251">
        <v>168095</v>
      </c>
      <c r="F251" t="s">
        <v>20</v>
      </c>
      <c r="G251">
        <v>6465</v>
      </c>
      <c r="H251" t="s">
        <v>21</v>
      </c>
      <c r="I251" t="s">
        <v>22</v>
      </c>
      <c r="J251">
        <v>1420178400</v>
      </c>
      <c r="K251">
        <v>1420783200</v>
      </c>
      <c r="L251" t="b">
        <v>0</v>
      </c>
      <c r="M251" t="b">
        <v>0</v>
      </c>
      <c r="N251" t="s">
        <v>206</v>
      </c>
      <c r="O251" s="5">
        <f t="shared" si="12"/>
        <v>2.7332520325203253</v>
      </c>
      <c r="P251">
        <f t="shared" si="15"/>
        <v>26.000773395204948</v>
      </c>
      <c r="Q251" t="s">
        <v>2047</v>
      </c>
      <c r="R251" t="s">
        <v>2059</v>
      </c>
      <c r="S251" s="8">
        <f t="shared" si="13"/>
        <v>42006.25</v>
      </c>
      <c r="T251" s="8">
        <f t="shared" si="14"/>
        <v>42013.25</v>
      </c>
    </row>
    <row r="252" spans="1:20" ht="17" x14ac:dyDescent="0.2">
      <c r="A252">
        <v>250</v>
      </c>
      <c r="B252" t="s">
        <v>552</v>
      </c>
      <c r="C252" s="3" t="s">
        <v>553</v>
      </c>
      <c r="D252">
        <v>100</v>
      </c>
      <c r="E252">
        <v>3</v>
      </c>
      <c r="F252" t="s">
        <v>14</v>
      </c>
      <c r="G252">
        <v>1</v>
      </c>
      <c r="H252" t="s">
        <v>21</v>
      </c>
      <c r="I252" t="s">
        <v>22</v>
      </c>
      <c r="J252">
        <v>1264399200</v>
      </c>
      <c r="K252">
        <v>1267423200</v>
      </c>
      <c r="L252" t="b">
        <v>0</v>
      </c>
      <c r="M252" t="b">
        <v>0</v>
      </c>
      <c r="N252" t="s">
        <v>23</v>
      </c>
      <c r="O252" s="5">
        <f t="shared" si="12"/>
        <v>0.03</v>
      </c>
      <c r="P252">
        <f t="shared" si="15"/>
        <v>3</v>
      </c>
      <c r="Q252" t="s">
        <v>2035</v>
      </c>
      <c r="R252" t="s">
        <v>2036</v>
      </c>
      <c r="S252" s="8">
        <f t="shared" si="13"/>
        <v>40203.25</v>
      </c>
      <c r="T252" s="8">
        <f t="shared" si="14"/>
        <v>40238.25</v>
      </c>
    </row>
    <row r="253" spans="1:20" ht="17" x14ac:dyDescent="0.2">
      <c r="A253">
        <v>251</v>
      </c>
      <c r="B253" t="s">
        <v>554</v>
      </c>
      <c r="C253" s="3" t="s">
        <v>555</v>
      </c>
      <c r="D253">
        <v>7100</v>
      </c>
      <c r="E253">
        <v>3840</v>
      </c>
      <c r="F253" t="s">
        <v>14</v>
      </c>
      <c r="G253">
        <v>101</v>
      </c>
      <c r="H253" t="s">
        <v>21</v>
      </c>
      <c r="I253" t="s">
        <v>22</v>
      </c>
      <c r="J253">
        <v>1355032800</v>
      </c>
      <c r="K253">
        <v>1355205600</v>
      </c>
      <c r="L253" t="b">
        <v>0</v>
      </c>
      <c r="M253" t="b">
        <v>0</v>
      </c>
      <c r="N253" t="s">
        <v>33</v>
      </c>
      <c r="O253" s="5">
        <f t="shared" si="12"/>
        <v>0.54084507042253516</v>
      </c>
      <c r="P253">
        <f t="shared" si="15"/>
        <v>38.019801980198018</v>
      </c>
      <c r="Q253" t="s">
        <v>2039</v>
      </c>
      <c r="R253" t="s">
        <v>2040</v>
      </c>
      <c r="S253" s="8">
        <f t="shared" si="13"/>
        <v>41252.25</v>
      </c>
      <c r="T253" s="8">
        <f t="shared" si="14"/>
        <v>41254.25</v>
      </c>
    </row>
    <row r="254" spans="1:20" ht="34" x14ac:dyDescent="0.2">
      <c r="A254">
        <v>252</v>
      </c>
      <c r="B254" t="s">
        <v>556</v>
      </c>
      <c r="C254" s="3" t="s">
        <v>557</v>
      </c>
      <c r="D254">
        <v>1000</v>
      </c>
      <c r="E254">
        <v>6263</v>
      </c>
      <c r="F254" t="s">
        <v>20</v>
      </c>
      <c r="G254">
        <v>59</v>
      </c>
      <c r="H254" t="s">
        <v>21</v>
      </c>
      <c r="I254" t="s">
        <v>22</v>
      </c>
      <c r="J254">
        <v>1382677200</v>
      </c>
      <c r="K254">
        <v>1383109200</v>
      </c>
      <c r="L254" t="b">
        <v>0</v>
      </c>
      <c r="M254" t="b">
        <v>0</v>
      </c>
      <c r="N254" t="s">
        <v>33</v>
      </c>
      <c r="O254" s="5">
        <f t="shared" si="12"/>
        <v>6.2629999999999999</v>
      </c>
      <c r="P254">
        <f t="shared" si="15"/>
        <v>106.15254237288136</v>
      </c>
      <c r="Q254" t="s">
        <v>2039</v>
      </c>
      <c r="R254" t="s">
        <v>2040</v>
      </c>
      <c r="S254" s="8">
        <f t="shared" si="13"/>
        <v>41572.208333333336</v>
      </c>
      <c r="T254" s="8">
        <f t="shared" si="14"/>
        <v>41577.208333333336</v>
      </c>
    </row>
    <row r="255" spans="1:20" ht="17" x14ac:dyDescent="0.2">
      <c r="A255">
        <v>253</v>
      </c>
      <c r="B255" t="s">
        <v>558</v>
      </c>
      <c r="C255" s="3" t="s">
        <v>559</v>
      </c>
      <c r="D255">
        <v>121500</v>
      </c>
      <c r="E255">
        <v>108161</v>
      </c>
      <c r="F255" t="s">
        <v>14</v>
      </c>
      <c r="G255">
        <v>1335</v>
      </c>
      <c r="H255" t="s">
        <v>15</v>
      </c>
      <c r="I255" t="s">
        <v>16</v>
      </c>
      <c r="J255">
        <v>1302238800</v>
      </c>
      <c r="K255">
        <v>1303275600</v>
      </c>
      <c r="L255" t="b">
        <v>0</v>
      </c>
      <c r="M255" t="b">
        <v>0</v>
      </c>
      <c r="N255" t="s">
        <v>53</v>
      </c>
      <c r="O255" s="5">
        <f t="shared" si="12"/>
        <v>0.8902139917695473</v>
      </c>
      <c r="P255">
        <f t="shared" si="15"/>
        <v>81.019475655430711</v>
      </c>
      <c r="Q255" t="s">
        <v>2041</v>
      </c>
      <c r="R255" t="s">
        <v>2044</v>
      </c>
      <c r="S255" s="8">
        <f t="shared" si="13"/>
        <v>40641.208333333336</v>
      </c>
      <c r="T255" s="8">
        <f t="shared" si="14"/>
        <v>40653.208333333336</v>
      </c>
    </row>
    <row r="256" spans="1:20" ht="34" x14ac:dyDescent="0.2">
      <c r="A256">
        <v>254</v>
      </c>
      <c r="B256" t="s">
        <v>560</v>
      </c>
      <c r="C256" s="3" t="s">
        <v>561</v>
      </c>
      <c r="D256">
        <v>4600</v>
      </c>
      <c r="E256">
        <v>8505</v>
      </c>
      <c r="F256" t="s">
        <v>20</v>
      </c>
      <c r="G256">
        <v>88</v>
      </c>
      <c r="H256" t="s">
        <v>21</v>
      </c>
      <c r="I256" t="s">
        <v>22</v>
      </c>
      <c r="J256">
        <v>1487656800</v>
      </c>
      <c r="K256">
        <v>1487829600</v>
      </c>
      <c r="L256" t="b">
        <v>0</v>
      </c>
      <c r="M256" t="b">
        <v>0</v>
      </c>
      <c r="N256" t="s">
        <v>68</v>
      </c>
      <c r="O256" s="5">
        <f t="shared" si="12"/>
        <v>1.8489130434782608</v>
      </c>
      <c r="P256">
        <f t="shared" si="15"/>
        <v>96.647727272727266</v>
      </c>
      <c r="Q256" t="s">
        <v>2047</v>
      </c>
      <c r="R256" t="s">
        <v>2048</v>
      </c>
      <c r="S256" s="8">
        <f t="shared" si="13"/>
        <v>42787.25</v>
      </c>
      <c r="T256" s="8">
        <f t="shared" si="14"/>
        <v>42789.25</v>
      </c>
    </row>
    <row r="257" spans="1:20" ht="34" x14ac:dyDescent="0.2">
      <c r="A257">
        <v>255</v>
      </c>
      <c r="B257" t="s">
        <v>562</v>
      </c>
      <c r="C257" s="3" t="s">
        <v>563</v>
      </c>
      <c r="D257">
        <v>80500</v>
      </c>
      <c r="E257">
        <v>96735</v>
      </c>
      <c r="F257" t="s">
        <v>20</v>
      </c>
      <c r="G257">
        <v>1697</v>
      </c>
      <c r="H257" t="s">
        <v>21</v>
      </c>
      <c r="I257" t="s">
        <v>22</v>
      </c>
      <c r="J257">
        <v>1297836000</v>
      </c>
      <c r="K257">
        <v>1298268000</v>
      </c>
      <c r="L257" t="b">
        <v>0</v>
      </c>
      <c r="M257" t="b">
        <v>1</v>
      </c>
      <c r="N257" t="s">
        <v>23</v>
      </c>
      <c r="O257" s="5">
        <f t="shared" si="12"/>
        <v>1.2016770186335404</v>
      </c>
      <c r="P257">
        <f t="shared" si="15"/>
        <v>57.003535651149086</v>
      </c>
      <c r="Q257" t="s">
        <v>2035</v>
      </c>
      <c r="R257" t="s">
        <v>2036</v>
      </c>
      <c r="S257" s="8">
        <f t="shared" si="13"/>
        <v>40590.25</v>
      </c>
      <c r="T257" s="8">
        <f t="shared" si="14"/>
        <v>40595.25</v>
      </c>
    </row>
    <row r="258" spans="1:20" ht="17" x14ac:dyDescent="0.2">
      <c r="A258">
        <v>256</v>
      </c>
      <c r="B258" t="s">
        <v>564</v>
      </c>
      <c r="C258" s="3" t="s">
        <v>565</v>
      </c>
      <c r="D258">
        <v>4100</v>
      </c>
      <c r="E258">
        <v>959</v>
      </c>
      <c r="F258" t="s">
        <v>14</v>
      </c>
      <c r="G258">
        <v>15</v>
      </c>
      <c r="H258" t="s">
        <v>40</v>
      </c>
      <c r="I258" t="s">
        <v>41</v>
      </c>
      <c r="J258">
        <v>1453615200</v>
      </c>
      <c r="K258">
        <v>1456812000</v>
      </c>
      <c r="L258" t="b">
        <v>0</v>
      </c>
      <c r="M258" t="b">
        <v>0</v>
      </c>
      <c r="N258" t="s">
        <v>23</v>
      </c>
      <c r="O258" s="5">
        <f t="shared" si="12"/>
        <v>0.23390243902439026</v>
      </c>
      <c r="P258">
        <f t="shared" si="15"/>
        <v>63.93333333333333</v>
      </c>
      <c r="Q258" t="s">
        <v>2035</v>
      </c>
      <c r="R258" t="s">
        <v>2036</v>
      </c>
      <c r="S258" s="8">
        <f t="shared" si="13"/>
        <v>42393.25</v>
      </c>
      <c r="T258" s="8">
        <f t="shared" si="14"/>
        <v>42430.25</v>
      </c>
    </row>
    <row r="259" spans="1:20" ht="17" x14ac:dyDescent="0.2">
      <c r="A259">
        <v>257</v>
      </c>
      <c r="B259" t="s">
        <v>566</v>
      </c>
      <c r="C259" s="3" t="s">
        <v>567</v>
      </c>
      <c r="D259">
        <v>5700</v>
      </c>
      <c r="E259">
        <v>8322</v>
      </c>
      <c r="F259" t="s">
        <v>20</v>
      </c>
      <c r="G259">
        <v>92</v>
      </c>
      <c r="H259" t="s">
        <v>21</v>
      </c>
      <c r="I259" t="s">
        <v>22</v>
      </c>
      <c r="J259">
        <v>1362463200</v>
      </c>
      <c r="K259">
        <v>1363669200</v>
      </c>
      <c r="L259" t="b">
        <v>0</v>
      </c>
      <c r="M259" t="b">
        <v>0</v>
      </c>
      <c r="N259" t="s">
        <v>33</v>
      </c>
      <c r="O259" s="5">
        <f t="shared" ref="O259:O322" si="16">E259/D259</f>
        <v>1.46</v>
      </c>
      <c r="P259">
        <f t="shared" si="15"/>
        <v>90.456521739130437</v>
      </c>
      <c r="Q259" t="s">
        <v>2039</v>
      </c>
      <c r="R259" t="s">
        <v>2040</v>
      </c>
      <c r="S259" s="8">
        <f t="shared" ref="S259:S322" si="17" xml:space="preserve"> (((J259/60)/60)/24)+DATE(1970,1,1)</f>
        <v>41338.25</v>
      </c>
      <c r="T259" s="8">
        <f t="shared" ref="T259:T322" si="18">(((K259/60)/60)/24)+DATE(1970,1,1)</f>
        <v>41352.208333333336</v>
      </c>
    </row>
    <row r="260" spans="1:20" ht="17" x14ac:dyDescent="0.2">
      <c r="A260">
        <v>258</v>
      </c>
      <c r="B260" t="s">
        <v>568</v>
      </c>
      <c r="C260" s="3" t="s">
        <v>569</v>
      </c>
      <c r="D260">
        <v>5000</v>
      </c>
      <c r="E260">
        <v>13424</v>
      </c>
      <c r="F260" t="s">
        <v>20</v>
      </c>
      <c r="G260">
        <v>186</v>
      </c>
      <c r="H260" t="s">
        <v>21</v>
      </c>
      <c r="I260" t="s">
        <v>22</v>
      </c>
      <c r="J260">
        <v>1481176800</v>
      </c>
      <c r="K260">
        <v>1482904800</v>
      </c>
      <c r="L260" t="b">
        <v>0</v>
      </c>
      <c r="M260" t="b">
        <v>1</v>
      </c>
      <c r="N260" t="s">
        <v>33</v>
      </c>
      <c r="O260" s="5">
        <f t="shared" si="16"/>
        <v>2.6848000000000001</v>
      </c>
      <c r="P260">
        <f t="shared" ref="P260:P323" si="19">E260/G260</f>
        <v>72.172043010752688</v>
      </c>
      <c r="Q260" t="s">
        <v>2039</v>
      </c>
      <c r="R260" t="s">
        <v>2040</v>
      </c>
      <c r="S260" s="8">
        <f t="shared" si="17"/>
        <v>42712.25</v>
      </c>
      <c r="T260" s="8">
        <f t="shared" si="18"/>
        <v>42732.25</v>
      </c>
    </row>
    <row r="261" spans="1:20" ht="34" x14ac:dyDescent="0.2">
      <c r="A261">
        <v>259</v>
      </c>
      <c r="B261" t="s">
        <v>570</v>
      </c>
      <c r="C261" s="3" t="s">
        <v>571</v>
      </c>
      <c r="D261">
        <v>1800</v>
      </c>
      <c r="E261">
        <v>10755</v>
      </c>
      <c r="F261" t="s">
        <v>20</v>
      </c>
      <c r="G261">
        <v>138</v>
      </c>
      <c r="H261" t="s">
        <v>21</v>
      </c>
      <c r="I261" t="s">
        <v>22</v>
      </c>
      <c r="J261">
        <v>1354946400</v>
      </c>
      <c r="K261">
        <v>1356588000</v>
      </c>
      <c r="L261" t="b">
        <v>1</v>
      </c>
      <c r="M261" t="b">
        <v>0</v>
      </c>
      <c r="N261" t="s">
        <v>122</v>
      </c>
      <c r="O261" s="5">
        <f t="shared" si="16"/>
        <v>5.9749999999999996</v>
      </c>
      <c r="P261">
        <f t="shared" si="19"/>
        <v>77.934782608695656</v>
      </c>
      <c r="Q261" t="s">
        <v>2054</v>
      </c>
      <c r="R261" t="s">
        <v>2055</v>
      </c>
      <c r="S261" s="8">
        <f t="shared" si="17"/>
        <v>41251.25</v>
      </c>
      <c r="T261" s="8">
        <f t="shared" si="18"/>
        <v>41270.25</v>
      </c>
    </row>
    <row r="262" spans="1:20" ht="17" x14ac:dyDescent="0.2">
      <c r="A262">
        <v>260</v>
      </c>
      <c r="B262" t="s">
        <v>572</v>
      </c>
      <c r="C262" s="3" t="s">
        <v>573</v>
      </c>
      <c r="D262">
        <v>6300</v>
      </c>
      <c r="E262">
        <v>9935</v>
      </c>
      <c r="F262" t="s">
        <v>20</v>
      </c>
      <c r="G262">
        <v>261</v>
      </c>
      <c r="H262" t="s">
        <v>21</v>
      </c>
      <c r="I262" t="s">
        <v>22</v>
      </c>
      <c r="J262">
        <v>1348808400</v>
      </c>
      <c r="K262">
        <v>1349845200</v>
      </c>
      <c r="L262" t="b">
        <v>0</v>
      </c>
      <c r="M262" t="b">
        <v>0</v>
      </c>
      <c r="N262" t="s">
        <v>23</v>
      </c>
      <c r="O262" s="5">
        <f t="shared" si="16"/>
        <v>1.5769841269841269</v>
      </c>
      <c r="P262">
        <f t="shared" si="19"/>
        <v>38.065134099616856</v>
      </c>
      <c r="Q262" t="s">
        <v>2035</v>
      </c>
      <c r="R262" t="s">
        <v>2036</v>
      </c>
      <c r="S262" s="8">
        <f t="shared" si="17"/>
        <v>41180.208333333336</v>
      </c>
      <c r="T262" s="8">
        <f t="shared" si="18"/>
        <v>41192.208333333336</v>
      </c>
    </row>
    <row r="263" spans="1:20" ht="34" x14ac:dyDescent="0.2">
      <c r="A263">
        <v>261</v>
      </c>
      <c r="B263" t="s">
        <v>574</v>
      </c>
      <c r="C263" s="3" t="s">
        <v>575</v>
      </c>
      <c r="D263">
        <v>84300</v>
      </c>
      <c r="E263">
        <v>26303</v>
      </c>
      <c r="F263" t="s">
        <v>14</v>
      </c>
      <c r="G263">
        <v>454</v>
      </c>
      <c r="H263" t="s">
        <v>21</v>
      </c>
      <c r="I263" t="s">
        <v>22</v>
      </c>
      <c r="J263">
        <v>1282712400</v>
      </c>
      <c r="K263">
        <v>1283058000</v>
      </c>
      <c r="L263" t="b">
        <v>0</v>
      </c>
      <c r="M263" t="b">
        <v>1</v>
      </c>
      <c r="N263" t="s">
        <v>23</v>
      </c>
      <c r="O263" s="5">
        <f t="shared" si="16"/>
        <v>0.31201660735468567</v>
      </c>
      <c r="P263">
        <f t="shared" si="19"/>
        <v>57.936123348017624</v>
      </c>
      <c r="Q263" t="s">
        <v>2035</v>
      </c>
      <c r="R263" t="s">
        <v>2036</v>
      </c>
      <c r="S263" s="8">
        <f t="shared" si="17"/>
        <v>40415.208333333336</v>
      </c>
      <c r="T263" s="8">
        <f t="shared" si="18"/>
        <v>40419.208333333336</v>
      </c>
    </row>
    <row r="264" spans="1:20" ht="17" x14ac:dyDescent="0.2">
      <c r="A264">
        <v>262</v>
      </c>
      <c r="B264" t="s">
        <v>576</v>
      </c>
      <c r="C264" s="3" t="s">
        <v>577</v>
      </c>
      <c r="D264">
        <v>1700</v>
      </c>
      <c r="E264">
        <v>5328</v>
      </c>
      <c r="F264" t="s">
        <v>20</v>
      </c>
      <c r="G264">
        <v>107</v>
      </c>
      <c r="H264" t="s">
        <v>21</v>
      </c>
      <c r="I264" t="s">
        <v>22</v>
      </c>
      <c r="J264">
        <v>1301979600</v>
      </c>
      <c r="K264">
        <v>1304226000</v>
      </c>
      <c r="L264" t="b">
        <v>0</v>
      </c>
      <c r="M264" t="b">
        <v>1</v>
      </c>
      <c r="N264" t="s">
        <v>60</v>
      </c>
      <c r="O264" s="5">
        <f t="shared" si="16"/>
        <v>3.1341176470588237</v>
      </c>
      <c r="P264">
        <f t="shared" si="19"/>
        <v>49.794392523364486</v>
      </c>
      <c r="Q264" t="s">
        <v>2035</v>
      </c>
      <c r="R264" t="s">
        <v>2045</v>
      </c>
      <c r="S264" s="8">
        <f t="shared" si="17"/>
        <v>40638.208333333336</v>
      </c>
      <c r="T264" s="8">
        <f t="shared" si="18"/>
        <v>40664.208333333336</v>
      </c>
    </row>
    <row r="265" spans="1:20" ht="17" x14ac:dyDescent="0.2">
      <c r="A265">
        <v>263</v>
      </c>
      <c r="B265" t="s">
        <v>578</v>
      </c>
      <c r="C265" s="3" t="s">
        <v>579</v>
      </c>
      <c r="D265">
        <v>2900</v>
      </c>
      <c r="E265">
        <v>10756</v>
      </c>
      <c r="F265" t="s">
        <v>20</v>
      </c>
      <c r="G265">
        <v>199</v>
      </c>
      <c r="H265" t="s">
        <v>21</v>
      </c>
      <c r="I265" t="s">
        <v>22</v>
      </c>
      <c r="J265">
        <v>1263016800</v>
      </c>
      <c r="K265">
        <v>1263016800</v>
      </c>
      <c r="L265" t="b">
        <v>0</v>
      </c>
      <c r="M265" t="b">
        <v>0</v>
      </c>
      <c r="N265" t="s">
        <v>122</v>
      </c>
      <c r="O265" s="5">
        <f t="shared" si="16"/>
        <v>3.7089655172413791</v>
      </c>
      <c r="P265">
        <f t="shared" si="19"/>
        <v>54.050251256281406</v>
      </c>
      <c r="Q265" t="s">
        <v>2054</v>
      </c>
      <c r="R265" t="s">
        <v>2055</v>
      </c>
      <c r="S265" s="8">
        <f t="shared" si="17"/>
        <v>40187.25</v>
      </c>
      <c r="T265" s="8">
        <f t="shared" si="18"/>
        <v>40187.25</v>
      </c>
    </row>
    <row r="266" spans="1:20" ht="17" x14ac:dyDescent="0.2">
      <c r="A266">
        <v>264</v>
      </c>
      <c r="B266" t="s">
        <v>580</v>
      </c>
      <c r="C266" s="3" t="s">
        <v>581</v>
      </c>
      <c r="D266">
        <v>45600</v>
      </c>
      <c r="E266">
        <v>165375</v>
      </c>
      <c r="F266" t="s">
        <v>20</v>
      </c>
      <c r="G266">
        <v>5512</v>
      </c>
      <c r="H266" t="s">
        <v>21</v>
      </c>
      <c r="I266" t="s">
        <v>22</v>
      </c>
      <c r="J266">
        <v>1360648800</v>
      </c>
      <c r="K266">
        <v>1362031200</v>
      </c>
      <c r="L266" t="b">
        <v>0</v>
      </c>
      <c r="M266" t="b">
        <v>0</v>
      </c>
      <c r="N266" t="s">
        <v>33</v>
      </c>
      <c r="O266" s="5">
        <f t="shared" si="16"/>
        <v>3.6266447368421053</v>
      </c>
      <c r="P266">
        <f t="shared" si="19"/>
        <v>30.002721335268504</v>
      </c>
      <c r="Q266" t="s">
        <v>2039</v>
      </c>
      <c r="R266" t="s">
        <v>2040</v>
      </c>
      <c r="S266" s="8">
        <f t="shared" si="17"/>
        <v>41317.25</v>
      </c>
      <c r="T266" s="8">
        <f t="shared" si="18"/>
        <v>41333.25</v>
      </c>
    </row>
    <row r="267" spans="1:20" ht="17" x14ac:dyDescent="0.2">
      <c r="A267">
        <v>265</v>
      </c>
      <c r="B267" t="s">
        <v>582</v>
      </c>
      <c r="C267" s="3" t="s">
        <v>583</v>
      </c>
      <c r="D267">
        <v>4900</v>
      </c>
      <c r="E267">
        <v>6031</v>
      </c>
      <c r="F267" t="s">
        <v>20</v>
      </c>
      <c r="G267">
        <v>86</v>
      </c>
      <c r="H267" t="s">
        <v>21</v>
      </c>
      <c r="I267" t="s">
        <v>22</v>
      </c>
      <c r="J267">
        <v>1451800800</v>
      </c>
      <c r="K267">
        <v>1455602400</v>
      </c>
      <c r="L267" t="b">
        <v>0</v>
      </c>
      <c r="M267" t="b">
        <v>0</v>
      </c>
      <c r="N267" t="s">
        <v>33</v>
      </c>
      <c r="O267" s="5">
        <f t="shared" si="16"/>
        <v>1.2308163265306122</v>
      </c>
      <c r="P267">
        <f t="shared" si="19"/>
        <v>70.127906976744185</v>
      </c>
      <c r="Q267" t="s">
        <v>2039</v>
      </c>
      <c r="R267" t="s">
        <v>2040</v>
      </c>
      <c r="S267" s="8">
        <f t="shared" si="17"/>
        <v>42372.25</v>
      </c>
      <c r="T267" s="8">
        <f t="shared" si="18"/>
        <v>42416.25</v>
      </c>
    </row>
    <row r="268" spans="1:20" ht="17" x14ac:dyDescent="0.2">
      <c r="A268">
        <v>266</v>
      </c>
      <c r="B268" t="s">
        <v>584</v>
      </c>
      <c r="C268" s="3" t="s">
        <v>585</v>
      </c>
      <c r="D268">
        <v>111900</v>
      </c>
      <c r="E268">
        <v>85902</v>
      </c>
      <c r="F268" t="s">
        <v>14</v>
      </c>
      <c r="G268">
        <v>3182</v>
      </c>
      <c r="H268" t="s">
        <v>107</v>
      </c>
      <c r="I268" t="s">
        <v>108</v>
      </c>
      <c r="J268">
        <v>1415340000</v>
      </c>
      <c r="K268">
        <v>1418191200</v>
      </c>
      <c r="L268" t="b">
        <v>0</v>
      </c>
      <c r="M268" t="b">
        <v>1</v>
      </c>
      <c r="N268" t="s">
        <v>159</v>
      </c>
      <c r="O268" s="5">
        <f t="shared" si="16"/>
        <v>0.76766756032171579</v>
      </c>
      <c r="P268">
        <f t="shared" si="19"/>
        <v>26.996228786926462</v>
      </c>
      <c r="Q268" t="s">
        <v>2035</v>
      </c>
      <c r="R268" t="s">
        <v>2058</v>
      </c>
      <c r="S268" s="8">
        <f t="shared" si="17"/>
        <v>41950.25</v>
      </c>
      <c r="T268" s="8">
        <f t="shared" si="18"/>
        <v>41983.25</v>
      </c>
    </row>
    <row r="269" spans="1:20" ht="17" x14ac:dyDescent="0.2">
      <c r="A269">
        <v>267</v>
      </c>
      <c r="B269" t="s">
        <v>586</v>
      </c>
      <c r="C269" s="3" t="s">
        <v>587</v>
      </c>
      <c r="D269">
        <v>61600</v>
      </c>
      <c r="E269">
        <v>143910</v>
      </c>
      <c r="F269" t="s">
        <v>20</v>
      </c>
      <c r="G269">
        <v>2768</v>
      </c>
      <c r="H269" t="s">
        <v>26</v>
      </c>
      <c r="I269" t="s">
        <v>27</v>
      </c>
      <c r="J269">
        <v>1351054800</v>
      </c>
      <c r="K269">
        <v>1352440800</v>
      </c>
      <c r="L269" t="b">
        <v>0</v>
      </c>
      <c r="M269" t="b">
        <v>0</v>
      </c>
      <c r="N269" t="s">
        <v>33</v>
      </c>
      <c r="O269" s="5">
        <f t="shared" si="16"/>
        <v>2.3362012987012988</v>
      </c>
      <c r="P269">
        <f t="shared" si="19"/>
        <v>51.990606936416185</v>
      </c>
      <c r="Q269" t="s">
        <v>2039</v>
      </c>
      <c r="R269" t="s">
        <v>2040</v>
      </c>
      <c r="S269" s="8">
        <f t="shared" si="17"/>
        <v>41206.208333333336</v>
      </c>
      <c r="T269" s="8">
        <f t="shared" si="18"/>
        <v>41222.25</v>
      </c>
    </row>
    <row r="270" spans="1:20" ht="17" x14ac:dyDescent="0.2">
      <c r="A270">
        <v>268</v>
      </c>
      <c r="B270" t="s">
        <v>588</v>
      </c>
      <c r="C270" s="3" t="s">
        <v>589</v>
      </c>
      <c r="D270">
        <v>1500</v>
      </c>
      <c r="E270">
        <v>2708</v>
      </c>
      <c r="F270" t="s">
        <v>20</v>
      </c>
      <c r="G270">
        <v>48</v>
      </c>
      <c r="H270" t="s">
        <v>21</v>
      </c>
      <c r="I270" t="s">
        <v>22</v>
      </c>
      <c r="J270">
        <v>1349326800</v>
      </c>
      <c r="K270">
        <v>1353304800</v>
      </c>
      <c r="L270" t="b">
        <v>0</v>
      </c>
      <c r="M270" t="b">
        <v>0</v>
      </c>
      <c r="N270" t="s">
        <v>42</v>
      </c>
      <c r="O270" s="5">
        <f t="shared" si="16"/>
        <v>1.8053333333333332</v>
      </c>
      <c r="P270">
        <f t="shared" si="19"/>
        <v>56.416666666666664</v>
      </c>
      <c r="Q270" t="s">
        <v>2041</v>
      </c>
      <c r="R270" t="s">
        <v>2042</v>
      </c>
      <c r="S270" s="8">
        <f t="shared" si="17"/>
        <v>41186.208333333336</v>
      </c>
      <c r="T270" s="8">
        <f t="shared" si="18"/>
        <v>41232.25</v>
      </c>
    </row>
    <row r="271" spans="1:20" ht="17" x14ac:dyDescent="0.2">
      <c r="A271">
        <v>269</v>
      </c>
      <c r="B271" t="s">
        <v>590</v>
      </c>
      <c r="C271" s="3" t="s">
        <v>591</v>
      </c>
      <c r="D271">
        <v>3500</v>
      </c>
      <c r="E271">
        <v>8842</v>
      </c>
      <c r="F271" t="s">
        <v>20</v>
      </c>
      <c r="G271">
        <v>87</v>
      </c>
      <c r="H271" t="s">
        <v>21</v>
      </c>
      <c r="I271" t="s">
        <v>22</v>
      </c>
      <c r="J271">
        <v>1548914400</v>
      </c>
      <c r="K271">
        <v>1550728800</v>
      </c>
      <c r="L271" t="b">
        <v>0</v>
      </c>
      <c r="M271" t="b">
        <v>0</v>
      </c>
      <c r="N271" t="s">
        <v>269</v>
      </c>
      <c r="O271" s="5">
        <f t="shared" si="16"/>
        <v>2.5262857142857142</v>
      </c>
      <c r="P271">
        <f t="shared" si="19"/>
        <v>101.63218390804597</v>
      </c>
      <c r="Q271" t="s">
        <v>2041</v>
      </c>
      <c r="R271" t="s">
        <v>2060</v>
      </c>
      <c r="S271" s="8">
        <f t="shared" si="17"/>
        <v>43496.25</v>
      </c>
      <c r="T271" s="8">
        <f t="shared" si="18"/>
        <v>43517.25</v>
      </c>
    </row>
    <row r="272" spans="1:20" ht="17" x14ac:dyDescent="0.2">
      <c r="A272">
        <v>270</v>
      </c>
      <c r="B272" t="s">
        <v>592</v>
      </c>
      <c r="C272" s="3" t="s">
        <v>593</v>
      </c>
      <c r="D272">
        <v>173900</v>
      </c>
      <c r="E272">
        <v>47260</v>
      </c>
      <c r="F272" t="s">
        <v>74</v>
      </c>
      <c r="G272">
        <v>1890</v>
      </c>
      <c r="H272" t="s">
        <v>21</v>
      </c>
      <c r="I272" t="s">
        <v>22</v>
      </c>
      <c r="J272">
        <v>1291269600</v>
      </c>
      <c r="K272">
        <v>1291442400</v>
      </c>
      <c r="L272" t="b">
        <v>0</v>
      </c>
      <c r="M272" t="b">
        <v>0</v>
      </c>
      <c r="N272" t="s">
        <v>89</v>
      </c>
      <c r="O272" s="5">
        <f t="shared" si="16"/>
        <v>0.27176538240368026</v>
      </c>
      <c r="P272">
        <f t="shared" si="19"/>
        <v>25.005291005291006</v>
      </c>
      <c r="Q272" t="s">
        <v>2050</v>
      </c>
      <c r="R272" t="s">
        <v>2051</v>
      </c>
      <c r="S272" s="8">
        <f t="shared" si="17"/>
        <v>40514.25</v>
      </c>
      <c r="T272" s="8">
        <f t="shared" si="18"/>
        <v>40516.25</v>
      </c>
    </row>
    <row r="273" spans="1:20" ht="34" x14ac:dyDescent="0.2">
      <c r="A273">
        <v>271</v>
      </c>
      <c r="B273" t="s">
        <v>594</v>
      </c>
      <c r="C273" s="3" t="s">
        <v>595</v>
      </c>
      <c r="D273">
        <v>153700</v>
      </c>
      <c r="E273">
        <v>1953</v>
      </c>
      <c r="F273" t="s">
        <v>47</v>
      </c>
      <c r="G273">
        <v>61</v>
      </c>
      <c r="H273" t="s">
        <v>21</v>
      </c>
      <c r="I273" t="s">
        <v>22</v>
      </c>
      <c r="J273">
        <v>1449468000</v>
      </c>
      <c r="K273">
        <v>1452146400</v>
      </c>
      <c r="L273" t="b">
        <v>0</v>
      </c>
      <c r="M273" t="b">
        <v>0</v>
      </c>
      <c r="N273" t="s">
        <v>122</v>
      </c>
      <c r="O273" s="5">
        <f t="shared" si="16"/>
        <v>1.2706571242680547E-2</v>
      </c>
      <c r="P273">
        <f t="shared" si="19"/>
        <v>32.016393442622949</v>
      </c>
      <c r="Q273" t="s">
        <v>2054</v>
      </c>
      <c r="R273" t="s">
        <v>2055</v>
      </c>
      <c r="S273" s="8">
        <f t="shared" si="17"/>
        <v>42345.25</v>
      </c>
      <c r="T273" s="8">
        <f t="shared" si="18"/>
        <v>42376.25</v>
      </c>
    </row>
    <row r="274" spans="1:20" ht="17" x14ac:dyDescent="0.2">
      <c r="A274">
        <v>272</v>
      </c>
      <c r="B274" t="s">
        <v>596</v>
      </c>
      <c r="C274" s="3" t="s">
        <v>597</v>
      </c>
      <c r="D274">
        <v>51100</v>
      </c>
      <c r="E274">
        <v>155349</v>
      </c>
      <c r="F274" t="s">
        <v>20</v>
      </c>
      <c r="G274">
        <v>1894</v>
      </c>
      <c r="H274" t="s">
        <v>21</v>
      </c>
      <c r="I274" t="s">
        <v>22</v>
      </c>
      <c r="J274">
        <v>1562734800</v>
      </c>
      <c r="K274">
        <v>1564894800</v>
      </c>
      <c r="L274" t="b">
        <v>0</v>
      </c>
      <c r="M274" t="b">
        <v>1</v>
      </c>
      <c r="N274" t="s">
        <v>33</v>
      </c>
      <c r="O274" s="5">
        <f t="shared" si="16"/>
        <v>3.0400978473581213</v>
      </c>
      <c r="P274">
        <f t="shared" si="19"/>
        <v>82.021647307286173</v>
      </c>
      <c r="Q274" t="s">
        <v>2039</v>
      </c>
      <c r="R274" t="s">
        <v>2040</v>
      </c>
      <c r="S274" s="8">
        <f t="shared" si="17"/>
        <v>43656.208333333328</v>
      </c>
      <c r="T274" s="8">
        <f t="shared" si="18"/>
        <v>43681.208333333328</v>
      </c>
    </row>
    <row r="275" spans="1:20" ht="17" x14ac:dyDescent="0.2">
      <c r="A275">
        <v>273</v>
      </c>
      <c r="B275" t="s">
        <v>598</v>
      </c>
      <c r="C275" s="3" t="s">
        <v>599</v>
      </c>
      <c r="D275">
        <v>7800</v>
      </c>
      <c r="E275">
        <v>10704</v>
      </c>
      <c r="F275" t="s">
        <v>20</v>
      </c>
      <c r="G275">
        <v>282</v>
      </c>
      <c r="H275" t="s">
        <v>15</v>
      </c>
      <c r="I275" t="s">
        <v>16</v>
      </c>
      <c r="J275">
        <v>1505624400</v>
      </c>
      <c r="K275">
        <v>1505883600</v>
      </c>
      <c r="L275" t="b">
        <v>0</v>
      </c>
      <c r="M275" t="b">
        <v>0</v>
      </c>
      <c r="N275" t="s">
        <v>33</v>
      </c>
      <c r="O275" s="5">
        <f t="shared" si="16"/>
        <v>1.3723076923076922</v>
      </c>
      <c r="P275">
        <f t="shared" si="19"/>
        <v>37.957446808510639</v>
      </c>
      <c r="Q275" t="s">
        <v>2039</v>
      </c>
      <c r="R275" t="s">
        <v>2040</v>
      </c>
      <c r="S275" s="8">
        <f t="shared" si="17"/>
        <v>42995.208333333328</v>
      </c>
      <c r="T275" s="8">
        <f t="shared" si="18"/>
        <v>42998.208333333328</v>
      </c>
    </row>
    <row r="276" spans="1:20" ht="34" x14ac:dyDescent="0.2">
      <c r="A276">
        <v>274</v>
      </c>
      <c r="B276" t="s">
        <v>600</v>
      </c>
      <c r="C276" s="3" t="s">
        <v>601</v>
      </c>
      <c r="D276">
        <v>2400</v>
      </c>
      <c r="E276">
        <v>773</v>
      </c>
      <c r="F276" t="s">
        <v>14</v>
      </c>
      <c r="G276">
        <v>15</v>
      </c>
      <c r="H276" t="s">
        <v>21</v>
      </c>
      <c r="I276" t="s">
        <v>22</v>
      </c>
      <c r="J276">
        <v>1509948000</v>
      </c>
      <c r="K276">
        <v>1510380000</v>
      </c>
      <c r="L276" t="b">
        <v>0</v>
      </c>
      <c r="M276" t="b">
        <v>0</v>
      </c>
      <c r="N276" t="s">
        <v>33</v>
      </c>
      <c r="O276" s="5">
        <f t="shared" si="16"/>
        <v>0.32208333333333333</v>
      </c>
      <c r="P276">
        <f t="shared" si="19"/>
        <v>51.533333333333331</v>
      </c>
      <c r="Q276" t="s">
        <v>2039</v>
      </c>
      <c r="R276" t="s">
        <v>2040</v>
      </c>
      <c r="S276" s="8">
        <f t="shared" si="17"/>
        <v>43045.25</v>
      </c>
      <c r="T276" s="8">
        <f t="shared" si="18"/>
        <v>43050.25</v>
      </c>
    </row>
    <row r="277" spans="1:20" ht="34" x14ac:dyDescent="0.2">
      <c r="A277">
        <v>275</v>
      </c>
      <c r="B277" t="s">
        <v>602</v>
      </c>
      <c r="C277" s="3" t="s">
        <v>603</v>
      </c>
      <c r="D277">
        <v>3900</v>
      </c>
      <c r="E277">
        <v>9419</v>
      </c>
      <c r="F277" t="s">
        <v>20</v>
      </c>
      <c r="G277">
        <v>116</v>
      </c>
      <c r="H277" t="s">
        <v>21</v>
      </c>
      <c r="I277" t="s">
        <v>22</v>
      </c>
      <c r="J277">
        <v>1554526800</v>
      </c>
      <c r="K277">
        <v>1555218000</v>
      </c>
      <c r="L277" t="b">
        <v>0</v>
      </c>
      <c r="M277" t="b">
        <v>0</v>
      </c>
      <c r="N277" t="s">
        <v>206</v>
      </c>
      <c r="O277" s="5">
        <f t="shared" si="16"/>
        <v>2.4151282051282053</v>
      </c>
      <c r="P277">
        <f t="shared" si="19"/>
        <v>81.198275862068968</v>
      </c>
      <c r="Q277" t="s">
        <v>2047</v>
      </c>
      <c r="R277" t="s">
        <v>2059</v>
      </c>
      <c r="S277" s="8">
        <f t="shared" si="17"/>
        <v>43561.208333333328</v>
      </c>
      <c r="T277" s="8">
        <f t="shared" si="18"/>
        <v>43569.208333333328</v>
      </c>
    </row>
    <row r="278" spans="1:20" ht="17" x14ac:dyDescent="0.2">
      <c r="A278">
        <v>276</v>
      </c>
      <c r="B278" t="s">
        <v>604</v>
      </c>
      <c r="C278" s="3" t="s">
        <v>605</v>
      </c>
      <c r="D278">
        <v>5500</v>
      </c>
      <c r="E278">
        <v>5324</v>
      </c>
      <c r="F278" t="s">
        <v>14</v>
      </c>
      <c r="G278">
        <v>133</v>
      </c>
      <c r="H278" t="s">
        <v>21</v>
      </c>
      <c r="I278" t="s">
        <v>22</v>
      </c>
      <c r="J278">
        <v>1334811600</v>
      </c>
      <c r="K278">
        <v>1335243600</v>
      </c>
      <c r="L278" t="b">
        <v>0</v>
      </c>
      <c r="M278" t="b">
        <v>1</v>
      </c>
      <c r="N278" t="s">
        <v>89</v>
      </c>
      <c r="O278" s="5">
        <f t="shared" si="16"/>
        <v>0.96799999999999997</v>
      </c>
      <c r="P278">
        <f t="shared" si="19"/>
        <v>40.030075187969928</v>
      </c>
      <c r="Q278" t="s">
        <v>2050</v>
      </c>
      <c r="R278" t="s">
        <v>2051</v>
      </c>
      <c r="S278" s="8">
        <f t="shared" si="17"/>
        <v>41018.208333333336</v>
      </c>
      <c r="T278" s="8">
        <f t="shared" si="18"/>
        <v>41023.208333333336</v>
      </c>
    </row>
    <row r="279" spans="1:20" ht="34" x14ac:dyDescent="0.2">
      <c r="A279">
        <v>277</v>
      </c>
      <c r="B279" t="s">
        <v>606</v>
      </c>
      <c r="C279" s="3" t="s">
        <v>607</v>
      </c>
      <c r="D279">
        <v>700</v>
      </c>
      <c r="E279">
        <v>7465</v>
      </c>
      <c r="F279" t="s">
        <v>20</v>
      </c>
      <c r="G279">
        <v>83</v>
      </c>
      <c r="H279" t="s">
        <v>21</v>
      </c>
      <c r="I279" t="s">
        <v>22</v>
      </c>
      <c r="J279">
        <v>1279515600</v>
      </c>
      <c r="K279">
        <v>1279688400</v>
      </c>
      <c r="L279" t="b">
        <v>0</v>
      </c>
      <c r="M279" t="b">
        <v>0</v>
      </c>
      <c r="N279" t="s">
        <v>33</v>
      </c>
      <c r="O279" s="5">
        <f t="shared" si="16"/>
        <v>10.664285714285715</v>
      </c>
      <c r="P279">
        <f t="shared" si="19"/>
        <v>89.939759036144579</v>
      </c>
      <c r="Q279" t="s">
        <v>2039</v>
      </c>
      <c r="R279" t="s">
        <v>2040</v>
      </c>
      <c r="S279" s="8">
        <f t="shared" si="17"/>
        <v>40378.208333333336</v>
      </c>
      <c r="T279" s="8">
        <f t="shared" si="18"/>
        <v>40380.208333333336</v>
      </c>
    </row>
    <row r="280" spans="1:20" ht="17" x14ac:dyDescent="0.2">
      <c r="A280">
        <v>278</v>
      </c>
      <c r="B280" t="s">
        <v>608</v>
      </c>
      <c r="C280" s="3" t="s">
        <v>609</v>
      </c>
      <c r="D280">
        <v>2700</v>
      </c>
      <c r="E280">
        <v>8799</v>
      </c>
      <c r="F280" t="s">
        <v>20</v>
      </c>
      <c r="G280">
        <v>91</v>
      </c>
      <c r="H280" t="s">
        <v>21</v>
      </c>
      <c r="I280" t="s">
        <v>22</v>
      </c>
      <c r="J280">
        <v>1353909600</v>
      </c>
      <c r="K280">
        <v>1356069600</v>
      </c>
      <c r="L280" t="b">
        <v>0</v>
      </c>
      <c r="M280" t="b">
        <v>0</v>
      </c>
      <c r="N280" t="s">
        <v>28</v>
      </c>
      <c r="O280" s="5">
        <f t="shared" si="16"/>
        <v>3.2588888888888889</v>
      </c>
      <c r="P280">
        <f t="shared" si="19"/>
        <v>96.692307692307693</v>
      </c>
      <c r="Q280" t="s">
        <v>2037</v>
      </c>
      <c r="R280" t="s">
        <v>2038</v>
      </c>
      <c r="S280" s="8">
        <f t="shared" si="17"/>
        <v>41239.25</v>
      </c>
      <c r="T280" s="8">
        <f t="shared" si="18"/>
        <v>41264.25</v>
      </c>
    </row>
    <row r="281" spans="1:20" ht="17" x14ac:dyDescent="0.2">
      <c r="A281">
        <v>279</v>
      </c>
      <c r="B281" t="s">
        <v>610</v>
      </c>
      <c r="C281" s="3" t="s">
        <v>611</v>
      </c>
      <c r="D281">
        <v>8000</v>
      </c>
      <c r="E281">
        <v>13656</v>
      </c>
      <c r="F281" t="s">
        <v>20</v>
      </c>
      <c r="G281">
        <v>546</v>
      </c>
      <c r="H281" t="s">
        <v>21</v>
      </c>
      <c r="I281" t="s">
        <v>22</v>
      </c>
      <c r="J281">
        <v>1535950800</v>
      </c>
      <c r="K281">
        <v>1536210000</v>
      </c>
      <c r="L281" t="b">
        <v>0</v>
      </c>
      <c r="M281" t="b">
        <v>0</v>
      </c>
      <c r="N281" t="s">
        <v>33</v>
      </c>
      <c r="O281" s="5">
        <f t="shared" si="16"/>
        <v>1.7070000000000001</v>
      </c>
      <c r="P281">
        <f t="shared" si="19"/>
        <v>25.010989010989011</v>
      </c>
      <c r="Q281" t="s">
        <v>2039</v>
      </c>
      <c r="R281" t="s">
        <v>2040</v>
      </c>
      <c r="S281" s="8">
        <f t="shared" si="17"/>
        <v>43346.208333333328</v>
      </c>
      <c r="T281" s="8">
        <f t="shared" si="18"/>
        <v>43349.208333333328</v>
      </c>
    </row>
    <row r="282" spans="1:20" ht="34" x14ac:dyDescent="0.2">
      <c r="A282">
        <v>280</v>
      </c>
      <c r="B282" t="s">
        <v>612</v>
      </c>
      <c r="C282" s="3" t="s">
        <v>613</v>
      </c>
      <c r="D282">
        <v>2500</v>
      </c>
      <c r="E282">
        <v>14536</v>
      </c>
      <c r="F282" t="s">
        <v>20</v>
      </c>
      <c r="G282">
        <v>393</v>
      </c>
      <c r="H282" t="s">
        <v>21</v>
      </c>
      <c r="I282" t="s">
        <v>22</v>
      </c>
      <c r="J282">
        <v>1511244000</v>
      </c>
      <c r="K282">
        <v>1511762400</v>
      </c>
      <c r="L282" t="b">
        <v>0</v>
      </c>
      <c r="M282" t="b">
        <v>0</v>
      </c>
      <c r="N282" t="s">
        <v>71</v>
      </c>
      <c r="O282" s="5">
        <f t="shared" si="16"/>
        <v>5.8144</v>
      </c>
      <c r="P282">
        <f t="shared" si="19"/>
        <v>36.987277353689571</v>
      </c>
      <c r="Q282" t="s">
        <v>2041</v>
      </c>
      <c r="R282" t="s">
        <v>2049</v>
      </c>
      <c r="S282" s="8">
        <f t="shared" si="17"/>
        <v>43060.25</v>
      </c>
      <c r="T282" s="8">
        <f t="shared" si="18"/>
        <v>43066.25</v>
      </c>
    </row>
    <row r="283" spans="1:20" ht="17" x14ac:dyDescent="0.2">
      <c r="A283">
        <v>281</v>
      </c>
      <c r="B283" t="s">
        <v>614</v>
      </c>
      <c r="C283" s="3" t="s">
        <v>615</v>
      </c>
      <c r="D283">
        <v>164500</v>
      </c>
      <c r="E283">
        <v>150552</v>
      </c>
      <c r="F283" t="s">
        <v>14</v>
      </c>
      <c r="G283">
        <v>2062</v>
      </c>
      <c r="H283" t="s">
        <v>21</v>
      </c>
      <c r="I283" t="s">
        <v>22</v>
      </c>
      <c r="J283">
        <v>1331445600</v>
      </c>
      <c r="K283">
        <v>1333256400</v>
      </c>
      <c r="L283" t="b">
        <v>0</v>
      </c>
      <c r="M283" t="b">
        <v>1</v>
      </c>
      <c r="N283" t="s">
        <v>33</v>
      </c>
      <c r="O283" s="5">
        <f t="shared" si="16"/>
        <v>0.91520972644376897</v>
      </c>
      <c r="P283">
        <f t="shared" si="19"/>
        <v>73.012609117361791</v>
      </c>
      <c r="Q283" t="s">
        <v>2039</v>
      </c>
      <c r="R283" t="s">
        <v>2040</v>
      </c>
      <c r="S283" s="8">
        <f t="shared" si="17"/>
        <v>40979.25</v>
      </c>
      <c r="T283" s="8">
        <f t="shared" si="18"/>
        <v>41000.208333333336</v>
      </c>
    </row>
    <row r="284" spans="1:20" ht="17" x14ac:dyDescent="0.2">
      <c r="A284">
        <v>282</v>
      </c>
      <c r="B284" t="s">
        <v>616</v>
      </c>
      <c r="C284" s="3" t="s">
        <v>617</v>
      </c>
      <c r="D284">
        <v>8400</v>
      </c>
      <c r="E284">
        <v>9076</v>
      </c>
      <c r="F284" t="s">
        <v>20</v>
      </c>
      <c r="G284">
        <v>133</v>
      </c>
      <c r="H284" t="s">
        <v>21</v>
      </c>
      <c r="I284" t="s">
        <v>22</v>
      </c>
      <c r="J284">
        <v>1480226400</v>
      </c>
      <c r="K284">
        <v>1480744800</v>
      </c>
      <c r="L284" t="b">
        <v>0</v>
      </c>
      <c r="M284" t="b">
        <v>1</v>
      </c>
      <c r="N284" t="s">
        <v>269</v>
      </c>
      <c r="O284" s="5">
        <f t="shared" si="16"/>
        <v>1.0804761904761904</v>
      </c>
      <c r="P284">
        <f t="shared" si="19"/>
        <v>68.240601503759393</v>
      </c>
      <c r="Q284" t="s">
        <v>2041</v>
      </c>
      <c r="R284" t="s">
        <v>2060</v>
      </c>
      <c r="S284" s="8">
        <f t="shared" si="17"/>
        <v>42701.25</v>
      </c>
      <c r="T284" s="8">
        <f t="shared" si="18"/>
        <v>42707.25</v>
      </c>
    </row>
    <row r="285" spans="1:20" ht="34" x14ac:dyDescent="0.2">
      <c r="A285">
        <v>283</v>
      </c>
      <c r="B285" t="s">
        <v>618</v>
      </c>
      <c r="C285" s="3" t="s">
        <v>619</v>
      </c>
      <c r="D285">
        <v>8100</v>
      </c>
      <c r="E285">
        <v>1517</v>
      </c>
      <c r="F285" t="s">
        <v>14</v>
      </c>
      <c r="G285">
        <v>29</v>
      </c>
      <c r="H285" t="s">
        <v>36</v>
      </c>
      <c r="I285" t="s">
        <v>37</v>
      </c>
      <c r="J285">
        <v>1464584400</v>
      </c>
      <c r="K285">
        <v>1465016400</v>
      </c>
      <c r="L285" t="b">
        <v>0</v>
      </c>
      <c r="M285" t="b">
        <v>0</v>
      </c>
      <c r="N285" t="s">
        <v>23</v>
      </c>
      <c r="O285" s="5">
        <f t="shared" si="16"/>
        <v>0.18728395061728395</v>
      </c>
      <c r="P285">
        <f t="shared" si="19"/>
        <v>52.310344827586206</v>
      </c>
      <c r="Q285" t="s">
        <v>2035</v>
      </c>
      <c r="R285" t="s">
        <v>2036</v>
      </c>
      <c r="S285" s="8">
        <f t="shared" si="17"/>
        <v>42520.208333333328</v>
      </c>
      <c r="T285" s="8">
        <f t="shared" si="18"/>
        <v>42525.208333333328</v>
      </c>
    </row>
    <row r="286" spans="1:20" ht="17" x14ac:dyDescent="0.2">
      <c r="A286">
        <v>284</v>
      </c>
      <c r="B286" t="s">
        <v>620</v>
      </c>
      <c r="C286" s="3" t="s">
        <v>621</v>
      </c>
      <c r="D286">
        <v>9800</v>
      </c>
      <c r="E286">
        <v>8153</v>
      </c>
      <c r="F286" t="s">
        <v>14</v>
      </c>
      <c r="G286">
        <v>132</v>
      </c>
      <c r="H286" t="s">
        <v>21</v>
      </c>
      <c r="I286" t="s">
        <v>22</v>
      </c>
      <c r="J286">
        <v>1335848400</v>
      </c>
      <c r="K286">
        <v>1336280400</v>
      </c>
      <c r="L286" t="b">
        <v>0</v>
      </c>
      <c r="M286" t="b">
        <v>0</v>
      </c>
      <c r="N286" t="s">
        <v>28</v>
      </c>
      <c r="O286" s="5">
        <f t="shared" si="16"/>
        <v>0.83193877551020412</v>
      </c>
      <c r="P286">
        <f t="shared" si="19"/>
        <v>61.765151515151516</v>
      </c>
      <c r="Q286" t="s">
        <v>2037</v>
      </c>
      <c r="R286" t="s">
        <v>2038</v>
      </c>
      <c r="S286" s="8">
        <f t="shared" si="17"/>
        <v>41030.208333333336</v>
      </c>
      <c r="T286" s="8">
        <f t="shared" si="18"/>
        <v>41035.208333333336</v>
      </c>
    </row>
    <row r="287" spans="1:20" ht="17" x14ac:dyDescent="0.2">
      <c r="A287">
        <v>285</v>
      </c>
      <c r="B287" t="s">
        <v>622</v>
      </c>
      <c r="C287" s="3" t="s">
        <v>623</v>
      </c>
      <c r="D287">
        <v>900</v>
      </c>
      <c r="E287">
        <v>6357</v>
      </c>
      <c r="F287" t="s">
        <v>20</v>
      </c>
      <c r="G287">
        <v>254</v>
      </c>
      <c r="H287" t="s">
        <v>21</v>
      </c>
      <c r="I287" t="s">
        <v>22</v>
      </c>
      <c r="J287">
        <v>1473483600</v>
      </c>
      <c r="K287">
        <v>1476766800</v>
      </c>
      <c r="L287" t="b">
        <v>0</v>
      </c>
      <c r="M287" t="b">
        <v>0</v>
      </c>
      <c r="N287" t="s">
        <v>33</v>
      </c>
      <c r="O287" s="5">
        <f t="shared" si="16"/>
        <v>7.0633333333333335</v>
      </c>
      <c r="P287">
        <f t="shared" si="19"/>
        <v>25.027559055118111</v>
      </c>
      <c r="Q287" t="s">
        <v>2039</v>
      </c>
      <c r="R287" t="s">
        <v>2040</v>
      </c>
      <c r="S287" s="8">
        <f t="shared" si="17"/>
        <v>42623.208333333328</v>
      </c>
      <c r="T287" s="8">
        <f t="shared" si="18"/>
        <v>42661.208333333328</v>
      </c>
    </row>
    <row r="288" spans="1:20" ht="17" x14ac:dyDescent="0.2">
      <c r="A288">
        <v>286</v>
      </c>
      <c r="B288" t="s">
        <v>624</v>
      </c>
      <c r="C288" s="3" t="s">
        <v>625</v>
      </c>
      <c r="D288">
        <v>112100</v>
      </c>
      <c r="E288">
        <v>19557</v>
      </c>
      <c r="F288" t="s">
        <v>74</v>
      </c>
      <c r="G288">
        <v>184</v>
      </c>
      <c r="H288" t="s">
        <v>21</v>
      </c>
      <c r="I288" t="s">
        <v>22</v>
      </c>
      <c r="J288">
        <v>1479880800</v>
      </c>
      <c r="K288">
        <v>1480485600</v>
      </c>
      <c r="L288" t="b">
        <v>0</v>
      </c>
      <c r="M288" t="b">
        <v>0</v>
      </c>
      <c r="N288" t="s">
        <v>33</v>
      </c>
      <c r="O288" s="5">
        <f t="shared" si="16"/>
        <v>0.17446030330062445</v>
      </c>
      <c r="P288">
        <f t="shared" si="19"/>
        <v>106.28804347826087</v>
      </c>
      <c r="Q288" t="s">
        <v>2039</v>
      </c>
      <c r="R288" t="s">
        <v>2040</v>
      </c>
      <c r="S288" s="8">
        <f t="shared" si="17"/>
        <v>42697.25</v>
      </c>
      <c r="T288" s="8">
        <f t="shared" si="18"/>
        <v>42704.25</v>
      </c>
    </row>
    <row r="289" spans="1:20" ht="17" x14ac:dyDescent="0.2">
      <c r="A289">
        <v>287</v>
      </c>
      <c r="B289" t="s">
        <v>626</v>
      </c>
      <c r="C289" s="3" t="s">
        <v>627</v>
      </c>
      <c r="D289">
        <v>6300</v>
      </c>
      <c r="E289">
        <v>13213</v>
      </c>
      <c r="F289" t="s">
        <v>20</v>
      </c>
      <c r="G289">
        <v>176</v>
      </c>
      <c r="H289" t="s">
        <v>21</v>
      </c>
      <c r="I289" t="s">
        <v>22</v>
      </c>
      <c r="J289">
        <v>1430197200</v>
      </c>
      <c r="K289">
        <v>1430197200</v>
      </c>
      <c r="L289" t="b">
        <v>0</v>
      </c>
      <c r="M289" t="b">
        <v>0</v>
      </c>
      <c r="N289" t="s">
        <v>50</v>
      </c>
      <c r="O289" s="5">
        <f t="shared" si="16"/>
        <v>2.0973015873015872</v>
      </c>
      <c r="P289">
        <f t="shared" si="19"/>
        <v>75.07386363636364</v>
      </c>
      <c r="Q289" t="s">
        <v>2035</v>
      </c>
      <c r="R289" t="s">
        <v>2043</v>
      </c>
      <c r="S289" s="8">
        <f t="shared" si="17"/>
        <v>42122.208333333328</v>
      </c>
      <c r="T289" s="8">
        <f t="shared" si="18"/>
        <v>42122.208333333328</v>
      </c>
    </row>
    <row r="290" spans="1:20" ht="17" x14ac:dyDescent="0.2">
      <c r="A290">
        <v>288</v>
      </c>
      <c r="B290" t="s">
        <v>628</v>
      </c>
      <c r="C290" s="3" t="s">
        <v>629</v>
      </c>
      <c r="D290">
        <v>5600</v>
      </c>
      <c r="E290">
        <v>5476</v>
      </c>
      <c r="F290" t="s">
        <v>14</v>
      </c>
      <c r="G290">
        <v>137</v>
      </c>
      <c r="H290" t="s">
        <v>36</v>
      </c>
      <c r="I290" t="s">
        <v>37</v>
      </c>
      <c r="J290">
        <v>1331701200</v>
      </c>
      <c r="K290">
        <v>1331787600</v>
      </c>
      <c r="L290" t="b">
        <v>0</v>
      </c>
      <c r="M290" t="b">
        <v>1</v>
      </c>
      <c r="N290" t="s">
        <v>148</v>
      </c>
      <c r="O290" s="5">
        <f t="shared" si="16"/>
        <v>0.97785714285714287</v>
      </c>
      <c r="P290">
        <f t="shared" si="19"/>
        <v>39.970802919708028</v>
      </c>
      <c r="Q290" t="s">
        <v>2035</v>
      </c>
      <c r="R290" t="s">
        <v>2057</v>
      </c>
      <c r="S290" s="8">
        <f t="shared" si="17"/>
        <v>40982.208333333336</v>
      </c>
      <c r="T290" s="8">
        <f t="shared" si="18"/>
        <v>40983.208333333336</v>
      </c>
    </row>
    <row r="291" spans="1:20" ht="17" x14ac:dyDescent="0.2">
      <c r="A291">
        <v>289</v>
      </c>
      <c r="B291" t="s">
        <v>630</v>
      </c>
      <c r="C291" s="3" t="s">
        <v>631</v>
      </c>
      <c r="D291">
        <v>800</v>
      </c>
      <c r="E291">
        <v>13474</v>
      </c>
      <c r="F291" t="s">
        <v>20</v>
      </c>
      <c r="G291">
        <v>337</v>
      </c>
      <c r="H291" t="s">
        <v>15</v>
      </c>
      <c r="I291" t="s">
        <v>16</v>
      </c>
      <c r="J291">
        <v>1438578000</v>
      </c>
      <c r="K291">
        <v>1438837200</v>
      </c>
      <c r="L291" t="b">
        <v>0</v>
      </c>
      <c r="M291" t="b">
        <v>0</v>
      </c>
      <c r="N291" t="s">
        <v>33</v>
      </c>
      <c r="O291" s="5">
        <f t="shared" si="16"/>
        <v>16.842500000000001</v>
      </c>
      <c r="P291">
        <f t="shared" si="19"/>
        <v>39.982195845697326</v>
      </c>
      <c r="Q291" t="s">
        <v>2039</v>
      </c>
      <c r="R291" t="s">
        <v>2040</v>
      </c>
      <c r="S291" s="8">
        <f t="shared" si="17"/>
        <v>42219.208333333328</v>
      </c>
      <c r="T291" s="8">
        <f t="shared" si="18"/>
        <v>42222.208333333328</v>
      </c>
    </row>
    <row r="292" spans="1:20" ht="17" x14ac:dyDescent="0.2">
      <c r="A292">
        <v>290</v>
      </c>
      <c r="B292" t="s">
        <v>632</v>
      </c>
      <c r="C292" s="3" t="s">
        <v>633</v>
      </c>
      <c r="D292">
        <v>168600</v>
      </c>
      <c r="E292">
        <v>91722</v>
      </c>
      <c r="F292" t="s">
        <v>14</v>
      </c>
      <c r="G292">
        <v>908</v>
      </c>
      <c r="H292" t="s">
        <v>21</v>
      </c>
      <c r="I292" t="s">
        <v>22</v>
      </c>
      <c r="J292">
        <v>1368162000</v>
      </c>
      <c r="K292">
        <v>1370926800</v>
      </c>
      <c r="L292" t="b">
        <v>0</v>
      </c>
      <c r="M292" t="b">
        <v>1</v>
      </c>
      <c r="N292" t="s">
        <v>42</v>
      </c>
      <c r="O292" s="5">
        <f t="shared" si="16"/>
        <v>0.54402135231316728</v>
      </c>
      <c r="P292">
        <f t="shared" si="19"/>
        <v>101.01541850220265</v>
      </c>
      <c r="Q292" t="s">
        <v>2041</v>
      </c>
      <c r="R292" t="s">
        <v>2042</v>
      </c>
      <c r="S292" s="8">
        <f t="shared" si="17"/>
        <v>41404.208333333336</v>
      </c>
      <c r="T292" s="8">
        <f t="shared" si="18"/>
        <v>41436.208333333336</v>
      </c>
    </row>
    <row r="293" spans="1:20" ht="17" x14ac:dyDescent="0.2">
      <c r="A293">
        <v>291</v>
      </c>
      <c r="B293" t="s">
        <v>634</v>
      </c>
      <c r="C293" s="3" t="s">
        <v>635</v>
      </c>
      <c r="D293">
        <v>1800</v>
      </c>
      <c r="E293">
        <v>8219</v>
      </c>
      <c r="F293" t="s">
        <v>20</v>
      </c>
      <c r="G293">
        <v>107</v>
      </c>
      <c r="H293" t="s">
        <v>21</v>
      </c>
      <c r="I293" t="s">
        <v>22</v>
      </c>
      <c r="J293">
        <v>1318654800</v>
      </c>
      <c r="K293">
        <v>1319000400</v>
      </c>
      <c r="L293" t="b">
        <v>1</v>
      </c>
      <c r="M293" t="b">
        <v>0</v>
      </c>
      <c r="N293" t="s">
        <v>28</v>
      </c>
      <c r="O293" s="5">
        <f t="shared" si="16"/>
        <v>4.5661111111111108</v>
      </c>
      <c r="P293">
        <f t="shared" si="19"/>
        <v>76.813084112149539</v>
      </c>
      <c r="Q293" t="s">
        <v>2037</v>
      </c>
      <c r="R293" t="s">
        <v>2038</v>
      </c>
      <c r="S293" s="8">
        <f t="shared" si="17"/>
        <v>40831.208333333336</v>
      </c>
      <c r="T293" s="8">
        <f t="shared" si="18"/>
        <v>40835.208333333336</v>
      </c>
    </row>
    <row r="294" spans="1:20" ht="17" x14ac:dyDescent="0.2">
      <c r="A294">
        <v>292</v>
      </c>
      <c r="B294" t="s">
        <v>636</v>
      </c>
      <c r="C294" s="3" t="s">
        <v>637</v>
      </c>
      <c r="D294">
        <v>7300</v>
      </c>
      <c r="E294">
        <v>717</v>
      </c>
      <c r="F294" t="s">
        <v>14</v>
      </c>
      <c r="G294">
        <v>10</v>
      </c>
      <c r="H294" t="s">
        <v>21</v>
      </c>
      <c r="I294" t="s">
        <v>22</v>
      </c>
      <c r="J294">
        <v>1331874000</v>
      </c>
      <c r="K294">
        <v>1333429200</v>
      </c>
      <c r="L294" t="b">
        <v>0</v>
      </c>
      <c r="M294" t="b">
        <v>0</v>
      </c>
      <c r="N294" t="s">
        <v>17</v>
      </c>
      <c r="O294" s="5">
        <f t="shared" si="16"/>
        <v>9.8219178082191785E-2</v>
      </c>
      <c r="P294">
        <f t="shared" si="19"/>
        <v>71.7</v>
      </c>
      <c r="Q294" t="s">
        <v>2033</v>
      </c>
      <c r="R294" t="s">
        <v>2034</v>
      </c>
      <c r="S294" s="8">
        <f t="shared" si="17"/>
        <v>40984.208333333336</v>
      </c>
      <c r="T294" s="8">
        <f t="shared" si="18"/>
        <v>41002.208333333336</v>
      </c>
    </row>
    <row r="295" spans="1:20" ht="17" x14ac:dyDescent="0.2">
      <c r="A295">
        <v>293</v>
      </c>
      <c r="B295" t="s">
        <v>638</v>
      </c>
      <c r="C295" s="3" t="s">
        <v>639</v>
      </c>
      <c r="D295">
        <v>6500</v>
      </c>
      <c r="E295">
        <v>1065</v>
      </c>
      <c r="F295" t="s">
        <v>74</v>
      </c>
      <c r="G295">
        <v>32</v>
      </c>
      <c r="H295" t="s">
        <v>107</v>
      </c>
      <c r="I295" t="s">
        <v>108</v>
      </c>
      <c r="J295">
        <v>1286254800</v>
      </c>
      <c r="K295">
        <v>1287032400</v>
      </c>
      <c r="L295" t="b">
        <v>0</v>
      </c>
      <c r="M295" t="b">
        <v>0</v>
      </c>
      <c r="N295" t="s">
        <v>33</v>
      </c>
      <c r="O295" s="5">
        <f t="shared" si="16"/>
        <v>0.16384615384615384</v>
      </c>
      <c r="P295">
        <f t="shared" si="19"/>
        <v>33.28125</v>
      </c>
      <c r="Q295" t="s">
        <v>2039</v>
      </c>
      <c r="R295" t="s">
        <v>2040</v>
      </c>
      <c r="S295" s="8">
        <f t="shared" si="17"/>
        <v>40456.208333333336</v>
      </c>
      <c r="T295" s="8">
        <f t="shared" si="18"/>
        <v>40465.208333333336</v>
      </c>
    </row>
    <row r="296" spans="1:20" ht="17" x14ac:dyDescent="0.2">
      <c r="A296">
        <v>294</v>
      </c>
      <c r="B296" t="s">
        <v>640</v>
      </c>
      <c r="C296" s="3" t="s">
        <v>641</v>
      </c>
      <c r="D296">
        <v>600</v>
      </c>
      <c r="E296">
        <v>8038</v>
      </c>
      <c r="F296" t="s">
        <v>20</v>
      </c>
      <c r="G296">
        <v>183</v>
      </c>
      <c r="H296" t="s">
        <v>21</v>
      </c>
      <c r="I296" t="s">
        <v>22</v>
      </c>
      <c r="J296">
        <v>1540530000</v>
      </c>
      <c r="K296">
        <v>1541570400</v>
      </c>
      <c r="L296" t="b">
        <v>0</v>
      </c>
      <c r="M296" t="b">
        <v>0</v>
      </c>
      <c r="N296" t="s">
        <v>33</v>
      </c>
      <c r="O296" s="5">
        <f t="shared" si="16"/>
        <v>13.396666666666667</v>
      </c>
      <c r="P296">
        <f t="shared" si="19"/>
        <v>43.923497267759565</v>
      </c>
      <c r="Q296" t="s">
        <v>2039</v>
      </c>
      <c r="R296" t="s">
        <v>2040</v>
      </c>
      <c r="S296" s="8">
        <f t="shared" si="17"/>
        <v>43399.208333333328</v>
      </c>
      <c r="T296" s="8">
        <f t="shared" si="18"/>
        <v>43411.25</v>
      </c>
    </row>
    <row r="297" spans="1:20" ht="34" x14ac:dyDescent="0.2">
      <c r="A297">
        <v>295</v>
      </c>
      <c r="B297" t="s">
        <v>642</v>
      </c>
      <c r="C297" s="3" t="s">
        <v>643</v>
      </c>
      <c r="D297">
        <v>192900</v>
      </c>
      <c r="E297">
        <v>68769</v>
      </c>
      <c r="F297" t="s">
        <v>14</v>
      </c>
      <c r="G297">
        <v>1910</v>
      </c>
      <c r="H297" t="s">
        <v>98</v>
      </c>
      <c r="I297" t="s">
        <v>99</v>
      </c>
      <c r="J297">
        <v>1381813200</v>
      </c>
      <c r="K297">
        <v>1383976800</v>
      </c>
      <c r="L297" t="b">
        <v>0</v>
      </c>
      <c r="M297" t="b">
        <v>0</v>
      </c>
      <c r="N297" t="s">
        <v>33</v>
      </c>
      <c r="O297" s="5">
        <f t="shared" si="16"/>
        <v>0.35650077760497667</v>
      </c>
      <c r="P297">
        <f t="shared" si="19"/>
        <v>36.004712041884815</v>
      </c>
      <c r="Q297" t="s">
        <v>2039</v>
      </c>
      <c r="R297" t="s">
        <v>2040</v>
      </c>
      <c r="S297" s="8">
        <f t="shared" si="17"/>
        <v>41562.208333333336</v>
      </c>
      <c r="T297" s="8">
        <f t="shared" si="18"/>
        <v>41587.25</v>
      </c>
    </row>
    <row r="298" spans="1:20" ht="34" x14ac:dyDescent="0.2">
      <c r="A298">
        <v>296</v>
      </c>
      <c r="B298" t="s">
        <v>644</v>
      </c>
      <c r="C298" s="3" t="s">
        <v>645</v>
      </c>
      <c r="D298">
        <v>6100</v>
      </c>
      <c r="E298">
        <v>3352</v>
      </c>
      <c r="F298" t="s">
        <v>14</v>
      </c>
      <c r="G298">
        <v>38</v>
      </c>
      <c r="H298" t="s">
        <v>26</v>
      </c>
      <c r="I298" t="s">
        <v>27</v>
      </c>
      <c r="J298">
        <v>1548655200</v>
      </c>
      <c r="K298">
        <v>1550556000</v>
      </c>
      <c r="L298" t="b">
        <v>0</v>
      </c>
      <c r="M298" t="b">
        <v>0</v>
      </c>
      <c r="N298" t="s">
        <v>33</v>
      </c>
      <c r="O298" s="5">
        <f t="shared" si="16"/>
        <v>0.54950819672131146</v>
      </c>
      <c r="P298">
        <f t="shared" si="19"/>
        <v>88.21052631578948</v>
      </c>
      <c r="Q298" t="s">
        <v>2039</v>
      </c>
      <c r="R298" t="s">
        <v>2040</v>
      </c>
      <c r="S298" s="8">
        <f t="shared" si="17"/>
        <v>43493.25</v>
      </c>
      <c r="T298" s="8">
        <f t="shared" si="18"/>
        <v>43515.25</v>
      </c>
    </row>
    <row r="299" spans="1:20" ht="17" x14ac:dyDescent="0.2">
      <c r="A299">
        <v>297</v>
      </c>
      <c r="B299" t="s">
        <v>646</v>
      </c>
      <c r="C299" s="3" t="s">
        <v>647</v>
      </c>
      <c r="D299">
        <v>7200</v>
      </c>
      <c r="E299">
        <v>6785</v>
      </c>
      <c r="F299" t="s">
        <v>14</v>
      </c>
      <c r="G299">
        <v>104</v>
      </c>
      <c r="H299" t="s">
        <v>26</v>
      </c>
      <c r="I299" t="s">
        <v>27</v>
      </c>
      <c r="J299">
        <v>1389679200</v>
      </c>
      <c r="K299">
        <v>1390456800</v>
      </c>
      <c r="L299" t="b">
        <v>0</v>
      </c>
      <c r="M299" t="b">
        <v>1</v>
      </c>
      <c r="N299" t="s">
        <v>33</v>
      </c>
      <c r="O299" s="5">
        <f t="shared" si="16"/>
        <v>0.94236111111111109</v>
      </c>
      <c r="P299">
        <f t="shared" si="19"/>
        <v>65.240384615384613</v>
      </c>
      <c r="Q299" t="s">
        <v>2039</v>
      </c>
      <c r="R299" t="s">
        <v>2040</v>
      </c>
      <c r="S299" s="8">
        <f t="shared" si="17"/>
        <v>41653.25</v>
      </c>
      <c r="T299" s="8">
        <f t="shared" si="18"/>
        <v>41662.25</v>
      </c>
    </row>
    <row r="300" spans="1:20" ht="17" x14ac:dyDescent="0.2">
      <c r="A300">
        <v>298</v>
      </c>
      <c r="B300" t="s">
        <v>648</v>
      </c>
      <c r="C300" s="3" t="s">
        <v>649</v>
      </c>
      <c r="D300">
        <v>3500</v>
      </c>
      <c r="E300">
        <v>5037</v>
      </c>
      <c r="F300" t="s">
        <v>20</v>
      </c>
      <c r="G300">
        <v>72</v>
      </c>
      <c r="H300" t="s">
        <v>21</v>
      </c>
      <c r="I300" t="s">
        <v>22</v>
      </c>
      <c r="J300">
        <v>1456466400</v>
      </c>
      <c r="K300">
        <v>1458018000</v>
      </c>
      <c r="L300" t="b">
        <v>0</v>
      </c>
      <c r="M300" t="b">
        <v>1</v>
      </c>
      <c r="N300" t="s">
        <v>23</v>
      </c>
      <c r="O300" s="5">
        <f t="shared" si="16"/>
        <v>1.4391428571428571</v>
      </c>
      <c r="P300">
        <f t="shared" si="19"/>
        <v>69.958333333333329</v>
      </c>
      <c r="Q300" t="s">
        <v>2035</v>
      </c>
      <c r="R300" t="s">
        <v>2036</v>
      </c>
      <c r="S300" s="8">
        <f t="shared" si="17"/>
        <v>42426.25</v>
      </c>
      <c r="T300" s="8">
        <f t="shared" si="18"/>
        <v>42444.208333333328</v>
      </c>
    </row>
    <row r="301" spans="1:20" ht="34" x14ac:dyDescent="0.2">
      <c r="A301">
        <v>299</v>
      </c>
      <c r="B301" t="s">
        <v>650</v>
      </c>
      <c r="C301" s="3" t="s">
        <v>651</v>
      </c>
      <c r="D301">
        <v>3800</v>
      </c>
      <c r="E301">
        <v>1954</v>
      </c>
      <c r="F301" t="s">
        <v>14</v>
      </c>
      <c r="G301">
        <v>49</v>
      </c>
      <c r="H301" t="s">
        <v>21</v>
      </c>
      <c r="I301" t="s">
        <v>22</v>
      </c>
      <c r="J301">
        <v>1456984800</v>
      </c>
      <c r="K301">
        <v>1461819600</v>
      </c>
      <c r="L301" t="b">
        <v>0</v>
      </c>
      <c r="M301" t="b">
        <v>0</v>
      </c>
      <c r="N301" t="s">
        <v>17</v>
      </c>
      <c r="O301" s="5">
        <f t="shared" si="16"/>
        <v>0.51421052631578945</v>
      </c>
      <c r="P301">
        <f t="shared" si="19"/>
        <v>39.877551020408163</v>
      </c>
      <c r="Q301" t="s">
        <v>2033</v>
      </c>
      <c r="R301" t="s">
        <v>2034</v>
      </c>
      <c r="S301" s="8">
        <f t="shared" si="17"/>
        <v>42432.25</v>
      </c>
      <c r="T301" s="8">
        <f t="shared" si="18"/>
        <v>42488.208333333328</v>
      </c>
    </row>
    <row r="302" spans="1:20" ht="17" x14ac:dyDescent="0.2">
      <c r="A302">
        <v>300</v>
      </c>
      <c r="B302" t="s">
        <v>652</v>
      </c>
      <c r="C302" s="3" t="s">
        <v>653</v>
      </c>
      <c r="D302">
        <v>100</v>
      </c>
      <c r="E302">
        <v>5</v>
      </c>
      <c r="F302" t="s">
        <v>14</v>
      </c>
      <c r="G302">
        <v>1</v>
      </c>
      <c r="H302" t="s">
        <v>36</v>
      </c>
      <c r="I302" t="s">
        <v>37</v>
      </c>
      <c r="J302">
        <v>1504069200</v>
      </c>
      <c r="K302">
        <v>1504155600</v>
      </c>
      <c r="L302" t="b">
        <v>0</v>
      </c>
      <c r="M302" t="b">
        <v>1</v>
      </c>
      <c r="N302" t="s">
        <v>68</v>
      </c>
      <c r="O302" s="5">
        <f t="shared" si="16"/>
        <v>0.05</v>
      </c>
      <c r="P302">
        <f t="shared" si="19"/>
        <v>5</v>
      </c>
      <c r="Q302" t="s">
        <v>2047</v>
      </c>
      <c r="R302" t="s">
        <v>2048</v>
      </c>
      <c r="S302" s="8">
        <f t="shared" si="17"/>
        <v>42977.208333333328</v>
      </c>
      <c r="T302" s="8">
        <f t="shared" si="18"/>
        <v>42978.208333333328</v>
      </c>
    </row>
    <row r="303" spans="1:20" ht="34" x14ac:dyDescent="0.2">
      <c r="A303">
        <v>301</v>
      </c>
      <c r="B303" t="s">
        <v>654</v>
      </c>
      <c r="C303" s="3" t="s">
        <v>655</v>
      </c>
      <c r="D303">
        <v>900</v>
      </c>
      <c r="E303">
        <v>12102</v>
      </c>
      <c r="F303" t="s">
        <v>20</v>
      </c>
      <c r="G303">
        <v>295</v>
      </c>
      <c r="H303" t="s">
        <v>21</v>
      </c>
      <c r="I303" t="s">
        <v>22</v>
      </c>
      <c r="J303">
        <v>1424930400</v>
      </c>
      <c r="K303">
        <v>1426395600</v>
      </c>
      <c r="L303" t="b">
        <v>0</v>
      </c>
      <c r="M303" t="b">
        <v>0</v>
      </c>
      <c r="N303" t="s">
        <v>42</v>
      </c>
      <c r="O303" s="5">
        <f t="shared" si="16"/>
        <v>13.446666666666667</v>
      </c>
      <c r="P303">
        <f t="shared" si="19"/>
        <v>41.023728813559323</v>
      </c>
      <c r="Q303" t="s">
        <v>2041</v>
      </c>
      <c r="R303" t="s">
        <v>2042</v>
      </c>
      <c r="S303" s="8">
        <f t="shared" si="17"/>
        <v>42061.25</v>
      </c>
      <c r="T303" s="8">
        <f t="shared" si="18"/>
        <v>42078.208333333328</v>
      </c>
    </row>
    <row r="304" spans="1:20" ht="17" x14ac:dyDescent="0.2">
      <c r="A304">
        <v>302</v>
      </c>
      <c r="B304" t="s">
        <v>656</v>
      </c>
      <c r="C304" s="3" t="s">
        <v>657</v>
      </c>
      <c r="D304">
        <v>76100</v>
      </c>
      <c r="E304">
        <v>24234</v>
      </c>
      <c r="F304" t="s">
        <v>14</v>
      </c>
      <c r="G304">
        <v>245</v>
      </c>
      <c r="H304" t="s">
        <v>21</v>
      </c>
      <c r="I304" t="s">
        <v>22</v>
      </c>
      <c r="J304">
        <v>1535864400</v>
      </c>
      <c r="K304">
        <v>1537074000</v>
      </c>
      <c r="L304" t="b">
        <v>0</v>
      </c>
      <c r="M304" t="b">
        <v>0</v>
      </c>
      <c r="N304" t="s">
        <v>33</v>
      </c>
      <c r="O304" s="5">
        <f t="shared" si="16"/>
        <v>0.31844940867279897</v>
      </c>
      <c r="P304">
        <f t="shared" si="19"/>
        <v>98.914285714285711</v>
      </c>
      <c r="Q304" t="s">
        <v>2039</v>
      </c>
      <c r="R304" t="s">
        <v>2040</v>
      </c>
      <c r="S304" s="8">
        <f t="shared" si="17"/>
        <v>43345.208333333328</v>
      </c>
      <c r="T304" s="8">
        <f t="shared" si="18"/>
        <v>43359.208333333328</v>
      </c>
    </row>
    <row r="305" spans="1:20" ht="17" x14ac:dyDescent="0.2">
      <c r="A305">
        <v>303</v>
      </c>
      <c r="B305" t="s">
        <v>658</v>
      </c>
      <c r="C305" s="3" t="s">
        <v>659</v>
      </c>
      <c r="D305">
        <v>3400</v>
      </c>
      <c r="E305">
        <v>2809</v>
      </c>
      <c r="F305" t="s">
        <v>14</v>
      </c>
      <c r="G305">
        <v>32</v>
      </c>
      <c r="H305" t="s">
        <v>21</v>
      </c>
      <c r="I305" t="s">
        <v>22</v>
      </c>
      <c r="J305">
        <v>1452146400</v>
      </c>
      <c r="K305">
        <v>1452578400</v>
      </c>
      <c r="L305" t="b">
        <v>0</v>
      </c>
      <c r="M305" t="b">
        <v>0</v>
      </c>
      <c r="N305" t="s">
        <v>60</v>
      </c>
      <c r="O305" s="5">
        <f t="shared" si="16"/>
        <v>0.82617647058823529</v>
      </c>
      <c r="P305">
        <f t="shared" si="19"/>
        <v>87.78125</v>
      </c>
      <c r="Q305" t="s">
        <v>2035</v>
      </c>
      <c r="R305" t="s">
        <v>2045</v>
      </c>
      <c r="S305" s="8">
        <f t="shared" si="17"/>
        <v>42376.25</v>
      </c>
      <c r="T305" s="8">
        <f t="shared" si="18"/>
        <v>42381.25</v>
      </c>
    </row>
    <row r="306" spans="1:20" ht="17" x14ac:dyDescent="0.2">
      <c r="A306">
        <v>304</v>
      </c>
      <c r="B306" t="s">
        <v>660</v>
      </c>
      <c r="C306" s="3" t="s">
        <v>661</v>
      </c>
      <c r="D306">
        <v>2100</v>
      </c>
      <c r="E306">
        <v>11469</v>
      </c>
      <c r="F306" t="s">
        <v>20</v>
      </c>
      <c r="G306">
        <v>142</v>
      </c>
      <c r="H306" t="s">
        <v>21</v>
      </c>
      <c r="I306" t="s">
        <v>22</v>
      </c>
      <c r="J306">
        <v>1470546000</v>
      </c>
      <c r="K306">
        <v>1474088400</v>
      </c>
      <c r="L306" t="b">
        <v>0</v>
      </c>
      <c r="M306" t="b">
        <v>0</v>
      </c>
      <c r="N306" t="s">
        <v>42</v>
      </c>
      <c r="O306" s="5">
        <f t="shared" si="16"/>
        <v>5.4614285714285717</v>
      </c>
      <c r="P306">
        <f t="shared" si="19"/>
        <v>80.767605633802816</v>
      </c>
      <c r="Q306" t="s">
        <v>2041</v>
      </c>
      <c r="R306" t="s">
        <v>2042</v>
      </c>
      <c r="S306" s="8">
        <f t="shared" si="17"/>
        <v>42589.208333333328</v>
      </c>
      <c r="T306" s="8">
        <f t="shared" si="18"/>
        <v>42630.208333333328</v>
      </c>
    </row>
    <row r="307" spans="1:20" ht="17" x14ac:dyDescent="0.2">
      <c r="A307">
        <v>305</v>
      </c>
      <c r="B307" t="s">
        <v>662</v>
      </c>
      <c r="C307" s="3" t="s">
        <v>663</v>
      </c>
      <c r="D307">
        <v>2800</v>
      </c>
      <c r="E307">
        <v>8014</v>
      </c>
      <c r="F307" t="s">
        <v>20</v>
      </c>
      <c r="G307">
        <v>85</v>
      </c>
      <c r="H307" t="s">
        <v>21</v>
      </c>
      <c r="I307" t="s">
        <v>22</v>
      </c>
      <c r="J307">
        <v>1458363600</v>
      </c>
      <c r="K307">
        <v>1461906000</v>
      </c>
      <c r="L307" t="b">
        <v>0</v>
      </c>
      <c r="M307" t="b">
        <v>0</v>
      </c>
      <c r="N307" t="s">
        <v>33</v>
      </c>
      <c r="O307" s="5">
        <f t="shared" si="16"/>
        <v>2.8621428571428571</v>
      </c>
      <c r="P307">
        <f t="shared" si="19"/>
        <v>94.28235294117647</v>
      </c>
      <c r="Q307" t="s">
        <v>2039</v>
      </c>
      <c r="R307" t="s">
        <v>2040</v>
      </c>
      <c r="S307" s="8">
        <f t="shared" si="17"/>
        <v>42448.208333333328</v>
      </c>
      <c r="T307" s="8">
        <f t="shared" si="18"/>
        <v>42489.208333333328</v>
      </c>
    </row>
    <row r="308" spans="1:20" ht="34" x14ac:dyDescent="0.2">
      <c r="A308">
        <v>306</v>
      </c>
      <c r="B308" t="s">
        <v>664</v>
      </c>
      <c r="C308" s="3" t="s">
        <v>665</v>
      </c>
      <c r="D308">
        <v>6500</v>
      </c>
      <c r="E308">
        <v>514</v>
      </c>
      <c r="F308" t="s">
        <v>14</v>
      </c>
      <c r="G308">
        <v>7</v>
      </c>
      <c r="H308" t="s">
        <v>21</v>
      </c>
      <c r="I308" t="s">
        <v>22</v>
      </c>
      <c r="J308">
        <v>1500008400</v>
      </c>
      <c r="K308">
        <v>1500267600</v>
      </c>
      <c r="L308" t="b">
        <v>0</v>
      </c>
      <c r="M308" t="b">
        <v>1</v>
      </c>
      <c r="N308" t="s">
        <v>33</v>
      </c>
      <c r="O308" s="5">
        <f t="shared" si="16"/>
        <v>7.9076923076923072E-2</v>
      </c>
      <c r="P308">
        <f t="shared" si="19"/>
        <v>73.428571428571431</v>
      </c>
      <c r="Q308" t="s">
        <v>2039</v>
      </c>
      <c r="R308" t="s">
        <v>2040</v>
      </c>
      <c r="S308" s="8">
        <f t="shared" si="17"/>
        <v>42930.208333333328</v>
      </c>
      <c r="T308" s="8">
        <f t="shared" si="18"/>
        <v>42933.208333333328</v>
      </c>
    </row>
    <row r="309" spans="1:20" ht="17" x14ac:dyDescent="0.2">
      <c r="A309">
        <v>307</v>
      </c>
      <c r="B309" t="s">
        <v>666</v>
      </c>
      <c r="C309" s="3" t="s">
        <v>667</v>
      </c>
      <c r="D309">
        <v>32900</v>
      </c>
      <c r="E309">
        <v>43473</v>
      </c>
      <c r="F309" t="s">
        <v>20</v>
      </c>
      <c r="G309">
        <v>659</v>
      </c>
      <c r="H309" t="s">
        <v>36</v>
      </c>
      <c r="I309" t="s">
        <v>37</v>
      </c>
      <c r="J309">
        <v>1338958800</v>
      </c>
      <c r="K309">
        <v>1340686800</v>
      </c>
      <c r="L309" t="b">
        <v>0</v>
      </c>
      <c r="M309" t="b">
        <v>1</v>
      </c>
      <c r="N309" t="s">
        <v>119</v>
      </c>
      <c r="O309" s="5">
        <f t="shared" si="16"/>
        <v>1.3213677811550153</v>
      </c>
      <c r="P309">
        <f t="shared" si="19"/>
        <v>65.968133535660087</v>
      </c>
      <c r="Q309" t="s">
        <v>2047</v>
      </c>
      <c r="R309" t="s">
        <v>2053</v>
      </c>
      <c r="S309" s="8">
        <f t="shared" si="17"/>
        <v>41066.208333333336</v>
      </c>
      <c r="T309" s="8">
        <f t="shared" si="18"/>
        <v>41086.208333333336</v>
      </c>
    </row>
    <row r="310" spans="1:20" ht="17" x14ac:dyDescent="0.2">
      <c r="A310">
        <v>308</v>
      </c>
      <c r="B310" t="s">
        <v>668</v>
      </c>
      <c r="C310" s="3" t="s">
        <v>669</v>
      </c>
      <c r="D310">
        <v>118200</v>
      </c>
      <c r="E310">
        <v>87560</v>
      </c>
      <c r="F310" t="s">
        <v>14</v>
      </c>
      <c r="G310">
        <v>803</v>
      </c>
      <c r="H310" t="s">
        <v>21</v>
      </c>
      <c r="I310" t="s">
        <v>22</v>
      </c>
      <c r="J310">
        <v>1303102800</v>
      </c>
      <c r="K310">
        <v>1303189200</v>
      </c>
      <c r="L310" t="b">
        <v>0</v>
      </c>
      <c r="M310" t="b">
        <v>0</v>
      </c>
      <c r="N310" t="s">
        <v>33</v>
      </c>
      <c r="O310" s="5">
        <f t="shared" si="16"/>
        <v>0.74077834179357027</v>
      </c>
      <c r="P310">
        <f t="shared" si="19"/>
        <v>109.04109589041096</v>
      </c>
      <c r="Q310" t="s">
        <v>2039</v>
      </c>
      <c r="R310" t="s">
        <v>2040</v>
      </c>
      <c r="S310" s="8">
        <f t="shared" si="17"/>
        <v>40651.208333333336</v>
      </c>
      <c r="T310" s="8">
        <f t="shared" si="18"/>
        <v>40652.208333333336</v>
      </c>
    </row>
    <row r="311" spans="1:20" ht="17" x14ac:dyDescent="0.2">
      <c r="A311">
        <v>309</v>
      </c>
      <c r="B311" t="s">
        <v>670</v>
      </c>
      <c r="C311" s="3" t="s">
        <v>671</v>
      </c>
      <c r="D311">
        <v>4100</v>
      </c>
      <c r="E311">
        <v>3087</v>
      </c>
      <c r="F311" t="s">
        <v>74</v>
      </c>
      <c r="G311">
        <v>75</v>
      </c>
      <c r="H311" t="s">
        <v>21</v>
      </c>
      <c r="I311" t="s">
        <v>22</v>
      </c>
      <c r="J311">
        <v>1316581200</v>
      </c>
      <c r="K311">
        <v>1318309200</v>
      </c>
      <c r="L311" t="b">
        <v>0</v>
      </c>
      <c r="M311" t="b">
        <v>1</v>
      </c>
      <c r="N311" t="s">
        <v>60</v>
      </c>
      <c r="O311" s="5">
        <f t="shared" si="16"/>
        <v>0.75292682926829269</v>
      </c>
      <c r="P311">
        <f t="shared" si="19"/>
        <v>41.16</v>
      </c>
      <c r="Q311" t="s">
        <v>2035</v>
      </c>
      <c r="R311" t="s">
        <v>2045</v>
      </c>
      <c r="S311" s="8">
        <f t="shared" si="17"/>
        <v>40807.208333333336</v>
      </c>
      <c r="T311" s="8">
        <f t="shared" si="18"/>
        <v>40827.208333333336</v>
      </c>
    </row>
    <row r="312" spans="1:20" ht="17" x14ac:dyDescent="0.2">
      <c r="A312">
        <v>310</v>
      </c>
      <c r="B312" t="s">
        <v>672</v>
      </c>
      <c r="C312" s="3" t="s">
        <v>673</v>
      </c>
      <c r="D312">
        <v>7800</v>
      </c>
      <c r="E312">
        <v>1586</v>
      </c>
      <c r="F312" t="s">
        <v>14</v>
      </c>
      <c r="G312">
        <v>16</v>
      </c>
      <c r="H312" t="s">
        <v>21</v>
      </c>
      <c r="I312" t="s">
        <v>22</v>
      </c>
      <c r="J312">
        <v>1270789200</v>
      </c>
      <c r="K312">
        <v>1272171600</v>
      </c>
      <c r="L312" t="b">
        <v>0</v>
      </c>
      <c r="M312" t="b">
        <v>0</v>
      </c>
      <c r="N312" t="s">
        <v>89</v>
      </c>
      <c r="O312" s="5">
        <f t="shared" si="16"/>
        <v>0.20333333333333334</v>
      </c>
      <c r="P312">
        <f t="shared" si="19"/>
        <v>99.125</v>
      </c>
      <c r="Q312" t="s">
        <v>2050</v>
      </c>
      <c r="R312" t="s">
        <v>2051</v>
      </c>
      <c r="S312" s="8">
        <f t="shared" si="17"/>
        <v>40277.208333333336</v>
      </c>
      <c r="T312" s="8">
        <f t="shared" si="18"/>
        <v>40293.208333333336</v>
      </c>
    </row>
    <row r="313" spans="1:20" ht="17" x14ac:dyDescent="0.2">
      <c r="A313">
        <v>311</v>
      </c>
      <c r="B313" t="s">
        <v>674</v>
      </c>
      <c r="C313" s="3" t="s">
        <v>675</v>
      </c>
      <c r="D313">
        <v>6300</v>
      </c>
      <c r="E313">
        <v>12812</v>
      </c>
      <c r="F313" t="s">
        <v>20</v>
      </c>
      <c r="G313">
        <v>121</v>
      </c>
      <c r="H313" t="s">
        <v>21</v>
      </c>
      <c r="I313" t="s">
        <v>22</v>
      </c>
      <c r="J313">
        <v>1297836000</v>
      </c>
      <c r="K313">
        <v>1298872800</v>
      </c>
      <c r="L313" t="b">
        <v>0</v>
      </c>
      <c r="M313" t="b">
        <v>0</v>
      </c>
      <c r="N313" t="s">
        <v>33</v>
      </c>
      <c r="O313" s="5">
        <f t="shared" si="16"/>
        <v>2.0336507936507937</v>
      </c>
      <c r="P313">
        <f t="shared" si="19"/>
        <v>105.88429752066116</v>
      </c>
      <c r="Q313" t="s">
        <v>2039</v>
      </c>
      <c r="R313" t="s">
        <v>2040</v>
      </c>
      <c r="S313" s="8">
        <f t="shared" si="17"/>
        <v>40590.25</v>
      </c>
      <c r="T313" s="8">
        <f t="shared" si="18"/>
        <v>40602.25</v>
      </c>
    </row>
    <row r="314" spans="1:20" ht="17" x14ac:dyDescent="0.2">
      <c r="A314">
        <v>312</v>
      </c>
      <c r="B314" t="s">
        <v>676</v>
      </c>
      <c r="C314" s="3" t="s">
        <v>677</v>
      </c>
      <c r="D314">
        <v>59100</v>
      </c>
      <c r="E314">
        <v>183345</v>
      </c>
      <c r="F314" t="s">
        <v>20</v>
      </c>
      <c r="G314">
        <v>3742</v>
      </c>
      <c r="H314" t="s">
        <v>21</v>
      </c>
      <c r="I314" t="s">
        <v>22</v>
      </c>
      <c r="J314">
        <v>1382677200</v>
      </c>
      <c r="K314">
        <v>1383282000</v>
      </c>
      <c r="L314" t="b">
        <v>0</v>
      </c>
      <c r="M314" t="b">
        <v>0</v>
      </c>
      <c r="N314" t="s">
        <v>33</v>
      </c>
      <c r="O314" s="5">
        <f t="shared" si="16"/>
        <v>3.1022842639593908</v>
      </c>
      <c r="P314">
        <f t="shared" si="19"/>
        <v>48.996525921966864</v>
      </c>
      <c r="Q314" t="s">
        <v>2039</v>
      </c>
      <c r="R314" t="s">
        <v>2040</v>
      </c>
      <c r="S314" s="8">
        <f t="shared" si="17"/>
        <v>41572.208333333336</v>
      </c>
      <c r="T314" s="8">
        <f t="shared" si="18"/>
        <v>41579.208333333336</v>
      </c>
    </row>
    <row r="315" spans="1:20" ht="17" x14ac:dyDescent="0.2">
      <c r="A315">
        <v>313</v>
      </c>
      <c r="B315" t="s">
        <v>678</v>
      </c>
      <c r="C315" s="3" t="s">
        <v>679</v>
      </c>
      <c r="D315">
        <v>2200</v>
      </c>
      <c r="E315">
        <v>8697</v>
      </c>
      <c r="F315" t="s">
        <v>20</v>
      </c>
      <c r="G315">
        <v>223</v>
      </c>
      <c r="H315" t="s">
        <v>21</v>
      </c>
      <c r="I315" t="s">
        <v>22</v>
      </c>
      <c r="J315">
        <v>1330322400</v>
      </c>
      <c r="K315">
        <v>1330495200</v>
      </c>
      <c r="L315" t="b">
        <v>0</v>
      </c>
      <c r="M315" t="b">
        <v>0</v>
      </c>
      <c r="N315" t="s">
        <v>23</v>
      </c>
      <c r="O315" s="5">
        <f t="shared" si="16"/>
        <v>3.9531818181818181</v>
      </c>
      <c r="P315">
        <f t="shared" si="19"/>
        <v>39</v>
      </c>
      <c r="Q315" t="s">
        <v>2035</v>
      </c>
      <c r="R315" t="s">
        <v>2036</v>
      </c>
      <c r="S315" s="8">
        <f t="shared" si="17"/>
        <v>40966.25</v>
      </c>
      <c r="T315" s="8">
        <f t="shared" si="18"/>
        <v>40968.25</v>
      </c>
    </row>
    <row r="316" spans="1:20" ht="17" x14ac:dyDescent="0.2">
      <c r="A316">
        <v>314</v>
      </c>
      <c r="B316" t="s">
        <v>680</v>
      </c>
      <c r="C316" s="3" t="s">
        <v>681</v>
      </c>
      <c r="D316">
        <v>1400</v>
      </c>
      <c r="E316">
        <v>4126</v>
      </c>
      <c r="F316" t="s">
        <v>20</v>
      </c>
      <c r="G316">
        <v>133</v>
      </c>
      <c r="H316" t="s">
        <v>21</v>
      </c>
      <c r="I316" t="s">
        <v>22</v>
      </c>
      <c r="J316">
        <v>1552366800</v>
      </c>
      <c r="K316">
        <v>1552798800</v>
      </c>
      <c r="L316" t="b">
        <v>0</v>
      </c>
      <c r="M316" t="b">
        <v>1</v>
      </c>
      <c r="N316" t="s">
        <v>42</v>
      </c>
      <c r="O316" s="5">
        <f t="shared" si="16"/>
        <v>2.9471428571428571</v>
      </c>
      <c r="P316">
        <f t="shared" si="19"/>
        <v>31.022556390977442</v>
      </c>
      <c r="Q316" t="s">
        <v>2041</v>
      </c>
      <c r="R316" t="s">
        <v>2042</v>
      </c>
      <c r="S316" s="8">
        <f t="shared" si="17"/>
        <v>43536.208333333328</v>
      </c>
      <c r="T316" s="8">
        <f t="shared" si="18"/>
        <v>43541.208333333328</v>
      </c>
    </row>
    <row r="317" spans="1:20" ht="34" x14ac:dyDescent="0.2">
      <c r="A317">
        <v>315</v>
      </c>
      <c r="B317" t="s">
        <v>682</v>
      </c>
      <c r="C317" s="3" t="s">
        <v>683</v>
      </c>
      <c r="D317">
        <v>9500</v>
      </c>
      <c r="E317">
        <v>3220</v>
      </c>
      <c r="F317" t="s">
        <v>14</v>
      </c>
      <c r="G317">
        <v>31</v>
      </c>
      <c r="H317" t="s">
        <v>21</v>
      </c>
      <c r="I317" t="s">
        <v>22</v>
      </c>
      <c r="J317">
        <v>1400907600</v>
      </c>
      <c r="K317">
        <v>1403413200</v>
      </c>
      <c r="L317" t="b">
        <v>0</v>
      </c>
      <c r="M317" t="b">
        <v>0</v>
      </c>
      <c r="N317" t="s">
        <v>33</v>
      </c>
      <c r="O317" s="5">
        <f t="shared" si="16"/>
        <v>0.33894736842105261</v>
      </c>
      <c r="P317">
        <f t="shared" si="19"/>
        <v>103.87096774193549</v>
      </c>
      <c r="Q317" t="s">
        <v>2039</v>
      </c>
      <c r="R317" t="s">
        <v>2040</v>
      </c>
      <c r="S317" s="8">
        <f t="shared" si="17"/>
        <v>41783.208333333336</v>
      </c>
      <c r="T317" s="8">
        <f t="shared" si="18"/>
        <v>41812.208333333336</v>
      </c>
    </row>
    <row r="318" spans="1:20" ht="17" x14ac:dyDescent="0.2">
      <c r="A318">
        <v>316</v>
      </c>
      <c r="B318" t="s">
        <v>684</v>
      </c>
      <c r="C318" s="3" t="s">
        <v>685</v>
      </c>
      <c r="D318">
        <v>9600</v>
      </c>
      <c r="E318">
        <v>6401</v>
      </c>
      <c r="F318" t="s">
        <v>14</v>
      </c>
      <c r="G318">
        <v>108</v>
      </c>
      <c r="H318" t="s">
        <v>107</v>
      </c>
      <c r="I318" t="s">
        <v>108</v>
      </c>
      <c r="J318">
        <v>1574143200</v>
      </c>
      <c r="K318">
        <v>1574229600</v>
      </c>
      <c r="L318" t="b">
        <v>0</v>
      </c>
      <c r="M318" t="b">
        <v>1</v>
      </c>
      <c r="N318" t="s">
        <v>17</v>
      </c>
      <c r="O318" s="5">
        <f t="shared" si="16"/>
        <v>0.66677083333333331</v>
      </c>
      <c r="P318">
        <f t="shared" si="19"/>
        <v>59.268518518518519</v>
      </c>
      <c r="Q318" t="s">
        <v>2033</v>
      </c>
      <c r="R318" t="s">
        <v>2034</v>
      </c>
      <c r="S318" s="8">
        <f t="shared" si="17"/>
        <v>43788.25</v>
      </c>
      <c r="T318" s="8">
        <f t="shared" si="18"/>
        <v>43789.25</v>
      </c>
    </row>
    <row r="319" spans="1:20" ht="17" x14ac:dyDescent="0.2">
      <c r="A319">
        <v>317</v>
      </c>
      <c r="B319" t="s">
        <v>686</v>
      </c>
      <c r="C319" s="3" t="s">
        <v>687</v>
      </c>
      <c r="D319">
        <v>6600</v>
      </c>
      <c r="E319">
        <v>1269</v>
      </c>
      <c r="F319" t="s">
        <v>14</v>
      </c>
      <c r="G319">
        <v>30</v>
      </c>
      <c r="H319" t="s">
        <v>21</v>
      </c>
      <c r="I319" t="s">
        <v>22</v>
      </c>
      <c r="J319">
        <v>1494738000</v>
      </c>
      <c r="K319">
        <v>1495861200</v>
      </c>
      <c r="L319" t="b">
        <v>0</v>
      </c>
      <c r="M319" t="b">
        <v>0</v>
      </c>
      <c r="N319" t="s">
        <v>33</v>
      </c>
      <c r="O319" s="5">
        <f t="shared" si="16"/>
        <v>0.19227272727272726</v>
      </c>
      <c r="P319">
        <f t="shared" si="19"/>
        <v>42.3</v>
      </c>
      <c r="Q319" t="s">
        <v>2039</v>
      </c>
      <c r="R319" t="s">
        <v>2040</v>
      </c>
      <c r="S319" s="8">
        <f t="shared" si="17"/>
        <v>42869.208333333328</v>
      </c>
      <c r="T319" s="8">
        <f t="shared" si="18"/>
        <v>42882.208333333328</v>
      </c>
    </row>
    <row r="320" spans="1:20" ht="34" x14ac:dyDescent="0.2">
      <c r="A320">
        <v>318</v>
      </c>
      <c r="B320" t="s">
        <v>688</v>
      </c>
      <c r="C320" s="3" t="s">
        <v>689</v>
      </c>
      <c r="D320">
        <v>5700</v>
      </c>
      <c r="E320">
        <v>903</v>
      </c>
      <c r="F320" t="s">
        <v>14</v>
      </c>
      <c r="G320">
        <v>17</v>
      </c>
      <c r="H320" t="s">
        <v>21</v>
      </c>
      <c r="I320" t="s">
        <v>22</v>
      </c>
      <c r="J320">
        <v>1392357600</v>
      </c>
      <c r="K320">
        <v>1392530400</v>
      </c>
      <c r="L320" t="b">
        <v>0</v>
      </c>
      <c r="M320" t="b">
        <v>0</v>
      </c>
      <c r="N320" t="s">
        <v>23</v>
      </c>
      <c r="O320" s="5">
        <f t="shared" si="16"/>
        <v>0.15842105263157893</v>
      </c>
      <c r="P320">
        <f t="shared" si="19"/>
        <v>53.117647058823529</v>
      </c>
      <c r="Q320" t="s">
        <v>2035</v>
      </c>
      <c r="R320" t="s">
        <v>2036</v>
      </c>
      <c r="S320" s="8">
        <f t="shared" si="17"/>
        <v>41684.25</v>
      </c>
      <c r="T320" s="8">
        <f t="shared" si="18"/>
        <v>41686.25</v>
      </c>
    </row>
    <row r="321" spans="1:20" ht="17" x14ac:dyDescent="0.2">
      <c r="A321">
        <v>319</v>
      </c>
      <c r="B321" t="s">
        <v>690</v>
      </c>
      <c r="C321" s="3" t="s">
        <v>691</v>
      </c>
      <c r="D321">
        <v>8400</v>
      </c>
      <c r="E321">
        <v>3251</v>
      </c>
      <c r="F321" t="s">
        <v>74</v>
      </c>
      <c r="G321">
        <v>64</v>
      </c>
      <c r="H321" t="s">
        <v>21</v>
      </c>
      <c r="I321" t="s">
        <v>22</v>
      </c>
      <c r="J321">
        <v>1281589200</v>
      </c>
      <c r="K321">
        <v>1283662800</v>
      </c>
      <c r="L321" t="b">
        <v>0</v>
      </c>
      <c r="M321" t="b">
        <v>0</v>
      </c>
      <c r="N321" t="s">
        <v>28</v>
      </c>
      <c r="O321" s="5">
        <f t="shared" si="16"/>
        <v>0.38702380952380955</v>
      </c>
      <c r="P321">
        <f t="shared" si="19"/>
        <v>50.796875</v>
      </c>
      <c r="Q321" t="s">
        <v>2037</v>
      </c>
      <c r="R321" t="s">
        <v>2038</v>
      </c>
      <c r="S321" s="8">
        <f t="shared" si="17"/>
        <v>40402.208333333336</v>
      </c>
      <c r="T321" s="8">
        <f t="shared" si="18"/>
        <v>40426.208333333336</v>
      </c>
    </row>
    <row r="322" spans="1:20" ht="17" x14ac:dyDescent="0.2">
      <c r="A322">
        <v>320</v>
      </c>
      <c r="B322" t="s">
        <v>692</v>
      </c>
      <c r="C322" s="3" t="s">
        <v>693</v>
      </c>
      <c r="D322">
        <v>84400</v>
      </c>
      <c r="E322">
        <v>8092</v>
      </c>
      <c r="F322" t="s">
        <v>14</v>
      </c>
      <c r="G322">
        <v>80</v>
      </c>
      <c r="H322" t="s">
        <v>21</v>
      </c>
      <c r="I322" t="s">
        <v>22</v>
      </c>
      <c r="J322">
        <v>1305003600</v>
      </c>
      <c r="K322">
        <v>1305781200</v>
      </c>
      <c r="L322" t="b">
        <v>0</v>
      </c>
      <c r="M322" t="b">
        <v>0</v>
      </c>
      <c r="N322" t="s">
        <v>119</v>
      </c>
      <c r="O322" s="5">
        <f t="shared" si="16"/>
        <v>9.5876777251184833E-2</v>
      </c>
      <c r="P322">
        <f t="shared" si="19"/>
        <v>101.15</v>
      </c>
      <c r="Q322" t="s">
        <v>2047</v>
      </c>
      <c r="R322" t="s">
        <v>2053</v>
      </c>
      <c r="S322" s="8">
        <f t="shared" si="17"/>
        <v>40673.208333333336</v>
      </c>
      <c r="T322" s="8">
        <f t="shared" si="18"/>
        <v>40682.208333333336</v>
      </c>
    </row>
    <row r="323" spans="1:20" ht="34" x14ac:dyDescent="0.2">
      <c r="A323">
        <v>321</v>
      </c>
      <c r="B323" t="s">
        <v>694</v>
      </c>
      <c r="C323" s="3" t="s">
        <v>695</v>
      </c>
      <c r="D323">
        <v>170400</v>
      </c>
      <c r="E323">
        <v>160422</v>
      </c>
      <c r="F323" t="s">
        <v>14</v>
      </c>
      <c r="G323">
        <v>2468</v>
      </c>
      <c r="H323" t="s">
        <v>21</v>
      </c>
      <c r="I323" t="s">
        <v>22</v>
      </c>
      <c r="J323">
        <v>1301634000</v>
      </c>
      <c r="K323">
        <v>1302325200</v>
      </c>
      <c r="L323" t="b">
        <v>0</v>
      </c>
      <c r="M323" t="b">
        <v>0</v>
      </c>
      <c r="N323" t="s">
        <v>100</v>
      </c>
      <c r="O323" s="5">
        <f t="shared" ref="O323:O386" si="20">E323/D323</f>
        <v>0.94144366197183094</v>
      </c>
      <c r="P323">
        <f t="shared" si="19"/>
        <v>65.000810372771468</v>
      </c>
      <c r="Q323" t="s">
        <v>2041</v>
      </c>
      <c r="R323" t="s">
        <v>2052</v>
      </c>
      <c r="S323" s="8">
        <f t="shared" ref="S323:S386" si="21" xml:space="preserve"> (((J323/60)/60)/24)+DATE(1970,1,1)</f>
        <v>40634.208333333336</v>
      </c>
      <c r="T323" s="8">
        <f t="shared" ref="T323:T386" si="22">(((K323/60)/60)/24)+DATE(1970,1,1)</f>
        <v>40642.208333333336</v>
      </c>
    </row>
    <row r="324" spans="1:20" ht="34" x14ac:dyDescent="0.2">
      <c r="A324">
        <v>322</v>
      </c>
      <c r="B324" t="s">
        <v>696</v>
      </c>
      <c r="C324" s="3" t="s">
        <v>697</v>
      </c>
      <c r="D324">
        <v>117900</v>
      </c>
      <c r="E324">
        <v>196377</v>
      </c>
      <c r="F324" t="s">
        <v>20</v>
      </c>
      <c r="G324">
        <v>5168</v>
      </c>
      <c r="H324" t="s">
        <v>21</v>
      </c>
      <c r="I324" t="s">
        <v>22</v>
      </c>
      <c r="J324">
        <v>1290664800</v>
      </c>
      <c r="K324">
        <v>1291788000</v>
      </c>
      <c r="L324" t="b">
        <v>0</v>
      </c>
      <c r="M324" t="b">
        <v>0</v>
      </c>
      <c r="N324" t="s">
        <v>33</v>
      </c>
      <c r="O324" s="5">
        <f t="shared" si="20"/>
        <v>1.6656234096692113</v>
      </c>
      <c r="P324">
        <f t="shared" ref="P324:P387" si="23">E324/G324</f>
        <v>37.998645510835914</v>
      </c>
      <c r="Q324" t="s">
        <v>2039</v>
      </c>
      <c r="R324" t="s">
        <v>2040</v>
      </c>
      <c r="S324" s="8">
        <f t="shared" si="21"/>
        <v>40507.25</v>
      </c>
      <c r="T324" s="8">
        <f t="shared" si="22"/>
        <v>40520.25</v>
      </c>
    </row>
    <row r="325" spans="1:20" ht="17" x14ac:dyDescent="0.2">
      <c r="A325">
        <v>323</v>
      </c>
      <c r="B325" t="s">
        <v>698</v>
      </c>
      <c r="C325" s="3" t="s">
        <v>699</v>
      </c>
      <c r="D325">
        <v>8900</v>
      </c>
      <c r="E325">
        <v>2148</v>
      </c>
      <c r="F325" t="s">
        <v>14</v>
      </c>
      <c r="G325">
        <v>26</v>
      </c>
      <c r="H325" t="s">
        <v>40</v>
      </c>
      <c r="I325" t="s">
        <v>41</v>
      </c>
      <c r="J325">
        <v>1395896400</v>
      </c>
      <c r="K325">
        <v>1396069200</v>
      </c>
      <c r="L325" t="b">
        <v>0</v>
      </c>
      <c r="M325" t="b">
        <v>0</v>
      </c>
      <c r="N325" t="s">
        <v>42</v>
      </c>
      <c r="O325" s="5">
        <f t="shared" si="20"/>
        <v>0.24134831460674158</v>
      </c>
      <c r="P325">
        <f t="shared" si="23"/>
        <v>82.615384615384613</v>
      </c>
      <c r="Q325" t="s">
        <v>2041</v>
      </c>
      <c r="R325" t="s">
        <v>2042</v>
      </c>
      <c r="S325" s="8">
        <f t="shared" si="21"/>
        <v>41725.208333333336</v>
      </c>
      <c r="T325" s="8">
        <f t="shared" si="22"/>
        <v>41727.208333333336</v>
      </c>
    </row>
    <row r="326" spans="1:20" ht="17" x14ac:dyDescent="0.2">
      <c r="A326">
        <v>324</v>
      </c>
      <c r="B326" t="s">
        <v>700</v>
      </c>
      <c r="C326" s="3" t="s">
        <v>701</v>
      </c>
      <c r="D326">
        <v>7100</v>
      </c>
      <c r="E326">
        <v>11648</v>
      </c>
      <c r="F326" t="s">
        <v>20</v>
      </c>
      <c r="G326">
        <v>307</v>
      </c>
      <c r="H326" t="s">
        <v>21</v>
      </c>
      <c r="I326" t="s">
        <v>22</v>
      </c>
      <c r="J326">
        <v>1434862800</v>
      </c>
      <c r="K326">
        <v>1435899600</v>
      </c>
      <c r="L326" t="b">
        <v>0</v>
      </c>
      <c r="M326" t="b">
        <v>1</v>
      </c>
      <c r="N326" t="s">
        <v>33</v>
      </c>
      <c r="O326" s="5">
        <f t="shared" si="20"/>
        <v>1.6405633802816901</v>
      </c>
      <c r="P326">
        <f t="shared" si="23"/>
        <v>37.941368078175898</v>
      </c>
      <c r="Q326" t="s">
        <v>2039</v>
      </c>
      <c r="R326" t="s">
        <v>2040</v>
      </c>
      <c r="S326" s="8">
        <f t="shared" si="21"/>
        <v>42176.208333333328</v>
      </c>
      <c r="T326" s="8">
        <f t="shared" si="22"/>
        <v>42188.208333333328</v>
      </c>
    </row>
    <row r="327" spans="1:20" ht="34" x14ac:dyDescent="0.2">
      <c r="A327">
        <v>325</v>
      </c>
      <c r="B327" t="s">
        <v>702</v>
      </c>
      <c r="C327" s="3" t="s">
        <v>703</v>
      </c>
      <c r="D327">
        <v>6500</v>
      </c>
      <c r="E327">
        <v>5897</v>
      </c>
      <c r="F327" t="s">
        <v>14</v>
      </c>
      <c r="G327">
        <v>73</v>
      </c>
      <c r="H327" t="s">
        <v>21</v>
      </c>
      <c r="I327" t="s">
        <v>22</v>
      </c>
      <c r="J327">
        <v>1529125200</v>
      </c>
      <c r="K327">
        <v>1531112400</v>
      </c>
      <c r="L327" t="b">
        <v>0</v>
      </c>
      <c r="M327" t="b">
        <v>1</v>
      </c>
      <c r="N327" t="s">
        <v>33</v>
      </c>
      <c r="O327" s="5">
        <f t="shared" si="20"/>
        <v>0.90723076923076929</v>
      </c>
      <c r="P327">
        <f t="shared" si="23"/>
        <v>80.780821917808225</v>
      </c>
      <c r="Q327" t="s">
        <v>2039</v>
      </c>
      <c r="R327" t="s">
        <v>2040</v>
      </c>
      <c r="S327" s="8">
        <f t="shared" si="21"/>
        <v>43267.208333333328</v>
      </c>
      <c r="T327" s="8">
        <f t="shared" si="22"/>
        <v>43290.208333333328</v>
      </c>
    </row>
    <row r="328" spans="1:20" ht="34" x14ac:dyDescent="0.2">
      <c r="A328">
        <v>326</v>
      </c>
      <c r="B328" t="s">
        <v>704</v>
      </c>
      <c r="C328" s="3" t="s">
        <v>705</v>
      </c>
      <c r="D328">
        <v>7200</v>
      </c>
      <c r="E328">
        <v>3326</v>
      </c>
      <c r="F328" t="s">
        <v>14</v>
      </c>
      <c r="G328">
        <v>128</v>
      </c>
      <c r="H328" t="s">
        <v>21</v>
      </c>
      <c r="I328" t="s">
        <v>22</v>
      </c>
      <c r="J328">
        <v>1451109600</v>
      </c>
      <c r="K328">
        <v>1451628000</v>
      </c>
      <c r="L328" t="b">
        <v>0</v>
      </c>
      <c r="M328" t="b">
        <v>0</v>
      </c>
      <c r="N328" t="s">
        <v>71</v>
      </c>
      <c r="O328" s="5">
        <f t="shared" si="20"/>
        <v>0.46194444444444444</v>
      </c>
      <c r="P328">
        <f t="shared" si="23"/>
        <v>25.984375</v>
      </c>
      <c r="Q328" t="s">
        <v>2041</v>
      </c>
      <c r="R328" t="s">
        <v>2049</v>
      </c>
      <c r="S328" s="8">
        <f t="shared" si="21"/>
        <v>42364.25</v>
      </c>
      <c r="T328" s="8">
        <f t="shared" si="22"/>
        <v>42370.25</v>
      </c>
    </row>
    <row r="329" spans="1:20" ht="17" x14ac:dyDescent="0.2">
      <c r="A329">
        <v>327</v>
      </c>
      <c r="B329" t="s">
        <v>706</v>
      </c>
      <c r="C329" s="3" t="s">
        <v>707</v>
      </c>
      <c r="D329">
        <v>2600</v>
      </c>
      <c r="E329">
        <v>1002</v>
      </c>
      <c r="F329" t="s">
        <v>14</v>
      </c>
      <c r="G329">
        <v>33</v>
      </c>
      <c r="H329" t="s">
        <v>21</v>
      </c>
      <c r="I329" t="s">
        <v>22</v>
      </c>
      <c r="J329">
        <v>1566968400</v>
      </c>
      <c r="K329">
        <v>1567314000</v>
      </c>
      <c r="L329" t="b">
        <v>0</v>
      </c>
      <c r="M329" t="b">
        <v>1</v>
      </c>
      <c r="N329" t="s">
        <v>33</v>
      </c>
      <c r="O329" s="5">
        <f t="shared" si="20"/>
        <v>0.38538461538461538</v>
      </c>
      <c r="P329">
        <f t="shared" si="23"/>
        <v>30.363636363636363</v>
      </c>
      <c r="Q329" t="s">
        <v>2039</v>
      </c>
      <c r="R329" t="s">
        <v>2040</v>
      </c>
      <c r="S329" s="8">
        <f t="shared" si="21"/>
        <v>43705.208333333328</v>
      </c>
      <c r="T329" s="8">
        <f t="shared" si="22"/>
        <v>43709.208333333328</v>
      </c>
    </row>
    <row r="330" spans="1:20" ht="34" x14ac:dyDescent="0.2">
      <c r="A330">
        <v>328</v>
      </c>
      <c r="B330" t="s">
        <v>708</v>
      </c>
      <c r="C330" s="3" t="s">
        <v>709</v>
      </c>
      <c r="D330">
        <v>98700</v>
      </c>
      <c r="E330">
        <v>131826</v>
      </c>
      <c r="F330" t="s">
        <v>20</v>
      </c>
      <c r="G330">
        <v>2441</v>
      </c>
      <c r="H330" t="s">
        <v>21</v>
      </c>
      <c r="I330" t="s">
        <v>22</v>
      </c>
      <c r="J330">
        <v>1543557600</v>
      </c>
      <c r="K330">
        <v>1544508000</v>
      </c>
      <c r="L330" t="b">
        <v>0</v>
      </c>
      <c r="M330" t="b">
        <v>0</v>
      </c>
      <c r="N330" t="s">
        <v>23</v>
      </c>
      <c r="O330" s="5">
        <f t="shared" si="20"/>
        <v>1.3356231003039514</v>
      </c>
      <c r="P330">
        <f t="shared" si="23"/>
        <v>54.004916018025398</v>
      </c>
      <c r="Q330" t="s">
        <v>2035</v>
      </c>
      <c r="R330" t="s">
        <v>2036</v>
      </c>
      <c r="S330" s="8">
        <f t="shared" si="21"/>
        <v>43434.25</v>
      </c>
      <c r="T330" s="8">
        <f t="shared" si="22"/>
        <v>43445.25</v>
      </c>
    </row>
    <row r="331" spans="1:20" ht="17" x14ac:dyDescent="0.2">
      <c r="A331">
        <v>329</v>
      </c>
      <c r="B331" t="s">
        <v>710</v>
      </c>
      <c r="C331" s="3" t="s">
        <v>711</v>
      </c>
      <c r="D331">
        <v>93800</v>
      </c>
      <c r="E331">
        <v>21477</v>
      </c>
      <c r="F331" t="s">
        <v>47</v>
      </c>
      <c r="G331">
        <v>211</v>
      </c>
      <c r="H331" t="s">
        <v>21</v>
      </c>
      <c r="I331" t="s">
        <v>22</v>
      </c>
      <c r="J331">
        <v>1481522400</v>
      </c>
      <c r="K331">
        <v>1482472800</v>
      </c>
      <c r="L331" t="b">
        <v>0</v>
      </c>
      <c r="M331" t="b">
        <v>0</v>
      </c>
      <c r="N331" t="s">
        <v>89</v>
      </c>
      <c r="O331" s="5">
        <f t="shared" si="20"/>
        <v>0.22896588486140726</v>
      </c>
      <c r="P331">
        <f t="shared" si="23"/>
        <v>101.78672985781991</v>
      </c>
      <c r="Q331" t="s">
        <v>2050</v>
      </c>
      <c r="R331" t="s">
        <v>2051</v>
      </c>
      <c r="S331" s="8">
        <f t="shared" si="21"/>
        <v>42716.25</v>
      </c>
      <c r="T331" s="8">
        <f t="shared" si="22"/>
        <v>42727.25</v>
      </c>
    </row>
    <row r="332" spans="1:20" ht="34" x14ac:dyDescent="0.2">
      <c r="A332">
        <v>330</v>
      </c>
      <c r="B332" t="s">
        <v>712</v>
      </c>
      <c r="C332" s="3" t="s">
        <v>713</v>
      </c>
      <c r="D332">
        <v>33700</v>
      </c>
      <c r="E332">
        <v>62330</v>
      </c>
      <c r="F332" t="s">
        <v>20</v>
      </c>
      <c r="G332">
        <v>1385</v>
      </c>
      <c r="H332" t="s">
        <v>40</v>
      </c>
      <c r="I332" t="s">
        <v>41</v>
      </c>
      <c r="J332">
        <v>1512712800</v>
      </c>
      <c r="K332">
        <v>1512799200</v>
      </c>
      <c r="L332" t="b">
        <v>0</v>
      </c>
      <c r="M332" t="b">
        <v>0</v>
      </c>
      <c r="N332" t="s">
        <v>42</v>
      </c>
      <c r="O332" s="5">
        <f t="shared" si="20"/>
        <v>1.8495548961424333</v>
      </c>
      <c r="P332">
        <f t="shared" si="23"/>
        <v>45.003610108303249</v>
      </c>
      <c r="Q332" t="s">
        <v>2041</v>
      </c>
      <c r="R332" t="s">
        <v>2042</v>
      </c>
      <c r="S332" s="8">
        <f t="shared" si="21"/>
        <v>43077.25</v>
      </c>
      <c r="T332" s="8">
        <f t="shared" si="22"/>
        <v>43078.25</v>
      </c>
    </row>
    <row r="333" spans="1:20" ht="17" x14ac:dyDescent="0.2">
      <c r="A333">
        <v>331</v>
      </c>
      <c r="B333" t="s">
        <v>714</v>
      </c>
      <c r="C333" s="3" t="s">
        <v>715</v>
      </c>
      <c r="D333">
        <v>3300</v>
      </c>
      <c r="E333">
        <v>14643</v>
      </c>
      <c r="F333" t="s">
        <v>20</v>
      </c>
      <c r="G333">
        <v>190</v>
      </c>
      <c r="H333" t="s">
        <v>21</v>
      </c>
      <c r="I333" t="s">
        <v>22</v>
      </c>
      <c r="J333">
        <v>1324274400</v>
      </c>
      <c r="K333">
        <v>1324360800</v>
      </c>
      <c r="L333" t="b">
        <v>0</v>
      </c>
      <c r="M333" t="b">
        <v>0</v>
      </c>
      <c r="N333" t="s">
        <v>17</v>
      </c>
      <c r="O333" s="5">
        <f t="shared" si="20"/>
        <v>4.4372727272727275</v>
      </c>
      <c r="P333">
        <f t="shared" si="23"/>
        <v>77.068421052631578</v>
      </c>
      <c r="Q333" t="s">
        <v>2033</v>
      </c>
      <c r="R333" t="s">
        <v>2034</v>
      </c>
      <c r="S333" s="8">
        <f t="shared" si="21"/>
        <v>40896.25</v>
      </c>
      <c r="T333" s="8">
        <f t="shared" si="22"/>
        <v>40897.25</v>
      </c>
    </row>
    <row r="334" spans="1:20" ht="34" x14ac:dyDescent="0.2">
      <c r="A334">
        <v>332</v>
      </c>
      <c r="B334" t="s">
        <v>716</v>
      </c>
      <c r="C334" s="3" t="s">
        <v>717</v>
      </c>
      <c r="D334">
        <v>20700</v>
      </c>
      <c r="E334">
        <v>41396</v>
      </c>
      <c r="F334" t="s">
        <v>20</v>
      </c>
      <c r="G334">
        <v>470</v>
      </c>
      <c r="H334" t="s">
        <v>21</v>
      </c>
      <c r="I334" t="s">
        <v>22</v>
      </c>
      <c r="J334">
        <v>1364446800</v>
      </c>
      <c r="K334">
        <v>1364533200</v>
      </c>
      <c r="L334" t="b">
        <v>0</v>
      </c>
      <c r="M334" t="b">
        <v>0</v>
      </c>
      <c r="N334" t="s">
        <v>65</v>
      </c>
      <c r="O334" s="5">
        <f t="shared" si="20"/>
        <v>1.999806763285024</v>
      </c>
      <c r="P334">
        <f t="shared" si="23"/>
        <v>88.076595744680844</v>
      </c>
      <c r="Q334" t="s">
        <v>2037</v>
      </c>
      <c r="R334" t="s">
        <v>2046</v>
      </c>
      <c r="S334" s="8">
        <f t="shared" si="21"/>
        <v>41361.208333333336</v>
      </c>
      <c r="T334" s="8">
        <f t="shared" si="22"/>
        <v>41362.208333333336</v>
      </c>
    </row>
    <row r="335" spans="1:20" ht="17" x14ac:dyDescent="0.2">
      <c r="A335">
        <v>333</v>
      </c>
      <c r="B335" t="s">
        <v>718</v>
      </c>
      <c r="C335" s="3" t="s">
        <v>719</v>
      </c>
      <c r="D335">
        <v>9600</v>
      </c>
      <c r="E335">
        <v>11900</v>
      </c>
      <c r="F335" t="s">
        <v>20</v>
      </c>
      <c r="G335">
        <v>253</v>
      </c>
      <c r="H335" t="s">
        <v>21</v>
      </c>
      <c r="I335" t="s">
        <v>22</v>
      </c>
      <c r="J335">
        <v>1542693600</v>
      </c>
      <c r="K335">
        <v>1545112800</v>
      </c>
      <c r="L335" t="b">
        <v>0</v>
      </c>
      <c r="M335" t="b">
        <v>0</v>
      </c>
      <c r="N335" t="s">
        <v>33</v>
      </c>
      <c r="O335" s="5">
        <f t="shared" si="20"/>
        <v>1.2395833333333333</v>
      </c>
      <c r="P335">
        <f t="shared" si="23"/>
        <v>47.035573122529641</v>
      </c>
      <c r="Q335" t="s">
        <v>2039</v>
      </c>
      <c r="R335" t="s">
        <v>2040</v>
      </c>
      <c r="S335" s="8">
        <f t="shared" si="21"/>
        <v>43424.25</v>
      </c>
      <c r="T335" s="8">
        <f t="shared" si="22"/>
        <v>43452.25</v>
      </c>
    </row>
    <row r="336" spans="1:20" ht="17" x14ac:dyDescent="0.2">
      <c r="A336">
        <v>334</v>
      </c>
      <c r="B336" t="s">
        <v>720</v>
      </c>
      <c r="C336" s="3" t="s">
        <v>721</v>
      </c>
      <c r="D336">
        <v>66200</v>
      </c>
      <c r="E336">
        <v>123538</v>
      </c>
      <c r="F336" t="s">
        <v>20</v>
      </c>
      <c r="G336">
        <v>1113</v>
      </c>
      <c r="H336" t="s">
        <v>21</v>
      </c>
      <c r="I336" t="s">
        <v>22</v>
      </c>
      <c r="J336">
        <v>1515564000</v>
      </c>
      <c r="K336">
        <v>1516168800</v>
      </c>
      <c r="L336" t="b">
        <v>0</v>
      </c>
      <c r="M336" t="b">
        <v>0</v>
      </c>
      <c r="N336" t="s">
        <v>23</v>
      </c>
      <c r="O336" s="5">
        <f t="shared" si="20"/>
        <v>1.8661329305135952</v>
      </c>
      <c r="P336">
        <f t="shared" si="23"/>
        <v>110.99550763701707</v>
      </c>
      <c r="Q336" t="s">
        <v>2035</v>
      </c>
      <c r="R336" t="s">
        <v>2036</v>
      </c>
      <c r="S336" s="8">
        <f t="shared" si="21"/>
        <v>43110.25</v>
      </c>
      <c r="T336" s="8">
        <f t="shared" si="22"/>
        <v>43117.25</v>
      </c>
    </row>
    <row r="337" spans="1:20" ht="17" x14ac:dyDescent="0.2">
      <c r="A337">
        <v>335</v>
      </c>
      <c r="B337" t="s">
        <v>722</v>
      </c>
      <c r="C337" s="3" t="s">
        <v>723</v>
      </c>
      <c r="D337">
        <v>173800</v>
      </c>
      <c r="E337">
        <v>198628</v>
      </c>
      <c r="F337" t="s">
        <v>20</v>
      </c>
      <c r="G337">
        <v>2283</v>
      </c>
      <c r="H337" t="s">
        <v>21</v>
      </c>
      <c r="I337" t="s">
        <v>22</v>
      </c>
      <c r="J337">
        <v>1573797600</v>
      </c>
      <c r="K337">
        <v>1574920800</v>
      </c>
      <c r="L337" t="b">
        <v>0</v>
      </c>
      <c r="M337" t="b">
        <v>0</v>
      </c>
      <c r="N337" t="s">
        <v>23</v>
      </c>
      <c r="O337" s="5">
        <f t="shared" si="20"/>
        <v>1.1428538550057536</v>
      </c>
      <c r="P337">
        <f t="shared" si="23"/>
        <v>87.003066141042481</v>
      </c>
      <c r="Q337" t="s">
        <v>2035</v>
      </c>
      <c r="R337" t="s">
        <v>2036</v>
      </c>
      <c r="S337" s="8">
        <f t="shared" si="21"/>
        <v>43784.25</v>
      </c>
      <c r="T337" s="8">
        <f t="shared" si="22"/>
        <v>43797.25</v>
      </c>
    </row>
    <row r="338" spans="1:20" ht="17" x14ac:dyDescent="0.2">
      <c r="A338">
        <v>336</v>
      </c>
      <c r="B338" t="s">
        <v>724</v>
      </c>
      <c r="C338" s="3" t="s">
        <v>725</v>
      </c>
      <c r="D338">
        <v>70700</v>
      </c>
      <c r="E338">
        <v>68602</v>
      </c>
      <c r="F338" t="s">
        <v>14</v>
      </c>
      <c r="G338">
        <v>1072</v>
      </c>
      <c r="H338" t="s">
        <v>21</v>
      </c>
      <c r="I338" t="s">
        <v>22</v>
      </c>
      <c r="J338">
        <v>1292392800</v>
      </c>
      <c r="K338">
        <v>1292479200</v>
      </c>
      <c r="L338" t="b">
        <v>0</v>
      </c>
      <c r="M338" t="b">
        <v>1</v>
      </c>
      <c r="N338" t="s">
        <v>23</v>
      </c>
      <c r="O338" s="5">
        <f t="shared" si="20"/>
        <v>0.97032531824611035</v>
      </c>
      <c r="P338">
        <f t="shared" si="23"/>
        <v>63.994402985074629</v>
      </c>
      <c r="Q338" t="s">
        <v>2035</v>
      </c>
      <c r="R338" t="s">
        <v>2036</v>
      </c>
      <c r="S338" s="8">
        <f t="shared" si="21"/>
        <v>40527.25</v>
      </c>
      <c r="T338" s="8">
        <f t="shared" si="22"/>
        <v>40528.25</v>
      </c>
    </row>
    <row r="339" spans="1:20" ht="17" x14ac:dyDescent="0.2">
      <c r="A339">
        <v>337</v>
      </c>
      <c r="B339" t="s">
        <v>726</v>
      </c>
      <c r="C339" s="3" t="s">
        <v>727</v>
      </c>
      <c r="D339">
        <v>94500</v>
      </c>
      <c r="E339">
        <v>116064</v>
      </c>
      <c r="F339" t="s">
        <v>20</v>
      </c>
      <c r="G339">
        <v>1095</v>
      </c>
      <c r="H339" t="s">
        <v>21</v>
      </c>
      <c r="I339" t="s">
        <v>22</v>
      </c>
      <c r="J339">
        <v>1573452000</v>
      </c>
      <c r="K339">
        <v>1573538400</v>
      </c>
      <c r="L339" t="b">
        <v>0</v>
      </c>
      <c r="M339" t="b">
        <v>0</v>
      </c>
      <c r="N339" t="s">
        <v>33</v>
      </c>
      <c r="O339" s="5">
        <f t="shared" si="20"/>
        <v>1.2281904761904763</v>
      </c>
      <c r="P339">
        <f t="shared" si="23"/>
        <v>105.9945205479452</v>
      </c>
      <c r="Q339" t="s">
        <v>2039</v>
      </c>
      <c r="R339" t="s">
        <v>2040</v>
      </c>
      <c r="S339" s="8">
        <f t="shared" si="21"/>
        <v>43780.25</v>
      </c>
      <c r="T339" s="8">
        <f t="shared" si="22"/>
        <v>43781.25</v>
      </c>
    </row>
    <row r="340" spans="1:20" ht="17" x14ac:dyDescent="0.2">
      <c r="A340">
        <v>338</v>
      </c>
      <c r="B340" t="s">
        <v>728</v>
      </c>
      <c r="C340" s="3" t="s">
        <v>729</v>
      </c>
      <c r="D340">
        <v>69800</v>
      </c>
      <c r="E340">
        <v>125042</v>
      </c>
      <c r="F340" t="s">
        <v>20</v>
      </c>
      <c r="G340">
        <v>1690</v>
      </c>
      <c r="H340" t="s">
        <v>21</v>
      </c>
      <c r="I340" t="s">
        <v>22</v>
      </c>
      <c r="J340">
        <v>1317790800</v>
      </c>
      <c r="K340">
        <v>1320382800</v>
      </c>
      <c r="L340" t="b">
        <v>0</v>
      </c>
      <c r="M340" t="b">
        <v>0</v>
      </c>
      <c r="N340" t="s">
        <v>33</v>
      </c>
      <c r="O340" s="5">
        <f t="shared" si="20"/>
        <v>1.7914326647564469</v>
      </c>
      <c r="P340">
        <f t="shared" si="23"/>
        <v>73.989349112426041</v>
      </c>
      <c r="Q340" t="s">
        <v>2039</v>
      </c>
      <c r="R340" t="s">
        <v>2040</v>
      </c>
      <c r="S340" s="8">
        <f t="shared" si="21"/>
        <v>40821.208333333336</v>
      </c>
      <c r="T340" s="8">
        <f t="shared" si="22"/>
        <v>40851.208333333336</v>
      </c>
    </row>
    <row r="341" spans="1:20" ht="17" x14ac:dyDescent="0.2">
      <c r="A341">
        <v>339</v>
      </c>
      <c r="B341" t="s">
        <v>730</v>
      </c>
      <c r="C341" s="3" t="s">
        <v>731</v>
      </c>
      <c r="D341">
        <v>136300</v>
      </c>
      <c r="E341">
        <v>108974</v>
      </c>
      <c r="F341" t="s">
        <v>74</v>
      </c>
      <c r="G341">
        <v>1297</v>
      </c>
      <c r="H341" t="s">
        <v>15</v>
      </c>
      <c r="I341" t="s">
        <v>16</v>
      </c>
      <c r="J341">
        <v>1501650000</v>
      </c>
      <c r="K341">
        <v>1502859600</v>
      </c>
      <c r="L341" t="b">
        <v>0</v>
      </c>
      <c r="M341" t="b">
        <v>0</v>
      </c>
      <c r="N341" t="s">
        <v>33</v>
      </c>
      <c r="O341" s="5">
        <f t="shared" si="20"/>
        <v>0.79951577402787966</v>
      </c>
      <c r="P341">
        <f t="shared" si="23"/>
        <v>84.02004626060139</v>
      </c>
      <c r="Q341" t="s">
        <v>2039</v>
      </c>
      <c r="R341" t="s">
        <v>2040</v>
      </c>
      <c r="S341" s="8">
        <f t="shared" si="21"/>
        <v>42949.208333333328</v>
      </c>
      <c r="T341" s="8">
        <f t="shared" si="22"/>
        <v>42963.208333333328</v>
      </c>
    </row>
    <row r="342" spans="1:20" ht="17" x14ac:dyDescent="0.2">
      <c r="A342">
        <v>340</v>
      </c>
      <c r="B342" t="s">
        <v>732</v>
      </c>
      <c r="C342" s="3" t="s">
        <v>733</v>
      </c>
      <c r="D342">
        <v>37100</v>
      </c>
      <c r="E342">
        <v>34964</v>
      </c>
      <c r="F342" t="s">
        <v>14</v>
      </c>
      <c r="G342">
        <v>393</v>
      </c>
      <c r="H342" t="s">
        <v>21</v>
      </c>
      <c r="I342" t="s">
        <v>22</v>
      </c>
      <c r="J342">
        <v>1323669600</v>
      </c>
      <c r="K342">
        <v>1323756000</v>
      </c>
      <c r="L342" t="b">
        <v>0</v>
      </c>
      <c r="M342" t="b">
        <v>0</v>
      </c>
      <c r="N342" t="s">
        <v>122</v>
      </c>
      <c r="O342" s="5">
        <f t="shared" si="20"/>
        <v>0.94242587601078165</v>
      </c>
      <c r="P342">
        <f t="shared" si="23"/>
        <v>88.966921119592882</v>
      </c>
      <c r="Q342" t="s">
        <v>2054</v>
      </c>
      <c r="R342" t="s">
        <v>2055</v>
      </c>
      <c r="S342" s="8">
        <f t="shared" si="21"/>
        <v>40889.25</v>
      </c>
      <c r="T342" s="8">
        <f t="shared" si="22"/>
        <v>40890.25</v>
      </c>
    </row>
    <row r="343" spans="1:20" ht="34" x14ac:dyDescent="0.2">
      <c r="A343">
        <v>341</v>
      </c>
      <c r="B343" t="s">
        <v>734</v>
      </c>
      <c r="C343" s="3" t="s">
        <v>735</v>
      </c>
      <c r="D343">
        <v>114300</v>
      </c>
      <c r="E343">
        <v>96777</v>
      </c>
      <c r="F343" t="s">
        <v>14</v>
      </c>
      <c r="G343">
        <v>1257</v>
      </c>
      <c r="H343" t="s">
        <v>21</v>
      </c>
      <c r="I343" t="s">
        <v>22</v>
      </c>
      <c r="J343">
        <v>1440738000</v>
      </c>
      <c r="K343">
        <v>1441342800</v>
      </c>
      <c r="L343" t="b">
        <v>0</v>
      </c>
      <c r="M343" t="b">
        <v>0</v>
      </c>
      <c r="N343" t="s">
        <v>60</v>
      </c>
      <c r="O343" s="5">
        <f t="shared" si="20"/>
        <v>0.84669291338582675</v>
      </c>
      <c r="P343">
        <f t="shared" si="23"/>
        <v>76.990453460620529</v>
      </c>
      <c r="Q343" t="s">
        <v>2035</v>
      </c>
      <c r="R343" t="s">
        <v>2045</v>
      </c>
      <c r="S343" s="8">
        <f t="shared" si="21"/>
        <v>42244.208333333328</v>
      </c>
      <c r="T343" s="8">
        <f t="shared" si="22"/>
        <v>42251.208333333328</v>
      </c>
    </row>
    <row r="344" spans="1:20" ht="17" x14ac:dyDescent="0.2">
      <c r="A344">
        <v>342</v>
      </c>
      <c r="B344" t="s">
        <v>736</v>
      </c>
      <c r="C344" s="3" t="s">
        <v>737</v>
      </c>
      <c r="D344">
        <v>47900</v>
      </c>
      <c r="E344">
        <v>31864</v>
      </c>
      <c r="F344" t="s">
        <v>14</v>
      </c>
      <c r="G344">
        <v>328</v>
      </c>
      <c r="H344" t="s">
        <v>21</v>
      </c>
      <c r="I344" t="s">
        <v>22</v>
      </c>
      <c r="J344">
        <v>1374296400</v>
      </c>
      <c r="K344">
        <v>1375333200</v>
      </c>
      <c r="L344" t="b">
        <v>0</v>
      </c>
      <c r="M344" t="b">
        <v>0</v>
      </c>
      <c r="N344" t="s">
        <v>33</v>
      </c>
      <c r="O344" s="5">
        <f t="shared" si="20"/>
        <v>0.66521920668058454</v>
      </c>
      <c r="P344">
        <f t="shared" si="23"/>
        <v>97.146341463414629</v>
      </c>
      <c r="Q344" t="s">
        <v>2039</v>
      </c>
      <c r="R344" t="s">
        <v>2040</v>
      </c>
      <c r="S344" s="8">
        <f t="shared" si="21"/>
        <v>41475.208333333336</v>
      </c>
      <c r="T344" s="8">
        <f t="shared" si="22"/>
        <v>41487.208333333336</v>
      </c>
    </row>
    <row r="345" spans="1:20" ht="17" x14ac:dyDescent="0.2">
      <c r="A345">
        <v>343</v>
      </c>
      <c r="B345" t="s">
        <v>738</v>
      </c>
      <c r="C345" s="3" t="s">
        <v>739</v>
      </c>
      <c r="D345">
        <v>9000</v>
      </c>
      <c r="E345">
        <v>4853</v>
      </c>
      <c r="F345" t="s">
        <v>14</v>
      </c>
      <c r="G345">
        <v>147</v>
      </c>
      <c r="H345" t="s">
        <v>21</v>
      </c>
      <c r="I345" t="s">
        <v>22</v>
      </c>
      <c r="J345">
        <v>1384840800</v>
      </c>
      <c r="K345">
        <v>1389420000</v>
      </c>
      <c r="L345" t="b">
        <v>0</v>
      </c>
      <c r="M345" t="b">
        <v>0</v>
      </c>
      <c r="N345" t="s">
        <v>33</v>
      </c>
      <c r="O345" s="5">
        <f t="shared" si="20"/>
        <v>0.53922222222222227</v>
      </c>
      <c r="P345">
        <f t="shared" si="23"/>
        <v>33.013605442176868</v>
      </c>
      <c r="Q345" t="s">
        <v>2039</v>
      </c>
      <c r="R345" t="s">
        <v>2040</v>
      </c>
      <c r="S345" s="8">
        <f t="shared" si="21"/>
        <v>41597.25</v>
      </c>
      <c r="T345" s="8">
        <f t="shared" si="22"/>
        <v>41650.25</v>
      </c>
    </row>
    <row r="346" spans="1:20" ht="17" x14ac:dyDescent="0.2">
      <c r="A346">
        <v>344</v>
      </c>
      <c r="B346" t="s">
        <v>740</v>
      </c>
      <c r="C346" s="3" t="s">
        <v>741</v>
      </c>
      <c r="D346">
        <v>197600</v>
      </c>
      <c r="E346">
        <v>82959</v>
      </c>
      <c r="F346" t="s">
        <v>14</v>
      </c>
      <c r="G346">
        <v>830</v>
      </c>
      <c r="H346" t="s">
        <v>21</v>
      </c>
      <c r="I346" t="s">
        <v>22</v>
      </c>
      <c r="J346">
        <v>1516600800</v>
      </c>
      <c r="K346">
        <v>1520056800</v>
      </c>
      <c r="L346" t="b">
        <v>0</v>
      </c>
      <c r="M346" t="b">
        <v>0</v>
      </c>
      <c r="N346" t="s">
        <v>89</v>
      </c>
      <c r="O346" s="5">
        <f t="shared" si="20"/>
        <v>0.41983299595141699</v>
      </c>
      <c r="P346">
        <f t="shared" si="23"/>
        <v>99.950602409638549</v>
      </c>
      <c r="Q346" t="s">
        <v>2050</v>
      </c>
      <c r="R346" t="s">
        <v>2051</v>
      </c>
      <c r="S346" s="8">
        <f t="shared" si="21"/>
        <v>43122.25</v>
      </c>
      <c r="T346" s="8">
        <f t="shared" si="22"/>
        <v>43162.25</v>
      </c>
    </row>
    <row r="347" spans="1:20" ht="17" x14ac:dyDescent="0.2">
      <c r="A347">
        <v>345</v>
      </c>
      <c r="B347" t="s">
        <v>742</v>
      </c>
      <c r="C347" s="3" t="s">
        <v>743</v>
      </c>
      <c r="D347">
        <v>157600</v>
      </c>
      <c r="E347">
        <v>23159</v>
      </c>
      <c r="F347" t="s">
        <v>14</v>
      </c>
      <c r="G347">
        <v>331</v>
      </c>
      <c r="H347" t="s">
        <v>40</v>
      </c>
      <c r="I347" t="s">
        <v>41</v>
      </c>
      <c r="J347">
        <v>1436418000</v>
      </c>
      <c r="K347">
        <v>1436504400</v>
      </c>
      <c r="L347" t="b">
        <v>0</v>
      </c>
      <c r="M347" t="b">
        <v>0</v>
      </c>
      <c r="N347" t="s">
        <v>53</v>
      </c>
      <c r="O347" s="5">
        <f t="shared" si="20"/>
        <v>0.14694796954314721</v>
      </c>
      <c r="P347">
        <f t="shared" si="23"/>
        <v>69.966767371601208</v>
      </c>
      <c r="Q347" t="s">
        <v>2041</v>
      </c>
      <c r="R347" t="s">
        <v>2044</v>
      </c>
      <c r="S347" s="8">
        <f t="shared" si="21"/>
        <v>42194.208333333328</v>
      </c>
      <c r="T347" s="8">
        <f t="shared" si="22"/>
        <v>42195.208333333328</v>
      </c>
    </row>
    <row r="348" spans="1:20" ht="17" x14ac:dyDescent="0.2">
      <c r="A348">
        <v>346</v>
      </c>
      <c r="B348" t="s">
        <v>744</v>
      </c>
      <c r="C348" s="3" t="s">
        <v>745</v>
      </c>
      <c r="D348">
        <v>8000</v>
      </c>
      <c r="E348">
        <v>2758</v>
      </c>
      <c r="F348" t="s">
        <v>14</v>
      </c>
      <c r="G348">
        <v>25</v>
      </c>
      <c r="H348" t="s">
        <v>21</v>
      </c>
      <c r="I348" t="s">
        <v>22</v>
      </c>
      <c r="J348">
        <v>1503550800</v>
      </c>
      <c r="K348">
        <v>1508302800</v>
      </c>
      <c r="L348" t="b">
        <v>0</v>
      </c>
      <c r="M348" t="b">
        <v>1</v>
      </c>
      <c r="N348" t="s">
        <v>60</v>
      </c>
      <c r="O348" s="5">
        <f t="shared" si="20"/>
        <v>0.34475</v>
      </c>
      <c r="P348">
        <f t="shared" si="23"/>
        <v>110.32</v>
      </c>
      <c r="Q348" t="s">
        <v>2035</v>
      </c>
      <c r="R348" t="s">
        <v>2045</v>
      </c>
      <c r="S348" s="8">
        <f t="shared" si="21"/>
        <v>42971.208333333328</v>
      </c>
      <c r="T348" s="8">
        <f t="shared" si="22"/>
        <v>43026.208333333328</v>
      </c>
    </row>
    <row r="349" spans="1:20" ht="17" x14ac:dyDescent="0.2">
      <c r="A349">
        <v>347</v>
      </c>
      <c r="B349" t="s">
        <v>746</v>
      </c>
      <c r="C349" s="3" t="s">
        <v>747</v>
      </c>
      <c r="D349">
        <v>900</v>
      </c>
      <c r="E349">
        <v>12607</v>
      </c>
      <c r="F349" t="s">
        <v>20</v>
      </c>
      <c r="G349">
        <v>191</v>
      </c>
      <c r="H349" t="s">
        <v>21</v>
      </c>
      <c r="I349" t="s">
        <v>22</v>
      </c>
      <c r="J349">
        <v>1423634400</v>
      </c>
      <c r="K349">
        <v>1425708000</v>
      </c>
      <c r="L349" t="b">
        <v>0</v>
      </c>
      <c r="M349" t="b">
        <v>0</v>
      </c>
      <c r="N349" t="s">
        <v>28</v>
      </c>
      <c r="O349" s="5">
        <f t="shared" si="20"/>
        <v>14.007777777777777</v>
      </c>
      <c r="P349">
        <f t="shared" si="23"/>
        <v>66.005235602094245</v>
      </c>
      <c r="Q349" t="s">
        <v>2037</v>
      </c>
      <c r="R349" t="s">
        <v>2038</v>
      </c>
      <c r="S349" s="8">
        <f t="shared" si="21"/>
        <v>42046.25</v>
      </c>
      <c r="T349" s="8">
        <f t="shared" si="22"/>
        <v>42070.25</v>
      </c>
    </row>
    <row r="350" spans="1:20" ht="17" x14ac:dyDescent="0.2">
      <c r="A350">
        <v>348</v>
      </c>
      <c r="B350" t="s">
        <v>748</v>
      </c>
      <c r="C350" s="3" t="s">
        <v>749</v>
      </c>
      <c r="D350">
        <v>199000</v>
      </c>
      <c r="E350">
        <v>142823</v>
      </c>
      <c r="F350" t="s">
        <v>14</v>
      </c>
      <c r="G350">
        <v>3483</v>
      </c>
      <c r="H350" t="s">
        <v>21</v>
      </c>
      <c r="I350" t="s">
        <v>22</v>
      </c>
      <c r="J350">
        <v>1487224800</v>
      </c>
      <c r="K350">
        <v>1488348000</v>
      </c>
      <c r="L350" t="b">
        <v>0</v>
      </c>
      <c r="M350" t="b">
        <v>0</v>
      </c>
      <c r="N350" t="s">
        <v>17</v>
      </c>
      <c r="O350" s="5">
        <f t="shared" si="20"/>
        <v>0.71770351758793971</v>
      </c>
      <c r="P350">
        <f t="shared" si="23"/>
        <v>41.005742176284812</v>
      </c>
      <c r="Q350" t="s">
        <v>2033</v>
      </c>
      <c r="R350" t="s">
        <v>2034</v>
      </c>
      <c r="S350" s="8">
        <f t="shared" si="21"/>
        <v>42782.25</v>
      </c>
      <c r="T350" s="8">
        <f t="shared" si="22"/>
        <v>42795.25</v>
      </c>
    </row>
    <row r="351" spans="1:20" ht="17" x14ac:dyDescent="0.2">
      <c r="A351">
        <v>349</v>
      </c>
      <c r="B351" t="s">
        <v>750</v>
      </c>
      <c r="C351" s="3" t="s">
        <v>751</v>
      </c>
      <c r="D351">
        <v>180800</v>
      </c>
      <c r="E351">
        <v>95958</v>
      </c>
      <c r="F351" t="s">
        <v>14</v>
      </c>
      <c r="G351">
        <v>923</v>
      </c>
      <c r="H351" t="s">
        <v>21</v>
      </c>
      <c r="I351" t="s">
        <v>22</v>
      </c>
      <c r="J351">
        <v>1500008400</v>
      </c>
      <c r="K351">
        <v>1502600400</v>
      </c>
      <c r="L351" t="b">
        <v>0</v>
      </c>
      <c r="M351" t="b">
        <v>0</v>
      </c>
      <c r="N351" t="s">
        <v>33</v>
      </c>
      <c r="O351" s="5">
        <f t="shared" si="20"/>
        <v>0.53074115044247783</v>
      </c>
      <c r="P351">
        <f t="shared" si="23"/>
        <v>103.96316359696641</v>
      </c>
      <c r="Q351" t="s">
        <v>2039</v>
      </c>
      <c r="R351" t="s">
        <v>2040</v>
      </c>
      <c r="S351" s="8">
        <f t="shared" si="21"/>
        <v>42930.208333333328</v>
      </c>
      <c r="T351" s="8">
        <f t="shared" si="22"/>
        <v>42960.208333333328</v>
      </c>
    </row>
    <row r="352" spans="1:20" ht="17" x14ac:dyDescent="0.2">
      <c r="A352">
        <v>350</v>
      </c>
      <c r="B352" t="s">
        <v>752</v>
      </c>
      <c r="C352" s="3" t="s">
        <v>753</v>
      </c>
      <c r="D352">
        <v>100</v>
      </c>
      <c r="E352">
        <v>5</v>
      </c>
      <c r="F352" t="s">
        <v>14</v>
      </c>
      <c r="G352">
        <v>1</v>
      </c>
      <c r="H352" t="s">
        <v>21</v>
      </c>
      <c r="I352" t="s">
        <v>22</v>
      </c>
      <c r="J352">
        <v>1432098000</v>
      </c>
      <c r="K352">
        <v>1433653200</v>
      </c>
      <c r="L352" t="b">
        <v>0</v>
      </c>
      <c r="M352" t="b">
        <v>1</v>
      </c>
      <c r="N352" t="s">
        <v>159</v>
      </c>
      <c r="O352" s="5">
        <f t="shared" si="20"/>
        <v>0.05</v>
      </c>
      <c r="P352">
        <f t="shared" si="23"/>
        <v>5</v>
      </c>
      <c r="Q352" t="s">
        <v>2035</v>
      </c>
      <c r="R352" t="s">
        <v>2058</v>
      </c>
      <c r="S352" s="8">
        <f t="shared" si="21"/>
        <v>42144.208333333328</v>
      </c>
      <c r="T352" s="8">
        <f t="shared" si="22"/>
        <v>42162.208333333328</v>
      </c>
    </row>
    <row r="353" spans="1:20" ht="17" x14ac:dyDescent="0.2">
      <c r="A353">
        <v>351</v>
      </c>
      <c r="B353" t="s">
        <v>754</v>
      </c>
      <c r="C353" s="3" t="s">
        <v>755</v>
      </c>
      <c r="D353">
        <v>74100</v>
      </c>
      <c r="E353">
        <v>94631</v>
      </c>
      <c r="F353" t="s">
        <v>20</v>
      </c>
      <c r="G353">
        <v>2013</v>
      </c>
      <c r="H353" t="s">
        <v>21</v>
      </c>
      <c r="I353" t="s">
        <v>22</v>
      </c>
      <c r="J353">
        <v>1440392400</v>
      </c>
      <c r="K353">
        <v>1441602000</v>
      </c>
      <c r="L353" t="b">
        <v>0</v>
      </c>
      <c r="M353" t="b">
        <v>0</v>
      </c>
      <c r="N353" t="s">
        <v>23</v>
      </c>
      <c r="O353" s="5">
        <f t="shared" si="20"/>
        <v>1.2770715249662619</v>
      </c>
      <c r="P353">
        <f t="shared" si="23"/>
        <v>47.009935419771487</v>
      </c>
      <c r="Q353" t="s">
        <v>2035</v>
      </c>
      <c r="R353" t="s">
        <v>2036</v>
      </c>
      <c r="S353" s="8">
        <f t="shared" si="21"/>
        <v>42240.208333333328</v>
      </c>
      <c r="T353" s="8">
        <f t="shared" si="22"/>
        <v>42254.208333333328</v>
      </c>
    </row>
    <row r="354" spans="1:20" ht="17" x14ac:dyDescent="0.2">
      <c r="A354">
        <v>352</v>
      </c>
      <c r="B354" t="s">
        <v>756</v>
      </c>
      <c r="C354" s="3" t="s">
        <v>757</v>
      </c>
      <c r="D354">
        <v>2800</v>
      </c>
      <c r="E354">
        <v>977</v>
      </c>
      <c r="F354" t="s">
        <v>14</v>
      </c>
      <c r="G354">
        <v>33</v>
      </c>
      <c r="H354" t="s">
        <v>15</v>
      </c>
      <c r="I354" t="s">
        <v>16</v>
      </c>
      <c r="J354">
        <v>1446876000</v>
      </c>
      <c r="K354">
        <v>1447567200</v>
      </c>
      <c r="L354" t="b">
        <v>0</v>
      </c>
      <c r="M354" t="b">
        <v>0</v>
      </c>
      <c r="N354" t="s">
        <v>33</v>
      </c>
      <c r="O354" s="5">
        <f t="shared" si="20"/>
        <v>0.34892857142857142</v>
      </c>
      <c r="P354">
        <f t="shared" si="23"/>
        <v>29.606060606060606</v>
      </c>
      <c r="Q354" t="s">
        <v>2039</v>
      </c>
      <c r="R354" t="s">
        <v>2040</v>
      </c>
      <c r="S354" s="8">
        <f t="shared" si="21"/>
        <v>42315.25</v>
      </c>
      <c r="T354" s="8">
        <f t="shared" si="22"/>
        <v>42323.25</v>
      </c>
    </row>
    <row r="355" spans="1:20" ht="17" x14ac:dyDescent="0.2">
      <c r="A355">
        <v>353</v>
      </c>
      <c r="B355" t="s">
        <v>758</v>
      </c>
      <c r="C355" s="3" t="s">
        <v>759</v>
      </c>
      <c r="D355">
        <v>33600</v>
      </c>
      <c r="E355">
        <v>137961</v>
      </c>
      <c r="F355" t="s">
        <v>20</v>
      </c>
      <c r="G355">
        <v>1703</v>
      </c>
      <c r="H355" t="s">
        <v>21</v>
      </c>
      <c r="I355" t="s">
        <v>22</v>
      </c>
      <c r="J355">
        <v>1562302800</v>
      </c>
      <c r="K355">
        <v>1562389200</v>
      </c>
      <c r="L355" t="b">
        <v>0</v>
      </c>
      <c r="M355" t="b">
        <v>0</v>
      </c>
      <c r="N355" t="s">
        <v>33</v>
      </c>
      <c r="O355" s="5">
        <f t="shared" si="20"/>
        <v>4.105982142857143</v>
      </c>
      <c r="P355">
        <f t="shared" si="23"/>
        <v>81.010569583088667</v>
      </c>
      <c r="Q355" t="s">
        <v>2039</v>
      </c>
      <c r="R355" t="s">
        <v>2040</v>
      </c>
      <c r="S355" s="8">
        <f t="shared" si="21"/>
        <v>43651.208333333328</v>
      </c>
      <c r="T355" s="8">
        <f t="shared" si="22"/>
        <v>43652.208333333328</v>
      </c>
    </row>
    <row r="356" spans="1:20" ht="17" x14ac:dyDescent="0.2">
      <c r="A356">
        <v>354</v>
      </c>
      <c r="B356" t="s">
        <v>760</v>
      </c>
      <c r="C356" s="3" t="s">
        <v>761</v>
      </c>
      <c r="D356">
        <v>6100</v>
      </c>
      <c r="E356">
        <v>7548</v>
      </c>
      <c r="F356" t="s">
        <v>20</v>
      </c>
      <c r="G356">
        <v>80</v>
      </c>
      <c r="H356" t="s">
        <v>36</v>
      </c>
      <c r="I356" t="s">
        <v>37</v>
      </c>
      <c r="J356">
        <v>1378184400</v>
      </c>
      <c r="K356">
        <v>1378789200</v>
      </c>
      <c r="L356" t="b">
        <v>0</v>
      </c>
      <c r="M356" t="b">
        <v>0</v>
      </c>
      <c r="N356" t="s">
        <v>42</v>
      </c>
      <c r="O356" s="5">
        <f t="shared" si="20"/>
        <v>1.2373770491803278</v>
      </c>
      <c r="P356">
        <f t="shared" si="23"/>
        <v>94.35</v>
      </c>
      <c r="Q356" t="s">
        <v>2041</v>
      </c>
      <c r="R356" t="s">
        <v>2042</v>
      </c>
      <c r="S356" s="8">
        <f t="shared" si="21"/>
        <v>41520.208333333336</v>
      </c>
      <c r="T356" s="8">
        <f t="shared" si="22"/>
        <v>41527.208333333336</v>
      </c>
    </row>
    <row r="357" spans="1:20" ht="17" x14ac:dyDescent="0.2">
      <c r="A357">
        <v>355</v>
      </c>
      <c r="B357" t="s">
        <v>762</v>
      </c>
      <c r="C357" s="3" t="s">
        <v>763</v>
      </c>
      <c r="D357">
        <v>3800</v>
      </c>
      <c r="E357">
        <v>2241</v>
      </c>
      <c r="F357" t="s">
        <v>47</v>
      </c>
      <c r="G357">
        <v>86</v>
      </c>
      <c r="H357" t="s">
        <v>21</v>
      </c>
      <c r="I357" t="s">
        <v>22</v>
      </c>
      <c r="J357">
        <v>1485064800</v>
      </c>
      <c r="K357">
        <v>1488520800</v>
      </c>
      <c r="L357" t="b">
        <v>0</v>
      </c>
      <c r="M357" t="b">
        <v>0</v>
      </c>
      <c r="N357" t="s">
        <v>65</v>
      </c>
      <c r="O357" s="5">
        <f t="shared" si="20"/>
        <v>0.58973684210526311</v>
      </c>
      <c r="P357">
        <f t="shared" si="23"/>
        <v>26.058139534883722</v>
      </c>
      <c r="Q357" t="s">
        <v>2037</v>
      </c>
      <c r="R357" t="s">
        <v>2046</v>
      </c>
      <c r="S357" s="8">
        <f t="shared" si="21"/>
        <v>42757.25</v>
      </c>
      <c r="T357" s="8">
        <f t="shared" si="22"/>
        <v>42797.25</v>
      </c>
    </row>
    <row r="358" spans="1:20" ht="17" x14ac:dyDescent="0.2">
      <c r="A358">
        <v>356</v>
      </c>
      <c r="B358" t="s">
        <v>764</v>
      </c>
      <c r="C358" s="3" t="s">
        <v>765</v>
      </c>
      <c r="D358">
        <v>9300</v>
      </c>
      <c r="E358">
        <v>3431</v>
      </c>
      <c r="F358" t="s">
        <v>14</v>
      </c>
      <c r="G358">
        <v>40</v>
      </c>
      <c r="H358" t="s">
        <v>107</v>
      </c>
      <c r="I358" t="s">
        <v>108</v>
      </c>
      <c r="J358">
        <v>1326520800</v>
      </c>
      <c r="K358">
        <v>1327298400</v>
      </c>
      <c r="L358" t="b">
        <v>0</v>
      </c>
      <c r="M358" t="b">
        <v>0</v>
      </c>
      <c r="N358" t="s">
        <v>33</v>
      </c>
      <c r="O358" s="5">
        <f t="shared" si="20"/>
        <v>0.36892473118279567</v>
      </c>
      <c r="P358">
        <f t="shared" si="23"/>
        <v>85.775000000000006</v>
      </c>
      <c r="Q358" t="s">
        <v>2039</v>
      </c>
      <c r="R358" t="s">
        <v>2040</v>
      </c>
      <c r="S358" s="8">
        <f t="shared" si="21"/>
        <v>40922.25</v>
      </c>
      <c r="T358" s="8">
        <f t="shared" si="22"/>
        <v>40931.25</v>
      </c>
    </row>
    <row r="359" spans="1:20" ht="17" x14ac:dyDescent="0.2">
      <c r="A359">
        <v>357</v>
      </c>
      <c r="B359" t="s">
        <v>766</v>
      </c>
      <c r="C359" s="3" t="s">
        <v>767</v>
      </c>
      <c r="D359">
        <v>2300</v>
      </c>
      <c r="E359">
        <v>4253</v>
      </c>
      <c r="F359" t="s">
        <v>20</v>
      </c>
      <c r="G359">
        <v>41</v>
      </c>
      <c r="H359" t="s">
        <v>21</v>
      </c>
      <c r="I359" t="s">
        <v>22</v>
      </c>
      <c r="J359">
        <v>1441256400</v>
      </c>
      <c r="K359">
        <v>1443416400</v>
      </c>
      <c r="L359" t="b">
        <v>0</v>
      </c>
      <c r="M359" t="b">
        <v>0</v>
      </c>
      <c r="N359" t="s">
        <v>89</v>
      </c>
      <c r="O359" s="5">
        <f t="shared" si="20"/>
        <v>1.8491304347826087</v>
      </c>
      <c r="P359">
        <f t="shared" si="23"/>
        <v>103.73170731707317</v>
      </c>
      <c r="Q359" t="s">
        <v>2050</v>
      </c>
      <c r="R359" t="s">
        <v>2051</v>
      </c>
      <c r="S359" s="8">
        <f t="shared" si="21"/>
        <v>42250.208333333328</v>
      </c>
      <c r="T359" s="8">
        <f t="shared" si="22"/>
        <v>42275.208333333328</v>
      </c>
    </row>
    <row r="360" spans="1:20" ht="17" x14ac:dyDescent="0.2">
      <c r="A360">
        <v>358</v>
      </c>
      <c r="B360" t="s">
        <v>768</v>
      </c>
      <c r="C360" s="3" t="s">
        <v>769</v>
      </c>
      <c r="D360">
        <v>9700</v>
      </c>
      <c r="E360">
        <v>1146</v>
      </c>
      <c r="F360" t="s">
        <v>14</v>
      </c>
      <c r="G360">
        <v>23</v>
      </c>
      <c r="H360" t="s">
        <v>15</v>
      </c>
      <c r="I360" t="s">
        <v>16</v>
      </c>
      <c r="J360">
        <v>1533877200</v>
      </c>
      <c r="K360">
        <v>1534136400</v>
      </c>
      <c r="L360" t="b">
        <v>1</v>
      </c>
      <c r="M360" t="b">
        <v>0</v>
      </c>
      <c r="N360" t="s">
        <v>122</v>
      </c>
      <c r="O360" s="5">
        <f t="shared" si="20"/>
        <v>0.11814432989690722</v>
      </c>
      <c r="P360">
        <f t="shared" si="23"/>
        <v>49.826086956521742</v>
      </c>
      <c r="Q360" t="s">
        <v>2054</v>
      </c>
      <c r="R360" t="s">
        <v>2055</v>
      </c>
      <c r="S360" s="8">
        <f t="shared" si="21"/>
        <v>43322.208333333328</v>
      </c>
      <c r="T360" s="8">
        <f t="shared" si="22"/>
        <v>43325.208333333328</v>
      </c>
    </row>
    <row r="361" spans="1:20" ht="17" x14ac:dyDescent="0.2">
      <c r="A361">
        <v>359</v>
      </c>
      <c r="B361" t="s">
        <v>770</v>
      </c>
      <c r="C361" s="3" t="s">
        <v>771</v>
      </c>
      <c r="D361">
        <v>4000</v>
      </c>
      <c r="E361">
        <v>11948</v>
      </c>
      <c r="F361" t="s">
        <v>20</v>
      </c>
      <c r="G361">
        <v>187</v>
      </c>
      <c r="H361" t="s">
        <v>21</v>
      </c>
      <c r="I361" t="s">
        <v>22</v>
      </c>
      <c r="J361">
        <v>1314421200</v>
      </c>
      <c r="K361">
        <v>1315026000</v>
      </c>
      <c r="L361" t="b">
        <v>0</v>
      </c>
      <c r="M361" t="b">
        <v>0</v>
      </c>
      <c r="N361" t="s">
        <v>71</v>
      </c>
      <c r="O361" s="5">
        <f t="shared" si="20"/>
        <v>2.9870000000000001</v>
      </c>
      <c r="P361">
        <f t="shared" si="23"/>
        <v>63.893048128342244</v>
      </c>
      <c r="Q361" t="s">
        <v>2041</v>
      </c>
      <c r="R361" t="s">
        <v>2049</v>
      </c>
      <c r="S361" s="8">
        <f t="shared" si="21"/>
        <v>40782.208333333336</v>
      </c>
      <c r="T361" s="8">
        <f t="shared" si="22"/>
        <v>40789.208333333336</v>
      </c>
    </row>
    <row r="362" spans="1:20" ht="17" x14ac:dyDescent="0.2">
      <c r="A362">
        <v>360</v>
      </c>
      <c r="B362" t="s">
        <v>772</v>
      </c>
      <c r="C362" s="3" t="s">
        <v>773</v>
      </c>
      <c r="D362">
        <v>59700</v>
      </c>
      <c r="E362">
        <v>135132</v>
      </c>
      <c r="F362" t="s">
        <v>20</v>
      </c>
      <c r="G362">
        <v>2875</v>
      </c>
      <c r="H362" t="s">
        <v>40</v>
      </c>
      <c r="I362" t="s">
        <v>41</v>
      </c>
      <c r="J362">
        <v>1293861600</v>
      </c>
      <c r="K362">
        <v>1295071200</v>
      </c>
      <c r="L362" t="b">
        <v>0</v>
      </c>
      <c r="M362" t="b">
        <v>1</v>
      </c>
      <c r="N362" t="s">
        <v>33</v>
      </c>
      <c r="O362" s="5">
        <f t="shared" si="20"/>
        <v>2.2635175879396985</v>
      </c>
      <c r="P362">
        <f t="shared" si="23"/>
        <v>47.002434782608695</v>
      </c>
      <c r="Q362" t="s">
        <v>2039</v>
      </c>
      <c r="R362" t="s">
        <v>2040</v>
      </c>
      <c r="S362" s="8">
        <f t="shared" si="21"/>
        <v>40544.25</v>
      </c>
      <c r="T362" s="8">
        <f t="shared" si="22"/>
        <v>40558.25</v>
      </c>
    </row>
    <row r="363" spans="1:20" ht="17" x14ac:dyDescent="0.2">
      <c r="A363">
        <v>361</v>
      </c>
      <c r="B363" t="s">
        <v>774</v>
      </c>
      <c r="C363" s="3" t="s">
        <v>775</v>
      </c>
      <c r="D363">
        <v>5500</v>
      </c>
      <c r="E363">
        <v>9546</v>
      </c>
      <c r="F363" t="s">
        <v>20</v>
      </c>
      <c r="G363">
        <v>88</v>
      </c>
      <c r="H363" t="s">
        <v>21</v>
      </c>
      <c r="I363" t="s">
        <v>22</v>
      </c>
      <c r="J363">
        <v>1507352400</v>
      </c>
      <c r="K363">
        <v>1509426000</v>
      </c>
      <c r="L363" t="b">
        <v>0</v>
      </c>
      <c r="M363" t="b">
        <v>0</v>
      </c>
      <c r="N363" t="s">
        <v>33</v>
      </c>
      <c r="O363" s="5">
        <f t="shared" si="20"/>
        <v>1.7356363636363636</v>
      </c>
      <c r="P363">
        <f t="shared" si="23"/>
        <v>108.47727272727273</v>
      </c>
      <c r="Q363" t="s">
        <v>2039</v>
      </c>
      <c r="R363" t="s">
        <v>2040</v>
      </c>
      <c r="S363" s="8">
        <f t="shared" si="21"/>
        <v>43015.208333333328</v>
      </c>
      <c r="T363" s="8">
        <f t="shared" si="22"/>
        <v>43039.208333333328</v>
      </c>
    </row>
    <row r="364" spans="1:20" ht="17" x14ac:dyDescent="0.2">
      <c r="A364">
        <v>362</v>
      </c>
      <c r="B364" t="s">
        <v>776</v>
      </c>
      <c r="C364" s="3" t="s">
        <v>777</v>
      </c>
      <c r="D364">
        <v>3700</v>
      </c>
      <c r="E364">
        <v>13755</v>
      </c>
      <c r="F364" t="s">
        <v>20</v>
      </c>
      <c r="G364">
        <v>191</v>
      </c>
      <c r="H364" t="s">
        <v>21</v>
      </c>
      <c r="I364" t="s">
        <v>22</v>
      </c>
      <c r="J364">
        <v>1296108000</v>
      </c>
      <c r="K364">
        <v>1299391200</v>
      </c>
      <c r="L364" t="b">
        <v>0</v>
      </c>
      <c r="M364" t="b">
        <v>0</v>
      </c>
      <c r="N364" t="s">
        <v>23</v>
      </c>
      <c r="O364" s="5">
        <f t="shared" si="20"/>
        <v>3.7175675675675675</v>
      </c>
      <c r="P364">
        <f t="shared" si="23"/>
        <v>72.015706806282722</v>
      </c>
      <c r="Q364" t="s">
        <v>2035</v>
      </c>
      <c r="R364" t="s">
        <v>2036</v>
      </c>
      <c r="S364" s="8">
        <f t="shared" si="21"/>
        <v>40570.25</v>
      </c>
      <c r="T364" s="8">
        <f t="shared" si="22"/>
        <v>40608.25</v>
      </c>
    </row>
    <row r="365" spans="1:20" ht="17" x14ac:dyDescent="0.2">
      <c r="A365">
        <v>363</v>
      </c>
      <c r="B365" t="s">
        <v>778</v>
      </c>
      <c r="C365" s="3" t="s">
        <v>779</v>
      </c>
      <c r="D365">
        <v>5200</v>
      </c>
      <c r="E365">
        <v>8330</v>
      </c>
      <c r="F365" t="s">
        <v>20</v>
      </c>
      <c r="G365">
        <v>139</v>
      </c>
      <c r="H365" t="s">
        <v>21</v>
      </c>
      <c r="I365" t="s">
        <v>22</v>
      </c>
      <c r="J365">
        <v>1324965600</v>
      </c>
      <c r="K365">
        <v>1325052000</v>
      </c>
      <c r="L365" t="b">
        <v>0</v>
      </c>
      <c r="M365" t="b">
        <v>0</v>
      </c>
      <c r="N365" t="s">
        <v>23</v>
      </c>
      <c r="O365" s="5">
        <f t="shared" si="20"/>
        <v>1.601923076923077</v>
      </c>
      <c r="P365">
        <f t="shared" si="23"/>
        <v>59.928057553956833</v>
      </c>
      <c r="Q365" t="s">
        <v>2035</v>
      </c>
      <c r="R365" t="s">
        <v>2036</v>
      </c>
      <c r="S365" s="8">
        <f t="shared" si="21"/>
        <v>40904.25</v>
      </c>
      <c r="T365" s="8">
        <f t="shared" si="22"/>
        <v>40905.25</v>
      </c>
    </row>
    <row r="366" spans="1:20" ht="17" x14ac:dyDescent="0.2">
      <c r="A366">
        <v>364</v>
      </c>
      <c r="B366" t="s">
        <v>780</v>
      </c>
      <c r="C366" s="3" t="s">
        <v>781</v>
      </c>
      <c r="D366">
        <v>900</v>
      </c>
      <c r="E366">
        <v>14547</v>
      </c>
      <c r="F366" t="s">
        <v>20</v>
      </c>
      <c r="G366">
        <v>186</v>
      </c>
      <c r="H366" t="s">
        <v>21</v>
      </c>
      <c r="I366" t="s">
        <v>22</v>
      </c>
      <c r="J366">
        <v>1520229600</v>
      </c>
      <c r="K366">
        <v>1522818000</v>
      </c>
      <c r="L366" t="b">
        <v>0</v>
      </c>
      <c r="M366" t="b">
        <v>0</v>
      </c>
      <c r="N366" t="s">
        <v>60</v>
      </c>
      <c r="O366" s="5">
        <f t="shared" si="20"/>
        <v>16.163333333333334</v>
      </c>
      <c r="P366">
        <f t="shared" si="23"/>
        <v>78.209677419354833</v>
      </c>
      <c r="Q366" t="s">
        <v>2035</v>
      </c>
      <c r="R366" t="s">
        <v>2045</v>
      </c>
      <c r="S366" s="8">
        <f t="shared" si="21"/>
        <v>43164.25</v>
      </c>
      <c r="T366" s="8">
        <f t="shared" si="22"/>
        <v>43194.208333333328</v>
      </c>
    </row>
    <row r="367" spans="1:20" ht="17" x14ac:dyDescent="0.2">
      <c r="A367">
        <v>365</v>
      </c>
      <c r="B367" t="s">
        <v>782</v>
      </c>
      <c r="C367" s="3" t="s">
        <v>783</v>
      </c>
      <c r="D367">
        <v>1600</v>
      </c>
      <c r="E367">
        <v>11735</v>
      </c>
      <c r="F367" t="s">
        <v>20</v>
      </c>
      <c r="G367">
        <v>112</v>
      </c>
      <c r="H367" t="s">
        <v>26</v>
      </c>
      <c r="I367" t="s">
        <v>27</v>
      </c>
      <c r="J367">
        <v>1482991200</v>
      </c>
      <c r="K367">
        <v>1485324000</v>
      </c>
      <c r="L367" t="b">
        <v>0</v>
      </c>
      <c r="M367" t="b">
        <v>0</v>
      </c>
      <c r="N367" t="s">
        <v>33</v>
      </c>
      <c r="O367" s="5">
        <f t="shared" si="20"/>
        <v>7.3343749999999996</v>
      </c>
      <c r="P367">
        <f t="shared" si="23"/>
        <v>104.77678571428571</v>
      </c>
      <c r="Q367" t="s">
        <v>2039</v>
      </c>
      <c r="R367" t="s">
        <v>2040</v>
      </c>
      <c r="S367" s="8">
        <f t="shared" si="21"/>
        <v>42733.25</v>
      </c>
      <c r="T367" s="8">
        <f t="shared" si="22"/>
        <v>42760.25</v>
      </c>
    </row>
    <row r="368" spans="1:20" ht="17" x14ac:dyDescent="0.2">
      <c r="A368">
        <v>366</v>
      </c>
      <c r="B368" t="s">
        <v>784</v>
      </c>
      <c r="C368" s="3" t="s">
        <v>785</v>
      </c>
      <c r="D368">
        <v>1800</v>
      </c>
      <c r="E368">
        <v>10658</v>
      </c>
      <c r="F368" t="s">
        <v>20</v>
      </c>
      <c r="G368">
        <v>101</v>
      </c>
      <c r="H368" t="s">
        <v>21</v>
      </c>
      <c r="I368" t="s">
        <v>22</v>
      </c>
      <c r="J368">
        <v>1294034400</v>
      </c>
      <c r="K368">
        <v>1294120800</v>
      </c>
      <c r="L368" t="b">
        <v>0</v>
      </c>
      <c r="M368" t="b">
        <v>1</v>
      </c>
      <c r="N368" t="s">
        <v>33</v>
      </c>
      <c r="O368" s="5">
        <f t="shared" si="20"/>
        <v>5.9211111111111112</v>
      </c>
      <c r="P368">
        <f t="shared" si="23"/>
        <v>105.52475247524752</v>
      </c>
      <c r="Q368" t="s">
        <v>2039</v>
      </c>
      <c r="R368" t="s">
        <v>2040</v>
      </c>
      <c r="S368" s="8">
        <f t="shared" si="21"/>
        <v>40546.25</v>
      </c>
      <c r="T368" s="8">
        <f t="shared" si="22"/>
        <v>40547.25</v>
      </c>
    </row>
    <row r="369" spans="1:20" ht="17" x14ac:dyDescent="0.2">
      <c r="A369">
        <v>367</v>
      </c>
      <c r="B369" t="s">
        <v>786</v>
      </c>
      <c r="C369" s="3" t="s">
        <v>787</v>
      </c>
      <c r="D369">
        <v>9900</v>
      </c>
      <c r="E369">
        <v>1870</v>
      </c>
      <c r="F369" t="s">
        <v>14</v>
      </c>
      <c r="G369">
        <v>75</v>
      </c>
      <c r="H369" t="s">
        <v>21</v>
      </c>
      <c r="I369" t="s">
        <v>22</v>
      </c>
      <c r="J369">
        <v>1413608400</v>
      </c>
      <c r="K369">
        <v>1415685600</v>
      </c>
      <c r="L369" t="b">
        <v>0</v>
      </c>
      <c r="M369" t="b">
        <v>1</v>
      </c>
      <c r="N369" t="s">
        <v>33</v>
      </c>
      <c r="O369" s="5">
        <f t="shared" si="20"/>
        <v>0.18888888888888888</v>
      </c>
      <c r="P369">
        <f t="shared" si="23"/>
        <v>24.933333333333334</v>
      </c>
      <c r="Q369" t="s">
        <v>2039</v>
      </c>
      <c r="R369" t="s">
        <v>2040</v>
      </c>
      <c r="S369" s="8">
        <f t="shared" si="21"/>
        <v>41930.208333333336</v>
      </c>
      <c r="T369" s="8">
        <f t="shared" si="22"/>
        <v>41954.25</v>
      </c>
    </row>
    <row r="370" spans="1:20" ht="17" x14ac:dyDescent="0.2">
      <c r="A370">
        <v>368</v>
      </c>
      <c r="B370" t="s">
        <v>788</v>
      </c>
      <c r="C370" s="3" t="s">
        <v>789</v>
      </c>
      <c r="D370">
        <v>5200</v>
      </c>
      <c r="E370">
        <v>14394</v>
      </c>
      <c r="F370" t="s">
        <v>20</v>
      </c>
      <c r="G370">
        <v>206</v>
      </c>
      <c r="H370" t="s">
        <v>40</v>
      </c>
      <c r="I370" t="s">
        <v>41</v>
      </c>
      <c r="J370">
        <v>1286946000</v>
      </c>
      <c r="K370">
        <v>1288933200</v>
      </c>
      <c r="L370" t="b">
        <v>0</v>
      </c>
      <c r="M370" t="b">
        <v>1</v>
      </c>
      <c r="N370" t="s">
        <v>42</v>
      </c>
      <c r="O370" s="5">
        <f t="shared" si="20"/>
        <v>2.7680769230769231</v>
      </c>
      <c r="P370">
        <f t="shared" si="23"/>
        <v>69.873786407766985</v>
      </c>
      <c r="Q370" t="s">
        <v>2041</v>
      </c>
      <c r="R370" t="s">
        <v>2042</v>
      </c>
      <c r="S370" s="8">
        <f t="shared" si="21"/>
        <v>40464.208333333336</v>
      </c>
      <c r="T370" s="8">
        <f t="shared" si="22"/>
        <v>40487.208333333336</v>
      </c>
    </row>
    <row r="371" spans="1:20" ht="17" x14ac:dyDescent="0.2">
      <c r="A371">
        <v>369</v>
      </c>
      <c r="B371" t="s">
        <v>790</v>
      </c>
      <c r="C371" s="3" t="s">
        <v>791</v>
      </c>
      <c r="D371">
        <v>5400</v>
      </c>
      <c r="E371">
        <v>14743</v>
      </c>
      <c r="F371" t="s">
        <v>20</v>
      </c>
      <c r="G371">
        <v>154</v>
      </c>
      <c r="H371" t="s">
        <v>21</v>
      </c>
      <c r="I371" t="s">
        <v>22</v>
      </c>
      <c r="J371">
        <v>1359871200</v>
      </c>
      <c r="K371">
        <v>1363237200</v>
      </c>
      <c r="L371" t="b">
        <v>0</v>
      </c>
      <c r="M371" t="b">
        <v>1</v>
      </c>
      <c r="N371" t="s">
        <v>269</v>
      </c>
      <c r="O371" s="5">
        <f t="shared" si="20"/>
        <v>2.730185185185185</v>
      </c>
      <c r="P371">
        <f t="shared" si="23"/>
        <v>95.733766233766232</v>
      </c>
      <c r="Q371" t="s">
        <v>2041</v>
      </c>
      <c r="R371" t="s">
        <v>2060</v>
      </c>
      <c r="S371" s="8">
        <f t="shared" si="21"/>
        <v>41308.25</v>
      </c>
      <c r="T371" s="8">
        <f t="shared" si="22"/>
        <v>41347.208333333336</v>
      </c>
    </row>
    <row r="372" spans="1:20" ht="17" x14ac:dyDescent="0.2">
      <c r="A372">
        <v>370</v>
      </c>
      <c r="B372" t="s">
        <v>792</v>
      </c>
      <c r="C372" s="3" t="s">
        <v>793</v>
      </c>
      <c r="D372">
        <v>112300</v>
      </c>
      <c r="E372">
        <v>178965</v>
      </c>
      <c r="F372" t="s">
        <v>20</v>
      </c>
      <c r="G372">
        <v>5966</v>
      </c>
      <c r="H372" t="s">
        <v>21</v>
      </c>
      <c r="I372" t="s">
        <v>22</v>
      </c>
      <c r="J372">
        <v>1555304400</v>
      </c>
      <c r="K372">
        <v>1555822800</v>
      </c>
      <c r="L372" t="b">
        <v>0</v>
      </c>
      <c r="M372" t="b">
        <v>0</v>
      </c>
      <c r="N372" t="s">
        <v>33</v>
      </c>
      <c r="O372" s="5">
        <f t="shared" si="20"/>
        <v>1.593633125556545</v>
      </c>
      <c r="P372">
        <f t="shared" si="23"/>
        <v>29.997485752598056</v>
      </c>
      <c r="Q372" t="s">
        <v>2039</v>
      </c>
      <c r="R372" t="s">
        <v>2040</v>
      </c>
      <c r="S372" s="8">
        <f t="shared" si="21"/>
        <v>43570.208333333328</v>
      </c>
      <c r="T372" s="8">
        <f t="shared" si="22"/>
        <v>43576.208333333328</v>
      </c>
    </row>
    <row r="373" spans="1:20" ht="17" x14ac:dyDescent="0.2">
      <c r="A373">
        <v>371</v>
      </c>
      <c r="B373" t="s">
        <v>794</v>
      </c>
      <c r="C373" s="3" t="s">
        <v>795</v>
      </c>
      <c r="D373">
        <v>189200</v>
      </c>
      <c r="E373">
        <v>128410</v>
      </c>
      <c r="F373" t="s">
        <v>14</v>
      </c>
      <c r="G373">
        <v>2176</v>
      </c>
      <c r="H373" t="s">
        <v>21</v>
      </c>
      <c r="I373" t="s">
        <v>22</v>
      </c>
      <c r="J373">
        <v>1423375200</v>
      </c>
      <c r="K373">
        <v>1427778000</v>
      </c>
      <c r="L373" t="b">
        <v>0</v>
      </c>
      <c r="M373" t="b">
        <v>0</v>
      </c>
      <c r="N373" t="s">
        <v>33</v>
      </c>
      <c r="O373" s="5">
        <f t="shared" si="20"/>
        <v>0.67869978858350954</v>
      </c>
      <c r="P373">
        <f t="shared" si="23"/>
        <v>59.011948529411768</v>
      </c>
      <c r="Q373" t="s">
        <v>2039</v>
      </c>
      <c r="R373" t="s">
        <v>2040</v>
      </c>
      <c r="S373" s="8">
        <f t="shared" si="21"/>
        <v>42043.25</v>
      </c>
      <c r="T373" s="8">
        <f t="shared" si="22"/>
        <v>42094.208333333328</v>
      </c>
    </row>
    <row r="374" spans="1:20" ht="34" x14ac:dyDescent="0.2">
      <c r="A374">
        <v>372</v>
      </c>
      <c r="B374" t="s">
        <v>796</v>
      </c>
      <c r="C374" s="3" t="s">
        <v>797</v>
      </c>
      <c r="D374">
        <v>900</v>
      </c>
      <c r="E374">
        <v>14324</v>
      </c>
      <c r="F374" t="s">
        <v>20</v>
      </c>
      <c r="G374">
        <v>169</v>
      </c>
      <c r="H374" t="s">
        <v>21</v>
      </c>
      <c r="I374" t="s">
        <v>22</v>
      </c>
      <c r="J374">
        <v>1420696800</v>
      </c>
      <c r="K374">
        <v>1422424800</v>
      </c>
      <c r="L374" t="b">
        <v>0</v>
      </c>
      <c r="M374" t="b">
        <v>1</v>
      </c>
      <c r="N374" t="s">
        <v>42</v>
      </c>
      <c r="O374" s="5">
        <f t="shared" si="20"/>
        <v>15.915555555555555</v>
      </c>
      <c r="P374">
        <f t="shared" si="23"/>
        <v>84.757396449704146</v>
      </c>
      <c r="Q374" t="s">
        <v>2041</v>
      </c>
      <c r="R374" t="s">
        <v>2042</v>
      </c>
      <c r="S374" s="8">
        <f t="shared" si="21"/>
        <v>42012.25</v>
      </c>
      <c r="T374" s="8">
        <f t="shared" si="22"/>
        <v>42032.25</v>
      </c>
    </row>
    <row r="375" spans="1:20" ht="17" x14ac:dyDescent="0.2">
      <c r="A375">
        <v>373</v>
      </c>
      <c r="B375" t="s">
        <v>798</v>
      </c>
      <c r="C375" s="3" t="s">
        <v>799</v>
      </c>
      <c r="D375">
        <v>22500</v>
      </c>
      <c r="E375">
        <v>164291</v>
      </c>
      <c r="F375" t="s">
        <v>20</v>
      </c>
      <c r="G375">
        <v>2106</v>
      </c>
      <c r="H375" t="s">
        <v>21</v>
      </c>
      <c r="I375" t="s">
        <v>22</v>
      </c>
      <c r="J375">
        <v>1502946000</v>
      </c>
      <c r="K375">
        <v>1503637200</v>
      </c>
      <c r="L375" t="b">
        <v>0</v>
      </c>
      <c r="M375" t="b">
        <v>0</v>
      </c>
      <c r="N375" t="s">
        <v>33</v>
      </c>
      <c r="O375" s="5">
        <f t="shared" si="20"/>
        <v>7.3018222222222224</v>
      </c>
      <c r="P375">
        <f t="shared" si="23"/>
        <v>78.010921177587846</v>
      </c>
      <c r="Q375" t="s">
        <v>2039</v>
      </c>
      <c r="R375" t="s">
        <v>2040</v>
      </c>
      <c r="S375" s="8">
        <f t="shared" si="21"/>
        <v>42964.208333333328</v>
      </c>
      <c r="T375" s="8">
        <f t="shared" si="22"/>
        <v>42972.208333333328</v>
      </c>
    </row>
    <row r="376" spans="1:20" ht="34" x14ac:dyDescent="0.2">
      <c r="A376">
        <v>374</v>
      </c>
      <c r="B376" t="s">
        <v>800</v>
      </c>
      <c r="C376" s="3" t="s">
        <v>801</v>
      </c>
      <c r="D376">
        <v>167400</v>
      </c>
      <c r="E376">
        <v>22073</v>
      </c>
      <c r="F376" t="s">
        <v>14</v>
      </c>
      <c r="G376">
        <v>441</v>
      </c>
      <c r="H376" t="s">
        <v>21</v>
      </c>
      <c r="I376" t="s">
        <v>22</v>
      </c>
      <c r="J376">
        <v>1547186400</v>
      </c>
      <c r="K376">
        <v>1547618400</v>
      </c>
      <c r="L376" t="b">
        <v>0</v>
      </c>
      <c r="M376" t="b">
        <v>1</v>
      </c>
      <c r="N376" t="s">
        <v>42</v>
      </c>
      <c r="O376" s="5">
        <f t="shared" si="20"/>
        <v>0.13185782556750297</v>
      </c>
      <c r="P376">
        <f t="shared" si="23"/>
        <v>50.05215419501134</v>
      </c>
      <c r="Q376" t="s">
        <v>2041</v>
      </c>
      <c r="R376" t="s">
        <v>2042</v>
      </c>
      <c r="S376" s="8">
        <f t="shared" si="21"/>
        <v>43476.25</v>
      </c>
      <c r="T376" s="8">
        <f t="shared" si="22"/>
        <v>43481.25</v>
      </c>
    </row>
    <row r="377" spans="1:20" ht="34" x14ac:dyDescent="0.2">
      <c r="A377">
        <v>375</v>
      </c>
      <c r="B377" t="s">
        <v>802</v>
      </c>
      <c r="C377" s="3" t="s">
        <v>803</v>
      </c>
      <c r="D377">
        <v>2700</v>
      </c>
      <c r="E377">
        <v>1479</v>
      </c>
      <c r="F377" t="s">
        <v>14</v>
      </c>
      <c r="G377">
        <v>25</v>
      </c>
      <c r="H377" t="s">
        <v>21</v>
      </c>
      <c r="I377" t="s">
        <v>22</v>
      </c>
      <c r="J377">
        <v>1444971600</v>
      </c>
      <c r="K377">
        <v>1449900000</v>
      </c>
      <c r="L377" t="b">
        <v>0</v>
      </c>
      <c r="M377" t="b">
        <v>0</v>
      </c>
      <c r="N377" t="s">
        <v>60</v>
      </c>
      <c r="O377" s="5">
        <f t="shared" si="20"/>
        <v>0.54777777777777781</v>
      </c>
      <c r="P377">
        <f t="shared" si="23"/>
        <v>59.16</v>
      </c>
      <c r="Q377" t="s">
        <v>2035</v>
      </c>
      <c r="R377" t="s">
        <v>2045</v>
      </c>
      <c r="S377" s="8">
        <f t="shared" si="21"/>
        <v>42293.208333333328</v>
      </c>
      <c r="T377" s="8">
        <f t="shared" si="22"/>
        <v>42350.25</v>
      </c>
    </row>
    <row r="378" spans="1:20" ht="17" x14ac:dyDescent="0.2">
      <c r="A378">
        <v>376</v>
      </c>
      <c r="B378" t="s">
        <v>804</v>
      </c>
      <c r="C378" s="3" t="s">
        <v>805</v>
      </c>
      <c r="D378">
        <v>3400</v>
      </c>
      <c r="E378">
        <v>12275</v>
      </c>
      <c r="F378" t="s">
        <v>20</v>
      </c>
      <c r="G378">
        <v>131</v>
      </c>
      <c r="H378" t="s">
        <v>21</v>
      </c>
      <c r="I378" t="s">
        <v>22</v>
      </c>
      <c r="J378">
        <v>1404622800</v>
      </c>
      <c r="K378">
        <v>1405141200</v>
      </c>
      <c r="L378" t="b">
        <v>0</v>
      </c>
      <c r="M378" t="b">
        <v>0</v>
      </c>
      <c r="N378" t="s">
        <v>23</v>
      </c>
      <c r="O378" s="5">
        <f t="shared" si="20"/>
        <v>3.6102941176470589</v>
      </c>
      <c r="P378">
        <f t="shared" si="23"/>
        <v>93.702290076335885</v>
      </c>
      <c r="Q378" t="s">
        <v>2035</v>
      </c>
      <c r="R378" t="s">
        <v>2036</v>
      </c>
      <c r="S378" s="8">
        <f t="shared" si="21"/>
        <v>41826.208333333336</v>
      </c>
      <c r="T378" s="8">
        <f t="shared" si="22"/>
        <v>41832.208333333336</v>
      </c>
    </row>
    <row r="379" spans="1:20" ht="17" x14ac:dyDescent="0.2">
      <c r="A379">
        <v>377</v>
      </c>
      <c r="B379" t="s">
        <v>806</v>
      </c>
      <c r="C379" s="3" t="s">
        <v>807</v>
      </c>
      <c r="D379">
        <v>49700</v>
      </c>
      <c r="E379">
        <v>5098</v>
      </c>
      <c r="F379" t="s">
        <v>14</v>
      </c>
      <c r="G379">
        <v>127</v>
      </c>
      <c r="H379" t="s">
        <v>21</v>
      </c>
      <c r="I379" t="s">
        <v>22</v>
      </c>
      <c r="J379">
        <v>1571720400</v>
      </c>
      <c r="K379">
        <v>1572933600</v>
      </c>
      <c r="L379" t="b">
        <v>0</v>
      </c>
      <c r="M379" t="b">
        <v>0</v>
      </c>
      <c r="N379" t="s">
        <v>33</v>
      </c>
      <c r="O379" s="5">
        <f t="shared" si="20"/>
        <v>0.10257545271629778</v>
      </c>
      <c r="P379">
        <f t="shared" si="23"/>
        <v>40.14173228346457</v>
      </c>
      <c r="Q379" t="s">
        <v>2039</v>
      </c>
      <c r="R379" t="s">
        <v>2040</v>
      </c>
      <c r="S379" s="8">
        <f t="shared" si="21"/>
        <v>43760.208333333328</v>
      </c>
      <c r="T379" s="8">
        <f t="shared" si="22"/>
        <v>43774.25</v>
      </c>
    </row>
    <row r="380" spans="1:20" ht="17" x14ac:dyDescent="0.2">
      <c r="A380">
        <v>378</v>
      </c>
      <c r="B380" t="s">
        <v>808</v>
      </c>
      <c r="C380" s="3" t="s">
        <v>809</v>
      </c>
      <c r="D380">
        <v>178200</v>
      </c>
      <c r="E380">
        <v>24882</v>
      </c>
      <c r="F380" t="s">
        <v>14</v>
      </c>
      <c r="G380">
        <v>355</v>
      </c>
      <c r="H380" t="s">
        <v>21</v>
      </c>
      <c r="I380" t="s">
        <v>22</v>
      </c>
      <c r="J380">
        <v>1526878800</v>
      </c>
      <c r="K380">
        <v>1530162000</v>
      </c>
      <c r="L380" t="b">
        <v>0</v>
      </c>
      <c r="M380" t="b">
        <v>0</v>
      </c>
      <c r="N380" t="s">
        <v>42</v>
      </c>
      <c r="O380" s="5">
        <f t="shared" si="20"/>
        <v>0.13962962962962963</v>
      </c>
      <c r="P380">
        <f t="shared" si="23"/>
        <v>70.090140845070422</v>
      </c>
      <c r="Q380" t="s">
        <v>2041</v>
      </c>
      <c r="R380" t="s">
        <v>2042</v>
      </c>
      <c r="S380" s="8">
        <f t="shared" si="21"/>
        <v>43241.208333333328</v>
      </c>
      <c r="T380" s="8">
        <f t="shared" si="22"/>
        <v>43279.208333333328</v>
      </c>
    </row>
    <row r="381" spans="1:20" ht="17" x14ac:dyDescent="0.2">
      <c r="A381">
        <v>379</v>
      </c>
      <c r="B381" t="s">
        <v>810</v>
      </c>
      <c r="C381" s="3" t="s">
        <v>811</v>
      </c>
      <c r="D381">
        <v>7200</v>
      </c>
      <c r="E381">
        <v>2912</v>
      </c>
      <c r="F381" t="s">
        <v>14</v>
      </c>
      <c r="G381">
        <v>44</v>
      </c>
      <c r="H381" t="s">
        <v>40</v>
      </c>
      <c r="I381" t="s">
        <v>41</v>
      </c>
      <c r="J381">
        <v>1319691600</v>
      </c>
      <c r="K381">
        <v>1320904800</v>
      </c>
      <c r="L381" t="b">
        <v>0</v>
      </c>
      <c r="M381" t="b">
        <v>0</v>
      </c>
      <c r="N381" t="s">
        <v>33</v>
      </c>
      <c r="O381" s="5">
        <f t="shared" si="20"/>
        <v>0.40444444444444444</v>
      </c>
      <c r="P381">
        <f t="shared" si="23"/>
        <v>66.181818181818187</v>
      </c>
      <c r="Q381" t="s">
        <v>2039</v>
      </c>
      <c r="R381" t="s">
        <v>2040</v>
      </c>
      <c r="S381" s="8">
        <f t="shared" si="21"/>
        <v>40843.208333333336</v>
      </c>
      <c r="T381" s="8">
        <f t="shared" si="22"/>
        <v>40857.25</v>
      </c>
    </row>
    <row r="382" spans="1:20" ht="34" x14ac:dyDescent="0.2">
      <c r="A382">
        <v>380</v>
      </c>
      <c r="B382" t="s">
        <v>812</v>
      </c>
      <c r="C382" s="3" t="s">
        <v>813</v>
      </c>
      <c r="D382">
        <v>2500</v>
      </c>
      <c r="E382">
        <v>4008</v>
      </c>
      <c r="F382" t="s">
        <v>20</v>
      </c>
      <c r="G382">
        <v>84</v>
      </c>
      <c r="H382" t="s">
        <v>21</v>
      </c>
      <c r="I382" t="s">
        <v>22</v>
      </c>
      <c r="J382">
        <v>1371963600</v>
      </c>
      <c r="K382">
        <v>1372395600</v>
      </c>
      <c r="L382" t="b">
        <v>0</v>
      </c>
      <c r="M382" t="b">
        <v>0</v>
      </c>
      <c r="N382" t="s">
        <v>33</v>
      </c>
      <c r="O382" s="5">
        <f t="shared" si="20"/>
        <v>1.6032</v>
      </c>
      <c r="P382">
        <f t="shared" si="23"/>
        <v>47.714285714285715</v>
      </c>
      <c r="Q382" t="s">
        <v>2039</v>
      </c>
      <c r="R382" t="s">
        <v>2040</v>
      </c>
      <c r="S382" s="8">
        <f t="shared" si="21"/>
        <v>41448.208333333336</v>
      </c>
      <c r="T382" s="8">
        <f t="shared" si="22"/>
        <v>41453.208333333336</v>
      </c>
    </row>
    <row r="383" spans="1:20" ht="17" x14ac:dyDescent="0.2">
      <c r="A383">
        <v>381</v>
      </c>
      <c r="B383" t="s">
        <v>814</v>
      </c>
      <c r="C383" s="3" t="s">
        <v>815</v>
      </c>
      <c r="D383">
        <v>5300</v>
      </c>
      <c r="E383">
        <v>9749</v>
      </c>
      <c r="F383" t="s">
        <v>20</v>
      </c>
      <c r="G383">
        <v>155</v>
      </c>
      <c r="H383" t="s">
        <v>21</v>
      </c>
      <c r="I383" t="s">
        <v>22</v>
      </c>
      <c r="J383">
        <v>1433739600</v>
      </c>
      <c r="K383">
        <v>1437714000</v>
      </c>
      <c r="L383" t="b">
        <v>0</v>
      </c>
      <c r="M383" t="b">
        <v>0</v>
      </c>
      <c r="N383" t="s">
        <v>33</v>
      </c>
      <c r="O383" s="5">
        <f t="shared" si="20"/>
        <v>1.8394339622641509</v>
      </c>
      <c r="P383">
        <f t="shared" si="23"/>
        <v>62.896774193548389</v>
      </c>
      <c r="Q383" t="s">
        <v>2039</v>
      </c>
      <c r="R383" t="s">
        <v>2040</v>
      </c>
      <c r="S383" s="8">
        <f t="shared" si="21"/>
        <v>42163.208333333328</v>
      </c>
      <c r="T383" s="8">
        <f t="shared" si="22"/>
        <v>42209.208333333328</v>
      </c>
    </row>
    <row r="384" spans="1:20" ht="34" x14ac:dyDescent="0.2">
      <c r="A384">
        <v>382</v>
      </c>
      <c r="B384" t="s">
        <v>816</v>
      </c>
      <c r="C384" s="3" t="s">
        <v>817</v>
      </c>
      <c r="D384">
        <v>9100</v>
      </c>
      <c r="E384">
        <v>5803</v>
      </c>
      <c r="F384" t="s">
        <v>14</v>
      </c>
      <c r="G384">
        <v>67</v>
      </c>
      <c r="H384" t="s">
        <v>21</v>
      </c>
      <c r="I384" t="s">
        <v>22</v>
      </c>
      <c r="J384">
        <v>1508130000</v>
      </c>
      <c r="K384">
        <v>1509771600</v>
      </c>
      <c r="L384" t="b">
        <v>0</v>
      </c>
      <c r="M384" t="b">
        <v>0</v>
      </c>
      <c r="N384" t="s">
        <v>122</v>
      </c>
      <c r="O384" s="5">
        <f t="shared" si="20"/>
        <v>0.63769230769230767</v>
      </c>
      <c r="P384">
        <f t="shared" si="23"/>
        <v>86.611940298507463</v>
      </c>
      <c r="Q384" t="s">
        <v>2054</v>
      </c>
      <c r="R384" t="s">
        <v>2055</v>
      </c>
      <c r="S384" s="8">
        <f t="shared" si="21"/>
        <v>43024.208333333328</v>
      </c>
      <c r="T384" s="8">
        <f t="shared" si="22"/>
        <v>43043.208333333328</v>
      </c>
    </row>
    <row r="385" spans="1:20" ht="17" x14ac:dyDescent="0.2">
      <c r="A385">
        <v>383</v>
      </c>
      <c r="B385" t="s">
        <v>818</v>
      </c>
      <c r="C385" s="3" t="s">
        <v>819</v>
      </c>
      <c r="D385">
        <v>6300</v>
      </c>
      <c r="E385">
        <v>14199</v>
      </c>
      <c r="F385" t="s">
        <v>20</v>
      </c>
      <c r="G385">
        <v>189</v>
      </c>
      <c r="H385" t="s">
        <v>21</v>
      </c>
      <c r="I385" t="s">
        <v>22</v>
      </c>
      <c r="J385">
        <v>1550037600</v>
      </c>
      <c r="K385">
        <v>1550556000</v>
      </c>
      <c r="L385" t="b">
        <v>0</v>
      </c>
      <c r="M385" t="b">
        <v>1</v>
      </c>
      <c r="N385" t="s">
        <v>17</v>
      </c>
      <c r="O385" s="5">
        <f t="shared" si="20"/>
        <v>2.2538095238095237</v>
      </c>
      <c r="P385">
        <f t="shared" si="23"/>
        <v>75.126984126984127</v>
      </c>
      <c r="Q385" t="s">
        <v>2033</v>
      </c>
      <c r="R385" t="s">
        <v>2034</v>
      </c>
      <c r="S385" s="8">
        <f t="shared" si="21"/>
        <v>43509.25</v>
      </c>
      <c r="T385" s="8">
        <f t="shared" si="22"/>
        <v>43515.25</v>
      </c>
    </row>
    <row r="386" spans="1:20" ht="17" x14ac:dyDescent="0.2">
      <c r="A386">
        <v>384</v>
      </c>
      <c r="B386" t="s">
        <v>820</v>
      </c>
      <c r="C386" s="3" t="s">
        <v>821</v>
      </c>
      <c r="D386">
        <v>114400</v>
      </c>
      <c r="E386">
        <v>196779</v>
      </c>
      <c r="F386" t="s">
        <v>20</v>
      </c>
      <c r="G386">
        <v>4799</v>
      </c>
      <c r="H386" t="s">
        <v>21</v>
      </c>
      <c r="I386" t="s">
        <v>22</v>
      </c>
      <c r="J386">
        <v>1486706400</v>
      </c>
      <c r="K386">
        <v>1489039200</v>
      </c>
      <c r="L386" t="b">
        <v>1</v>
      </c>
      <c r="M386" t="b">
        <v>1</v>
      </c>
      <c r="N386" t="s">
        <v>42</v>
      </c>
      <c r="O386" s="5">
        <f t="shared" si="20"/>
        <v>1.7200961538461539</v>
      </c>
      <c r="P386">
        <f t="shared" si="23"/>
        <v>41.004167534903104</v>
      </c>
      <c r="Q386" t="s">
        <v>2041</v>
      </c>
      <c r="R386" t="s">
        <v>2042</v>
      </c>
      <c r="S386" s="8">
        <f t="shared" si="21"/>
        <v>42776.25</v>
      </c>
      <c r="T386" s="8">
        <f t="shared" si="22"/>
        <v>42803.25</v>
      </c>
    </row>
    <row r="387" spans="1:20" ht="34" x14ac:dyDescent="0.2">
      <c r="A387">
        <v>385</v>
      </c>
      <c r="B387" t="s">
        <v>822</v>
      </c>
      <c r="C387" s="3" t="s">
        <v>823</v>
      </c>
      <c r="D387">
        <v>38900</v>
      </c>
      <c r="E387">
        <v>56859</v>
      </c>
      <c r="F387" t="s">
        <v>20</v>
      </c>
      <c r="G387">
        <v>1137</v>
      </c>
      <c r="H387" t="s">
        <v>21</v>
      </c>
      <c r="I387" t="s">
        <v>22</v>
      </c>
      <c r="J387">
        <v>1553835600</v>
      </c>
      <c r="K387">
        <v>1556600400</v>
      </c>
      <c r="L387" t="b">
        <v>0</v>
      </c>
      <c r="M387" t="b">
        <v>0</v>
      </c>
      <c r="N387" t="s">
        <v>68</v>
      </c>
      <c r="O387" s="5">
        <f t="shared" ref="O387:O450" si="24">E387/D387</f>
        <v>1.4616709511568124</v>
      </c>
      <c r="P387">
        <f t="shared" si="23"/>
        <v>50.007915567282325</v>
      </c>
      <c r="Q387" t="s">
        <v>2047</v>
      </c>
      <c r="R387" t="s">
        <v>2048</v>
      </c>
      <c r="S387" s="8">
        <f t="shared" ref="S387:S450" si="25" xml:space="preserve"> (((J387/60)/60)/24)+DATE(1970,1,1)</f>
        <v>43553.208333333328</v>
      </c>
      <c r="T387" s="8">
        <f t="shared" ref="T387:T450" si="26">(((K387/60)/60)/24)+DATE(1970,1,1)</f>
        <v>43585.208333333328</v>
      </c>
    </row>
    <row r="388" spans="1:20" ht="34" x14ac:dyDescent="0.2">
      <c r="A388">
        <v>386</v>
      </c>
      <c r="B388" t="s">
        <v>824</v>
      </c>
      <c r="C388" s="3" t="s">
        <v>825</v>
      </c>
      <c r="D388">
        <v>135500</v>
      </c>
      <c r="E388">
        <v>103554</v>
      </c>
      <c r="F388" t="s">
        <v>14</v>
      </c>
      <c r="G388">
        <v>1068</v>
      </c>
      <c r="H388" t="s">
        <v>21</v>
      </c>
      <c r="I388" t="s">
        <v>22</v>
      </c>
      <c r="J388">
        <v>1277528400</v>
      </c>
      <c r="K388">
        <v>1278565200</v>
      </c>
      <c r="L388" t="b">
        <v>0</v>
      </c>
      <c r="M388" t="b">
        <v>0</v>
      </c>
      <c r="N388" t="s">
        <v>33</v>
      </c>
      <c r="O388" s="5">
        <f t="shared" si="24"/>
        <v>0.76423616236162362</v>
      </c>
      <c r="P388">
        <f t="shared" ref="P388:P451" si="27">E388/G388</f>
        <v>96.960674157303373</v>
      </c>
      <c r="Q388" t="s">
        <v>2039</v>
      </c>
      <c r="R388" t="s">
        <v>2040</v>
      </c>
      <c r="S388" s="8">
        <f t="shared" si="25"/>
        <v>40355.208333333336</v>
      </c>
      <c r="T388" s="8">
        <f t="shared" si="26"/>
        <v>40367.208333333336</v>
      </c>
    </row>
    <row r="389" spans="1:20" ht="17" x14ac:dyDescent="0.2">
      <c r="A389">
        <v>387</v>
      </c>
      <c r="B389" t="s">
        <v>826</v>
      </c>
      <c r="C389" s="3" t="s">
        <v>827</v>
      </c>
      <c r="D389">
        <v>109000</v>
      </c>
      <c r="E389">
        <v>42795</v>
      </c>
      <c r="F389" t="s">
        <v>14</v>
      </c>
      <c r="G389">
        <v>424</v>
      </c>
      <c r="H389" t="s">
        <v>21</v>
      </c>
      <c r="I389" t="s">
        <v>22</v>
      </c>
      <c r="J389">
        <v>1339477200</v>
      </c>
      <c r="K389">
        <v>1339909200</v>
      </c>
      <c r="L389" t="b">
        <v>0</v>
      </c>
      <c r="M389" t="b">
        <v>0</v>
      </c>
      <c r="N389" t="s">
        <v>65</v>
      </c>
      <c r="O389" s="5">
        <f t="shared" si="24"/>
        <v>0.39261467889908258</v>
      </c>
      <c r="P389">
        <f t="shared" si="27"/>
        <v>100.93160377358491</v>
      </c>
      <c r="Q389" t="s">
        <v>2037</v>
      </c>
      <c r="R389" t="s">
        <v>2046</v>
      </c>
      <c r="S389" s="8">
        <f t="shared" si="25"/>
        <v>41072.208333333336</v>
      </c>
      <c r="T389" s="8">
        <f t="shared" si="26"/>
        <v>41077.208333333336</v>
      </c>
    </row>
    <row r="390" spans="1:20" ht="17" x14ac:dyDescent="0.2">
      <c r="A390">
        <v>388</v>
      </c>
      <c r="B390" t="s">
        <v>828</v>
      </c>
      <c r="C390" s="3" t="s">
        <v>829</v>
      </c>
      <c r="D390">
        <v>114800</v>
      </c>
      <c r="E390">
        <v>12938</v>
      </c>
      <c r="F390" t="s">
        <v>74</v>
      </c>
      <c r="G390">
        <v>145</v>
      </c>
      <c r="H390" t="s">
        <v>98</v>
      </c>
      <c r="I390" t="s">
        <v>99</v>
      </c>
      <c r="J390">
        <v>1325656800</v>
      </c>
      <c r="K390">
        <v>1325829600</v>
      </c>
      <c r="L390" t="b">
        <v>0</v>
      </c>
      <c r="M390" t="b">
        <v>0</v>
      </c>
      <c r="N390" t="s">
        <v>60</v>
      </c>
      <c r="O390" s="5">
        <f t="shared" si="24"/>
        <v>0.11270034843205574</v>
      </c>
      <c r="P390">
        <f t="shared" si="27"/>
        <v>89.227586206896547</v>
      </c>
      <c r="Q390" t="s">
        <v>2035</v>
      </c>
      <c r="R390" t="s">
        <v>2045</v>
      </c>
      <c r="S390" s="8">
        <f t="shared" si="25"/>
        <v>40912.25</v>
      </c>
      <c r="T390" s="8">
        <f t="shared" si="26"/>
        <v>40914.25</v>
      </c>
    </row>
    <row r="391" spans="1:20" ht="17" x14ac:dyDescent="0.2">
      <c r="A391">
        <v>389</v>
      </c>
      <c r="B391" t="s">
        <v>830</v>
      </c>
      <c r="C391" s="3" t="s">
        <v>831</v>
      </c>
      <c r="D391">
        <v>83000</v>
      </c>
      <c r="E391">
        <v>101352</v>
      </c>
      <c r="F391" t="s">
        <v>20</v>
      </c>
      <c r="G391">
        <v>1152</v>
      </c>
      <c r="H391" t="s">
        <v>21</v>
      </c>
      <c r="I391" t="s">
        <v>22</v>
      </c>
      <c r="J391">
        <v>1288242000</v>
      </c>
      <c r="K391">
        <v>1290578400</v>
      </c>
      <c r="L391" t="b">
        <v>0</v>
      </c>
      <c r="M391" t="b">
        <v>0</v>
      </c>
      <c r="N391" t="s">
        <v>33</v>
      </c>
      <c r="O391" s="5">
        <f t="shared" si="24"/>
        <v>1.2211084337349398</v>
      </c>
      <c r="P391">
        <f t="shared" si="27"/>
        <v>87.979166666666671</v>
      </c>
      <c r="Q391" t="s">
        <v>2039</v>
      </c>
      <c r="R391" t="s">
        <v>2040</v>
      </c>
      <c r="S391" s="8">
        <f t="shared" si="25"/>
        <v>40479.208333333336</v>
      </c>
      <c r="T391" s="8">
        <f t="shared" si="26"/>
        <v>40506.25</v>
      </c>
    </row>
    <row r="392" spans="1:20" ht="17" x14ac:dyDescent="0.2">
      <c r="A392">
        <v>390</v>
      </c>
      <c r="B392" t="s">
        <v>832</v>
      </c>
      <c r="C392" s="3" t="s">
        <v>833</v>
      </c>
      <c r="D392">
        <v>2400</v>
      </c>
      <c r="E392">
        <v>4477</v>
      </c>
      <c r="F392" t="s">
        <v>20</v>
      </c>
      <c r="G392">
        <v>50</v>
      </c>
      <c r="H392" t="s">
        <v>21</v>
      </c>
      <c r="I392" t="s">
        <v>22</v>
      </c>
      <c r="J392">
        <v>1379048400</v>
      </c>
      <c r="K392">
        <v>1380344400</v>
      </c>
      <c r="L392" t="b">
        <v>0</v>
      </c>
      <c r="M392" t="b">
        <v>0</v>
      </c>
      <c r="N392" t="s">
        <v>122</v>
      </c>
      <c r="O392" s="5">
        <f t="shared" si="24"/>
        <v>1.8654166666666667</v>
      </c>
      <c r="P392">
        <f t="shared" si="27"/>
        <v>89.54</v>
      </c>
      <c r="Q392" t="s">
        <v>2054</v>
      </c>
      <c r="R392" t="s">
        <v>2055</v>
      </c>
      <c r="S392" s="8">
        <f t="shared" si="25"/>
        <v>41530.208333333336</v>
      </c>
      <c r="T392" s="8">
        <f t="shared" si="26"/>
        <v>41545.208333333336</v>
      </c>
    </row>
    <row r="393" spans="1:20" ht="17" x14ac:dyDescent="0.2">
      <c r="A393">
        <v>391</v>
      </c>
      <c r="B393" t="s">
        <v>834</v>
      </c>
      <c r="C393" s="3" t="s">
        <v>835</v>
      </c>
      <c r="D393">
        <v>60400</v>
      </c>
      <c r="E393">
        <v>4393</v>
      </c>
      <c r="F393" t="s">
        <v>14</v>
      </c>
      <c r="G393">
        <v>151</v>
      </c>
      <c r="H393" t="s">
        <v>21</v>
      </c>
      <c r="I393" t="s">
        <v>22</v>
      </c>
      <c r="J393">
        <v>1389679200</v>
      </c>
      <c r="K393">
        <v>1389852000</v>
      </c>
      <c r="L393" t="b">
        <v>0</v>
      </c>
      <c r="M393" t="b">
        <v>0</v>
      </c>
      <c r="N393" t="s">
        <v>68</v>
      </c>
      <c r="O393" s="5">
        <f t="shared" si="24"/>
        <v>7.27317880794702E-2</v>
      </c>
      <c r="P393">
        <f t="shared" si="27"/>
        <v>29.09271523178808</v>
      </c>
      <c r="Q393" t="s">
        <v>2047</v>
      </c>
      <c r="R393" t="s">
        <v>2048</v>
      </c>
      <c r="S393" s="8">
        <f t="shared" si="25"/>
        <v>41653.25</v>
      </c>
      <c r="T393" s="8">
        <f t="shared" si="26"/>
        <v>41655.25</v>
      </c>
    </row>
    <row r="394" spans="1:20" ht="34" x14ac:dyDescent="0.2">
      <c r="A394">
        <v>392</v>
      </c>
      <c r="B394" t="s">
        <v>836</v>
      </c>
      <c r="C394" s="3" t="s">
        <v>837</v>
      </c>
      <c r="D394">
        <v>102900</v>
      </c>
      <c r="E394">
        <v>67546</v>
      </c>
      <c r="F394" t="s">
        <v>14</v>
      </c>
      <c r="G394">
        <v>1608</v>
      </c>
      <c r="H394" t="s">
        <v>21</v>
      </c>
      <c r="I394" t="s">
        <v>22</v>
      </c>
      <c r="J394">
        <v>1294293600</v>
      </c>
      <c r="K394">
        <v>1294466400</v>
      </c>
      <c r="L394" t="b">
        <v>0</v>
      </c>
      <c r="M394" t="b">
        <v>0</v>
      </c>
      <c r="N394" t="s">
        <v>65</v>
      </c>
      <c r="O394" s="5">
        <f t="shared" si="24"/>
        <v>0.65642371234207963</v>
      </c>
      <c r="P394">
        <f t="shared" si="27"/>
        <v>42.006218905472636</v>
      </c>
      <c r="Q394" t="s">
        <v>2037</v>
      </c>
      <c r="R394" t="s">
        <v>2046</v>
      </c>
      <c r="S394" s="8">
        <f t="shared" si="25"/>
        <v>40549.25</v>
      </c>
      <c r="T394" s="8">
        <f t="shared" si="26"/>
        <v>40551.25</v>
      </c>
    </row>
    <row r="395" spans="1:20" ht="17" x14ac:dyDescent="0.2">
      <c r="A395">
        <v>393</v>
      </c>
      <c r="B395" t="s">
        <v>838</v>
      </c>
      <c r="C395" s="3" t="s">
        <v>839</v>
      </c>
      <c r="D395">
        <v>62800</v>
      </c>
      <c r="E395">
        <v>143788</v>
      </c>
      <c r="F395" t="s">
        <v>20</v>
      </c>
      <c r="G395">
        <v>3059</v>
      </c>
      <c r="H395" t="s">
        <v>15</v>
      </c>
      <c r="I395" t="s">
        <v>16</v>
      </c>
      <c r="J395">
        <v>1500267600</v>
      </c>
      <c r="K395">
        <v>1500354000</v>
      </c>
      <c r="L395" t="b">
        <v>0</v>
      </c>
      <c r="M395" t="b">
        <v>0</v>
      </c>
      <c r="N395" t="s">
        <v>159</v>
      </c>
      <c r="O395" s="5">
        <f t="shared" si="24"/>
        <v>2.2896178343949045</v>
      </c>
      <c r="P395">
        <f t="shared" si="27"/>
        <v>47.004903563255965</v>
      </c>
      <c r="Q395" t="s">
        <v>2035</v>
      </c>
      <c r="R395" t="s">
        <v>2058</v>
      </c>
      <c r="S395" s="8">
        <f t="shared" si="25"/>
        <v>42933.208333333328</v>
      </c>
      <c r="T395" s="8">
        <f t="shared" si="26"/>
        <v>42934.208333333328</v>
      </c>
    </row>
    <row r="396" spans="1:20" ht="17" x14ac:dyDescent="0.2">
      <c r="A396">
        <v>394</v>
      </c>
      <c r="B396" t="s">
        <v>840</v>
      </c>
      <c r="C396" s="3" t="s">
        <v>841</v>
      </c>
      <c r="D396">
        <v>800</v>
      </c>
      <c r="E396">
        <v>3755</v>
      </c>
      <c r="F396" t="s">
        <v>20</v>
      </c>
      <c r="G396">
        <v>34</v>
      </c>
      <c r="H396" t="s">
        <v>21</v>
      </c>
      <c r="I396" t="s">
        <v>22</v>
      </c>
      <c r="J396">
        <v>1375074000</v>
      </c>
      <c r="K396">
        <v>1375938000</v>
      </c>
      <c r="L396" t="b">
        <v>0</v>
      </c>
      <c r="M396" t="b">
        <v>1</v>
      </c>
      <c r="N396" t="s">
        <v>42</v>
      </c>
      <c r="O396" s="5">
        <f t="shared" si="24"/>
        <v>4.6937499999999996</v>
      </c>
      <c r="P396">
        <f t="shared" si="27"/>
        <v>110.44117647058823</v>
      </c>
      <c r="Q396" t="s">
        <v>2041</v>
      </c>
      <c r="R396" t="s">
        <v>2042</v>
      </c>
      <c r="S396" s="8">
        <f t="shared" si="25"/>
        <v>41484.208333333336</v>
      </c>
      <c r="T396" s="8">
        <f t="shared" si="26"/>
        <v>41494.208333333336</v>
      </c>
    </row>
    <row r="397" spans="1:20" ht="34" x14ac:dyDescent="0.2">
      <c r="A397">
        <v>395</v>
      </c>
      <c r="B397" t="s">
        <v>295</v>
      </c>
      <c r="C397" s="3" t="s">
        <v>842</v>
      </c>
      <c r="D397">
        <v>7100</v>
      </c>
      <c r="E397">
        <v>9238</v>
      </c>
      <c r="F397" t="s">
        <v>20</v>
      </c>
      <c r="G397">
        <v>220</v>
      </c>
      <c r="H397" t="s">
        <v>21</v>
      </c>
      <c r="I397" t="s">
        <v>22</v>
      </c>
      <c r="J397">
        <v>1323324000</v>
      </c>
      <c r="K397">
        <v>1323410400</v>
      </c>
      <c r="L397" t="b">
        <v>1</v>
      </c>
      <c r="M397" t="b">
        <v>0</v>
      </c>
      <c r="N397" t="s">
        <v>33</v>
      </c>
      <c r="O397" s="5">
        <f t="shared" si="24"/>
        <v>1.3011267605633803</v>
      </c>
      <c r="P397">
        <f t="shared" si="27"/>
        <v>41.990909090909092</v>
      </c>
      <c r="Q397" t="s">
        <v>2039</v>
      </c>
      <c r="R397" t="s">
        <v>2040</v>
      </c>
      <c r="S397" s="8">
        <f t="shared" si="25"/>
        <v>40885.25</v>
      </c>
      <c r="T397" s="8">
        <f t="shared" si="26"/>
        <v>40886.25</v>
      </c>
    </row>
    <row r="398" spans="1:20" ht="17" x14ac:dyDescent="0.2">
      <c r="A398">
        <v>396</v>
      </c>
      <c r="B398" t="s">
        <v>843</v>
      </c>
      <c r="C398" s="3" t="s">
        <v>844</v>
      </c>
      <c r="D398">
        <v>46100</v>
      </c>
      <c r="E398">
        <v>77012</v>
      </c>
      <c r="F398" t="s">
        <v>20</v>
      </c>
      <c r="G398">
        <v>1604</v>
      </c>
      <c r="H398" t="s">
        <v>26</v>
      </c>
      <c r="I398" t="s">
        <v>27</v>
      </c>
      <c r="J398">
        <v>1538715600</v>
      </c>
      <c r="K398">
        <v>1539406800</v>
      </c>
      <c r="L398" t="b">
        <v>0</v>
      </c>
      <c r="M398" t="b">
        <v>0</v>
      </c>
      <c r="N398" t="s">
        <v>53</v>
      </c>
      <c r="O398" s="5">
        <f t="shared" si="24"/>
        <v>1.6705422993492407</v>
      </c>
      <c r="P398">
        <f t="shared" si="27"/>
        <v>48.012468827930178</v>
      </c>
      <c r="Q398" t="s">
        <v>2041</v>
      </c>
      <c r="R398" t="s">
        <v>2044</v>
      </c>
      <c r="S398" s="8">
        <f t="shared" si="25"/>
        <v>43378.208333333328</v>
      </c>
      <c r="T398" s="8">
        <f t="shared" si="26"/>
        <v>43386.208333333328</v>
      </c>
    </row>
    <row r="399" spans="1:20" ht="17" x14ac:dyDescent="0.2">
      <c r="A399">
        <v>397</v>
      </c>
      <c r="B399" t="s">
        <v>845</v>
      </c>
      <c r="C399" s="3" t="s">
        <v>846</v>
      </c>
      <c r="D399">
        <v>8100</v>
      </c>
      <c r="E399">
        <v>14083</v>
      </c>
      <c r="F399" t="s">
        <v>20</v>
      </c>
      <c r="G399">
        <v>454</v>
      </c>
      <c r="H399" t="s">
        <v>21</v>
      </c>
      <c r="I399" t="s">
        <v>22</v>
      </c>
      <c r="J399">
        <v>1369285200</v>
      </c>
      <c r="K399">
        <v>1369803600</v>
      </c>
      <c r="L399" t="b">
        <v>0</v>
      </c>
      <c r="M399" t="b">
        <v>0</v>
      </c>
      <c r="N399" t="s">
        <v>23</v>
      </c>
      <c r="O399" s="5">
        <f t="shared" si="24"/>
        <v>1.738641975308642</v>
      </c>
      <c r="P399">
        <f t="shared" si="27"/>
        <v>31.019823788546255</v>
      </c>
      <c r="Q399" t="s">
        <v>2035</v>
      </c>
      <c r="R399" t="s">
        <v>2036</v>
      </c>
      <c r="S399" s="8">
        <f t="shared" si="25"/>
        <v>41417.208333333336</v>
      </c>
      <c r="T399" s="8">
        <f t="shared" si="26"/>
        <v>41423.208333333336</v>
      </c>
    </row>
    <row r="400" spans="1:20" ht="34" x14ac:dyDescent="0.2">
      <c r="A400">
        <v>398</v>
      </c>
      <c r="B400" t="s">
        <v>847</v>
      </c>
      <c r="C400" s="3" t="s">
        <v>848</v>
      </c>
      <c r="D400">
        <v>1700</v>
      </c>
      <c r="E400">
        <v>12202</v>
      </c>
      <c r="F400" t="s">
        <v>20</v>
      </c>
      <c r="G400">
        <v>123</v>
      </c>
      <c r="H400" t="s">
        <v>107</v>
      </c>
      <c r="I400" t="s">
        <v>108</v>
      </c>
      <c r="J400">
        <v>1525755600</v>
      </c>
      <c r="K400">
        <v>1525928400</v>
      </c>
      <c r="L400" t="b">
        <v>0</v>
      </c>
      <c r="M400" t="b">
        <v>1</v>
      </c>
      <c r="N400" t="s">
        <v>71</v>
      </c>
      <c r="O400" s="5">
        <f t="shared" si="24"/>
        <v>7.1776470588235295</v>
      </c>
      <c r="P400">
        <f t="shared" si="27"/>
        <v>99.203252032520325</v>
      </c>
      <c r="Q400" t="s">
        <v>2041</v>
      </c>
      <c r="R400" t="s">
        <v>2049</v>
      </c>
      <c r="S400" s="8">
        <f t="shared" si="25"/>
        <v>43228.208333333328</v>
      </c>
      <c r="T400" s="8">
        <f t="shared" si="26"/>
        <v>43230.208333333328</v>
      </c>
    </row>
    <row r="401" spans="1:20" ht="17" x14ac:dyDescent="0.2">
      <c r="A401">
        <v>399</v>
      </c>
      <c r="B401" t="s">
        <v>849</v>
      </c>
      <c r="C401" s="3" t="s">
        <v>850</v>
      </c>
      <c r="D401">
        <v>97300</v>
      </c>
      <c r="E401">
        <v>62127</v>
      </c>
      <c r="F401" t="s">
        <v>14</v>
      </c>
      <c r="G401">
        <v>941</v>
      </c>
      <c r="H401" t="s">
        <v>21</v>
      </c>
      <c r="I401" t="s">
        <v>22</v>
      </c>
      <c r="J401">
        <v>1296626400</v>
      </c>
      <c r="K401">
        <v>1297231200</v>
      </c>
      <c r="L401" t="b">
        <v>0</v>
      </c>
      <c r="M401" t="b">
        <v>0</v>
      </c>
      <c r="N401" t="s">
        <v>60</v>
      </c>
      <c r="O401" s="5">
        <f t="shared" si="24"/>
        <v>0.63850976361767731</v>
      </c>
      <c r="P401">
        <f t="shared" si="27"/>
        <v>66.022316684378325</v>
      </c>
      <c r="Q401" t="s">
        <v>2035</v>
      </c>
      <c r="R401" t="s">
        <v>2045</v>
      </c>
      <c r="S401" s="8">
        <f t="shared" si="25"/>
        <v>40576.25</v>
      </c>
      <c r="T401" s="8">
        <f t="shared" si="26"/>
        <v>40583.25</v>
      </c>
    </row>
    <row r="402" spans="1:20" ht="34" x14ac:dyDescent="0.2">
      <c r="A402">
        <v>400</v>
      </c>
      <c r="B402" t="s">
        <v>851</v>
      </c>
      <c r="C402" s="3" t="s">
        <v>852</v>
      </c>
      <c r="D402">
        <v>100</v>
      </c>
      <c r="E402">
        <v>2</v>
      </c>
      <c r="F402" t="s">
        <v>14</v>
      </c>
      <c r="G402">
        <v>1</v>
      </c>
      <c r="H402" t="s">
        <v>21</v>
      </c>
      <c r="I402" t="s">
        <v>22</v>
      </c>
      <c r="J402">
        <v>1376629200</v>
      </c>
      <c r="K402">
        <v>1378530000</v>
      </c>
      <c r="L402" t="b">
        <v>0</v>
      </c>
      <c r="M402" t="b">
        <v>1</v>
      </c>
      <c r="N402" t="s">
        <v>122</v>
      </c>
      <c r="O402" s="5">
        <f t="shared" si="24"/>
        <v>0.02</v>
      </c>
      <c r="P402">
        <f t="shared" si="27"/>
        <v>2</v>
      </c>
      <c r="Q402" t="s">
        <v>2054</v>
      </c>
      <c r="R402" t="s">
        <v>2055</v>
      </c>
      <c r="S402" s="8">
        <f t="shared" si="25"/>
        <v>41502.208333333336</v>
      </c>
      <c r="T402" s="8">
        <f t="shared" si="26"/>
        <v>41524.208333333336</v>
      </c>
    </row>
    <row r="403" spans="1:20" ht="17" x14ac:dyDescent="0.2">
      <c r="A403">
        <v>401</v>
      </c>
      <c r="B403" t="s">
        <v>853</v>
      </c>
      <c r="C403" s="3" t="s">
        <v>854</v>
      </c>
      <c r="D403">
        <v>900</v>
      </c>
      <c r="E403">
        <v>13772</v>
      </c>
      <c r="F403" t="s">
        <v>20</v>
      </c>
      <c r="G403">
        <v>299</v>
      </c>
      <c r="H403" t="s">
        <v>21</v>
      </c>
      <c r="I403" t="s">
        <v>22</v>
      </c>
      <c r="J403">
        <v>1572152400</v>
      </c>
      <c r="K403">
        <v>1572152400</v>
      </c>
      <c r="L403" t="b">
        <v>0</v>
      </c>
      <c r="M403" t="b">
        <v>0</v>
      </c>
      <c r="N403" t="s">
        <v>33</v>
      </c>
      <c r="O403" s="5">
        <f t="shared" si="24"/>
        <v>15.302222222222222</v>
      </c>
      <c r="P403">
        <f t="shared" si="27"/>
        <v>46.060200668896321</v>
      </c>
      <c r="Q403" t="s">
        <v>2039</v>
      </c>
      <c r="R403" t="s">
        <v>2040</v>
      </c>
      <c r="S403" s="8">
        <f t="shared" si="25"/>
        <v>43765.208333333328</v>
      </c>
      <c r="T403" s="8">
        <f t="shared" si="26"/>
        <v>43765.208333333328</v>
      </c>
    </row>
    <row r="404" spans="1:20" ht="17" x14ac:dyDescent="0.2">
      <c r="A404">
        <v>402</v>
      </c>
      <c r="B404" t="s">
        <v>855</v>
      </c>
      <c r="C404" s="3" t="s">
        <v>856</v>
      </c>
      <c r="D404">
        <v>7300</v>
      </c>
      <c r="E404">
        <v>2946</v>
      </c>
      <c r="F404" t="s">
        <v>14</v>
      </c>
      <c r="G404">
        <v>40</v>
      </c>
      <c r="H404" t="s">
        <v>21</v>
      </c>
      <c r="I404" t="s">
        <v>22</v>
      </c>
      <c r="J404">
        <v>1325829600</v>
      </c>
      <c r="K404">
        <v>1329890400</v>
      </c>
      <c r="L404" t="b">
        <v>0</v>
      </c>
      <c r="M404" t="b">
        <v>1</v>
      </c>
      <c r="N404" t="s">
        <v>100</v>
      </c>
      <c r="O404" s="5">
        <f t="shared" si="24"/>
        <v>0.40356164383561643</v>
      </c>
      <c r="P404">
        <f t="shared" si="27"/>
        <v>73.650000000000006</v>
      </c>
      <c r="Q404" t="s">
        <v>2041</v>
      </c>
      <c r="R404" t="s">
        <v>2052</v>
      </c>
      <c r="S404" s="8">
        <f t="shared" si="25"/>
        <v>40914.25</v>
      </c>
      <c r="T404" s="8">
        <f t="shared" si="26"/>
        <v>40961.25</v>
      </c>
    </row>
    <row r="405" spans="1:20" ht="17" x14ac:dyDescent="0.2">
      <c r="A405">
        <v>403</v>
      </c>
      <c r="B405" t="s">
        <v>857</v>
      </c>
      <c r="C405" s="3" t="s">
        <v>858</v>
      </c>
      <c r="D405">
        <v>195800</v>
      </c>
      <c r="E405">
        <v>168820</v>
      </c>
      <c r="F405" t="s">
        <v>14</v>
      </c>
      <c r="G405">
        <v>3015</v>
      </c>
      <c r="H405" t="s">
        <v>15</v>
      </c>
      <c r="I405" t="s">
        <v>16</v>
      </c>
      <c r="J405">
        <v>1273640400</v>
      </c>
      <c r="K405">
        <v>1276750800</v>
      </c>
      <c r="L405" t="b">
        <v>0</v>
      </c>
      <c r="M405" t="b">
        <v>1</v>
      </c>
      <c r="N405" t="s">
        <v>33</v>
      </c>
      <c r="O405" s="5">
        <f t="shared" si="24"/>
        <v>0.86220633299284988</v>
      </c>
      <c r="P405">
        <f t="shared" si="27"/>
        <v>55.99336650082919</v>
      </c>
      <c r="Q405" t="s">
        <v>2039</v>
      </c>
      <c r="R405" t="s">
        <v>2040</v>
      </c>
      <c r="S405" s="8">
        <f t="shared" si="25"/>
        <v>40310.208333333336</v>
      </c>
      <c r="T405" s="8">
        <f t="shared" si="26"/>
        <v>40346.208333333336</v>
      </c>
    </row>
    <row r="406" spans="1:20" ht="17" x14ac:dyDescent="0.2">
      <c r="A406">
        <v>404</v>
      </c>
      <c r="B406" t="s">
        <v>859</v>
      </c>
      <c r="C406" s="3" t="s">
        <v>860</v>
      </c>
      <c r="D406">
        <v>48900</v>
      </c>
      <c r="E406">
        <v>154321</v>
      </c>
      <c r="F406" t="s">
        <v>20</v>
      </c>
      <c r="G406">
        <v>2237</v>
      </c>
      <c r="H406" t="s">
        <v>21</v>
      </c>
      <c r="I406" t="s">
        <v>22</v>
      </c>
      <c r="J406">
        <v>1510639200</v>
      </c>
      <c r="K406">
        <v>1510898400</v>
      </c>
      <c r="L406" t="b">
        <v>0</v>
      </c>
      <c r="M406" t="b">
        <v>0</v>
      </c>
      <c r="N406" t="s">
        <v>33</v>
      </c>
      <c r="O406" s="5">
        <f t="shared" si="24"/>
        <v>3.1558486707566464</v>
      </c>
      <c r="P406">
        <f t="shared" si="27"/>
        <v>68.985695127402778</v>
      </c>
      <c r="Q406" t="s">
        <v>2039</v>
      </c>
      <c r="R406" t="s">
        <v>2040</v>
      </c>
      <c r="S406" s="8">
        <f t="shared" si="25"/>
        <v>43053.25</v>
      </c>
      <c r="T406" s="8">
        <f t="shared" si="26"/>
        <v>43056.25</v>
      </c>
    </row>
    <row r="407" spans="1:20" ht="17" x14ac:dyDescent="0.2">
      <c r="A407">
        <v>405</v>
      </c>
      <c r="B407" t="s">
        <v>861</v>
      </c>
      <c r="C407" s="3" t="s">
        <v>862</v>
      </c>
      <c r="D407">
        <v>29600</v>
      </c>
      <c r="E407">
        <v>26527</v>
      </c>
      <c r="F407" t="s">
        <v>14</v>
      </c>
      <c r="G407">
        <v>435</v>
      </c>
      <c r="H407" t="s">
        <v>21</v>
      </c>
      <c r="I407" t="s">
        <v>22</v>
      </c>
      <c r="J407">
        <v>1528088400</v>
      </c>
      <c r="K407">
        <v>1532408400</v>
      </c>
      <c r="L407" t="b">
        <v>0</v>
      </c>
      <c r="M407" t="b">
        <v>0</v>
      </c>
      <c r="N407" t="s">
        <v>33</v>
      </c>
      <c r="O407" s="5">
        <f t="shared" si="24"/>
        <v>0.89618243243243245</v>
      </c>
      <c r="P407">
        <f t="shared" si="27"/>
        <v>60.981609195402299</v>
      </c>
      <c r="Q407" t="s">
        <v>2039</v>
      </c>
      <c r="R407" t="s">
        <v>2040</v>
      </c>
      <c r="S407" s="8">
        <f t="shared" si="25"/>
        <v>43255.208333333328</v>
      </c>
      <c r="T407" s="8">
        <f t="shared" si="26"/>
        <v>43305.208333333328</v>
      </c>
    </row>
    <row r="408" spans="1:20" ht="17" x14ac:dyDescent="0.2">
      <c r="A408">
        <v>406</v>
      </c>
      <c r="B408" t="s">
        <v>863</v>
      </c>
      <c r="C408" s="3" t="s">
        <v>864</v>
      </c>
      <c r="D408">
        <v>39300</v>
      </c>
      <c r="E408">
        <v>71583</v>
      </c>
      <c r="F408" t="s">
        <v>20</v>
      </c>
      <c r="G408">
        <v>645</v>
      </c>
      <c r="H408" t="s">
        <v>21</v>
      </c>
      <c r="I408" t="s">
        <v>22</v>
      </c>
      <c r="J408">
        <v>1359525600</v>
      </c>
      <c r="K408">
        <v>1360562400</v>
      </c>
      <c r="L408" t="b">
        <v>1</v>
      </c>
      <c r="M408" t="b">
        <v>0</v>
      </c>
      <c r="N408" t="s">
        <v>42</v>
      </c>
      <c r="O408" s="5">
        <f t="shared" si="24"/>
        <v>1.8214503816793892</v>
      </c>
      <c r="P408">
        <f t="shared" si="27"/>
        <v>110.98139534883721</v>
      </c>
      <c r="Q408" t="s">
        <v>2041</v>
      </c>
      <c r="R408" t="s">
        <v>2042</v>
      </c>
      <c r="S408" s="8">
        <f t="shared" si="25"/>
        <v>41304.25</v>
      </c>
      <c r="T408" s="8">
        <f t="shared" si="26"/>
        <v>41316.25</v>
      </c>
    </row>
    <row r="409" spans="1:20" ht="17" x14ac:dyDescent="0.2">
      <c r="A409">
        <v>407</v>
      </c>
      <c r="B409" t="s">
        <v>865</v>
      </c>
      <c r="C409" s="3" t="s">
        <v>866</v>
      </c>
      <c r="D409">
        <v>3400</v>
      </c>
      <c r="E409">
        <v>12100</v>
      </c>
      <c r="F409" t="s">
        <v>20</v>
      </c>
      <c r="G409">
        <v>484</v>
      </c>
      <c r="H409" t="s">
        <v>36</v>
      </c>
      <c r="I409" t="s">
        <v>37</v>
      </c>
      <c r="J409">
        <v>1570942800</v>
      </c>
      <c r="K409">
        <v>1571547600</v>
      </c>
      <c r="L409" t="b">
        <v>0</v>
      </c>
      <c r="M409" t="b">
        <v>0</v>
      </c>
      <c r="N409" t="s">
        <v>33</v>
      </c>
      <c r="O409" s="5">
        <f t="shared" si="24"/>
        <v>3.5588235294117645</v>
      </c>
      <c r="P409">
        <f t="shared" si="27"/>
        <v>25</v>
      </c>
      <c r="Q409" t="s">
        <v>2039</v>
      </c>
      <c r="R409" t="s">
        <v>2040</v>
      </c>
      <c r="S409" s="8">
        <f t="shared" si="25"/>
        <v>43751.208333333328</v>
      </c>
      <c r="T409" s="8">
        <f t="shared" si="26"/>
        <v>43758.208333333328</v>
      </c>
    </row>
    <row r="410" spans="1:20" ht="17" x14ac:dyDescent="0.2">
      <c r="A410">
        <v>408</v>
      </c>
      <c r="B410" t="s">
        <v>867</v>
      </c>
      <c r="C410" s="3" t="s">
        <v>868</v>
      </c>
      <c r="D410">
        <v>9200</v>
      </c>
      <c r="E410">
        <v>12129</v>
      </c>
      <c r="F410" t="s">
        <v>20</v>
      </c>
      <c r="G410">
        <v>154</v>
      </c>
      <c r="H410" t="s">
        <v>15</v>
      </c>
      <c r="I410" t="s">
        <v>16</v>
      </c>
      <c r="J410">
        <v>1466398800</v>
      </c>
      <c r="K410">
        <v>1468126800</v>
      </c>
      <c r="L410" t="b">
        <v>0</v>
      </c>
      <c r="M410" t="b">
        <v>0</v>
      </c>
      <c r="N410" t="s">
        <v>42</v>
      </c>
      <c r="O410" s="5">
        <f t="shared" si="24"/>
        <v>1.3183695652173912</v>
      </c>
      <c r="P410">
        <f t="shared" si="27"/>
        <v>78.759740259740255</v>
      </c>
      <c r="Q410" t="s">
        <v>2041</v>
      </c>
      <c r="R410" t="s">
        <v>2042</v>
      </c>
      <c r="S410" s="8">
        <f t="shared" si="25"/>
        <v>42541.208333333328</v>
      </c>
      <c r="T410" s="8">
        <f t="shared" si="26"/>
        <v>42561.208333333328</v>
      </c>
    </row>
    <row r="411" spans="1:20" ht="17" x14ac:dyDescent="0.2">
      <c r="A411">
        <v>409</v>
      </c>
      <c r="B411" t="s">
        <v>243</v>
      </c>
      <c r="C411" s="3" t="s">
        <v>869</v>
      </c>
      <c r="D411">
        <v>135600</v>
      </c>
      <c r="E411">
        <v>62804</v>
      </c>
      <c r="F411" t="s">
        <v>14</v>
      </c>
      <c r="G411">
        <v>714</v>
      </c>
      <c r="H411" t="s">
        <v>21</v>
      </c>
      <c r="I411" t="s">
        <v>22</v>
      </c>
      <c r="J411">
        <v>1492491600</v>
      </c>
      <c r="K411">
        <v>1492837200</v>
      </c>
      <c r="L411" t="b">
        <v>0</v>
      </c>
      <c r="M411" t="b">
        <v>0</v>
      </c>
      <c r="N411" t="s">
        <v>23</v>
      </c>
      <c r="O411" s="5">
        <f t="shared" si="24"/>
        <v>0.46315634218289087</v>
      </c>
      <c r="P411">
        <f t="shared" si="27"/>
        <v>87.960784313725483</v>
      </c>
      <c r="Q411" t="s">
        <v>2035</v>
      </c>
      <c r="R411" t="s">
        <v>2036</v>
      </c>
      <c r="S411" s="8">
        <f t="shared" si="25"/>
        <v>42843.208333333328</v>
      </c>
      <c r="T411" s="8">
        <f t="shared" si="26"/>
        <v>42847.208333333328</v>
      </c>
    </row>
    <row r="412" spans="1:20" ht="17" x14ac:dyDescent="0.2">
      <c r="A412">
        <v>410</v>
      </c>
      <c r="B412" t="s">
        <v>870</v>
      </c>
      <c r="C412" s="3" t="s">
        <v>871</v>
      </c>
      <c r="D412">
        <v>153700</v>
      </c>
      <c r="E412">
        <v>55536</v>
      </c>
      <c r="F412" t="s">
        <v>47</v>
      </c>
      <c r="G412">
        <v>1111</v>
      </c>
      <c r="H412" t="s">
        <v>21</v>
      </c>
      <c r="I412" t="s">
        <v>22</v>
      </c>
      <c r="J412">
        <v>1430197200</v>
      </c>
      <c r="K412">
        <v>1430197200</v>
      </c>
      <c r="L412" t="b">
        <v>0</v>
      </c>
      <c r="M412" t="b">
        <v>0</v>
      </c>
      <c r="N412" t="s">
        <v>292</v>
      </c>
      <c r="O412" s="5">
        <f t="shared" si="24"/>
        <v>0.36132726089785294</v>
      </c>
      <c r="P412">
        <f t="shared" si="27"/>
        <v>49.987398739873989</v>
      </c>
      <c r="Q412" t="s">
        <v>2050</v>
      </c>
      <c r="R412" t="s">
        <v>2061</v>
      </c>
      <c r="S412" s="8">
        <f t="shared" si="25"/>
        <v>42122.208333333328</v>
      </c>
      <c r="T412" s="8">
        <f t="shared" si="26"/>
        <v>42122.208333333328</v>
      </c>
    </row>
    <row r="413" spans="1:20" ht="17" x14ac:dyDescent="0.2">
      <c r="A413">
        <v>411</v>
      </c>
      <c r="B413" t="s">
        <v>872</v>
      </c>
      <c r="C413" s="3" t="s">
        <v>873</v>
      </c>
      <c r="D413">
        <v>7800</v>
      </c>
      <c r="E413">
        <v>8161</v>
      </c>
      <c r="F413" t="s">
        <v>20</v>
      </c>
      <c r="G413">
        <v>82</v>
      </c>
      <c r="H413" t="s">
        <v>21</v>
      </c>
      <c r="I413" t="s">
        <v>22</v>
      </c>
      <c r="J413">
        <v>1496034000</v>
      </c>
      <c r="K413">
        <v>1496206800</v>
      </c>
      <c r="L413" t="b">
        <v>0</v>
      </c>
      <c r="M413" t="b">
        <v>0</v>
      </c>
      <c r="N413" t="s">
        <v>33</v>
      </c>
      <c r="O413" s="5">
        <f t="shared" si="24"/>
        <v>1.0462820512820512</v>
      </c>
      <c r="P413">
        <f t="shared" si="27"/>
        <v>99.524390243902445</v>
      </c>
      <c r="Q413" t="s">
        <v>2039</v>
      </c>
      <c r="R413" t="s">
        <v>2040</v>
      </c>
      <c r="S413" s="8">
        <f t="shared" si="25"/>
        <v>42884.208333333328</v>
      </c>
      <c r="T413" s="8">
        <f t="shared" si="26"/>
        <v>42886.208333333328</v>
      </c>
    </row>
    <row r="414" spans="1:20" ht="17" x14ac:dyDescent="0.2">
      <c r="A414">
        <v>412</v>
      </c>
      <c r="B414" t="s">
        <v>874</v>
      </c>
      <c r="C414" s="3" t="s">
        <v>875</v>
      </c>
      <c r="D414">
        <v>2100</v>
      </c>
      <c r="E414">
        <v>14046</v>
      </c>
      <c r="F414" t="s">
        <v>20</v>
      </c>
      <c r="G414">
        <v>134</v>
      </c>
      <c r="H414" t="s">
        <v>21</v>
      </c>
      <c r="I414" t="s">
        <v>22</v>
      </c>
      <c r="J414">
        <v>1388728800</v>
      </c>
      <c r="K414">
        <v>1389592800</v>
      </c>
      <c r="L414" t="b">
        <v>0</v>
      </c>
      <c r="M414" t="b">
        <v>0</v>
      </c>
      <c r="N414" t="s">
        <v>119</v>
      </c>
      <c r="O414" s="5">
        <f t="shared" si="24"/>
        <v>6.6885714285714286</v>
      </c>
      <c r="P414">
        <f t="shared" si="27"/>
        <v>104.82089552238806</v>
      </c>
      <c r="Q414" t="s">
        <v>2047</v>
      </c>
      <c r="R414" t="s">
        <v>2053</v>
      </c>
      <c r="S414" s="8">
        <f t="shared" si="25"/>
        <v>41642.25</v>
      </c>
      <c r="T414" s="8">
        <f t="shared" si="26"/>
        <v>41652.25</v>
      </c>
    </row>
    <row r="415" spans="1:20" ht="17" x14ac:dyDescent="0.2">
      <c r="A415">
        <v>413</v>
      </c>
      <c r="B415" t="s">
        <v>876</v>
      </c>
      <c r="C415" s="3" t="s">
        <v>877</v>
      </c>
      <c r="D415">
        <v>189500</v>
      </c>
      <c r="E415">
        <v>117628</v>
      </c>
      <c r="F415" t="s">
        <v>47</v>
      </c>
      <c r="G415">
        <v>1089</v>
      </c>
      <c r="H415" t="s">
        <v>21</v>
      </c>
      <c r="I415" t="s">
        <v>22</v>
      </c>
      <c r="J415">
        <v>1543298400</v>
      </c>
      <c r="K415">
        <v>1545631200</v>
      </c>
      <c r="L415" t="b">
        <v>0</v>
      </c>
      <c r="M415" t="b">
        <v>0</v>
      </c>
      <c r="N415" t="s">
        <v>71</v>
      </c>
      <c r="O415" s="5">
        <f t="shared" si="24"/>
        <v>0.62072823218997364</v>
      </c>
      <c r="P415">
        <f t="shared" si="27"/>
        <v>108.01469237832875</v>
      </c>
      <c r="Q415" t="s">
        <v>2041</v>
      </c>
      <c r="R415" t="s">
        <v>2049</v>
      </c>
      <c r="S415" s="8">
        <f t="shared" si="25"/>
        <v>43431.25</v>
      </c>
      <c r="T415" s="8">
        <f t="shared" si="26"/>
        <v>43458.25</v>
      </c>
    </row>
    <row r="416" spans="1:20" ht="17" x14ac:dyDescent="0.2">
      <c r="A416">
        <v>414</v>
      </c>
      <c r="B416" t="s">
        <v>878</v>
      </c>
      <c r="C416" s="3" t="s">
        <v>879</v>
      </c>
      <c r="D416">
        <v>188200</v>
      </c>
      <c r="E416">
        <v>159405</v>
      </c>
      <c r="F416" t="s">
        <v>14</v>
      </c>
      <c r="G416">
        <v>5497</v>
      </c>
      <c r="H416" t="s">
        <v>21</v>
      </c>
      <c r="I416" t="s">
        <v>22</v>
      </c>
      <c r="J416">
        <v>1271739600</v>
      </c>
      <c r="K416">
        <v>1272430800</v>
      </c>
      <c r="L416" t="b">
        <v>0</v>
      </c>
      <c r="M416" t="b">
        <v>1</v>
      </c>
      <c r="N416" t="s">
        <v>17</v>
      </c>
      <c r="O416" s="5">
        <f t="shared" si="24"/>
        <v>0.84699787460148779</v>
      </c>
      <c r="P416">
        <f t="shared" si="27"/>
        <v>28.998544660724033</v>
      </c>
      <c r="Q416" t="s">
        <v>2033</v>
      </c>
      <c r="R416" t="s">
        <v>2034</v>
      </c>
      <c r="S416" s="8">
        <f t="shared" si="25"/>
        <v>40288.208333333336</v>
      </c>
      <c r="T416" s="8">
        <f t="shared" si="26"/>
        <v>40296.208333333336</v>
      </c>
    </row>
    <row r="417" spans="1:20" ht="17" x14ac:dyDescent="0.2">
      <c r="A417">
        <v>415</v>
      </c>
      <c r="B417" t="s">
        <v>880</v>
      </c>
      <c r="C417" s="3" t="s">
        <v>881</v>
      </c>
      <c r="D417">
        <v>113500</v>
      </c>
      <c r="E417">
        <v>12552</v>
      </c>
      <c r="F417" t="s">
        <v>14</v>
      </c>
      <c r="G417">
        <v>418</v>
      </c>
      <c r="H417" t="s">
        <v>21</v>
      </c>
      <c r="I417" t="s">
        <v>22</v>
      </c>
      <c r="J417">
        <v>1326434400</v>
      </c>
      <c r="K417">
        <v>1327903200</v>
      </c>
      <c r="L417" t="b">
        <v>0</v>
      </c>
      <c r="M417" t="b">
        <v>0</v>
      </c>
      <c r="N417" t="s">
        <v>33</v>
      </c>
      <c r="O417" s="5">
        <f t="shared" si="24"/>
        <v>0.11059030837004405</v>
      </c>
      <c r="P417">
        <f t="shared" si="27"/>
        <v>30.028708133971293</v>
      </c>
      <c r="Q417" t="s">
        <v>2039</v>
      </c>
      <c r="R417" t="s">
        <v>2040</v>
      </c>
      <c r="S417" s="8">
        <f t="shared" si="25"/>
        <v>40921.25</v>
      </c>
      <c r="T417" s="8">
        <f t="shared" si="26"/>
        <v>40938.25</v>
      </c>
    </row>
    <row r="418" spans="1:20" ht="34" x14ac:dyDescent="0.2">
      <c r="A418">
        <v>416</v>
      </c>
      <c r="B418" t="s">
        <v>882</v>
      </c>
      <c r="C418" s="3" t="s">
        <v>883</v>
      </c>
      <c r="D418">
        <v>134600</v>
      </c>
      <c r="E418">
        <v>59007</v>
      </c>
      <c r="F418" t="s">
        <v>14</v>
      </c>
      <c r="G418">
        <v>1439</v>
      </c>
      <c r="H418" t="s">
        <v>21</v>
      </c>
      <c r="I418" t="s">
        <v>22</v>
      </c>
      <c r="J418">
        <v>1295244000</v>
      </c>
      <c r="K418">
        <v>1296021600</v>
      </c>
      <c r="L418" t="b">
        <v>0</v>
      </c>
      <c r="M418" t="b">
        <v>1</v>
      </c>
      <c r="N418" t="s">
        <v>42</v>
      </c>
      <c r="O418" s="5">
        <f t="shared" si="24"/>
        <v>0.43838781575037145</v>
      </c>
      <c r="P418">
        <f t="shared" si="27"/>
        <v>41.005559416261292</v>
      </c>
      <c r="Q418" t="s">
        <v>2041</v>
      </c>
      <c r="R418" t="s">
        <v>2042</v>
      </c>
      <c r="S418" s="8">
        <f t="shared" si="25"/>
        <v>40560.25</v>
      </c>
      <c r="T418" s="8">
        <f t="shared" si="26"/>
        <v>40569.25</v>
      </c>
    </row>
    <row r="419" spans="1:20" ht="17" x14ac:dyDescent="0.2">
      <c r="A419">
        <v>417</v>
      </c>
      <c r="B419" t="s">
        <v>884</v>
      </c>
      <c r="C419" s="3" t="s">
        <v>885</v>
      </c>
      <c r="D419">
        <v>1700</v>
      </c>
      <c r="E419">
        <v>943</v>
      </c>
      <c r="F419" t="s">
        <v>14</v>
      </c>
      <c r="G419">
        <v>15</v>
      </c>
      <c r="H419" t="s">
        <v>21</v>
      </c>
      <c r="I419" t="s">
        <v>22</v>
      </c>
      <c r="J419">
        <v>1541221200</v>
      </c>
      <c r="K419">
        <v>1543298400</v>
      </c>
      <c r="L419" t="b">
        <v>0</v>
      </c>
      <c r="M419" t="b">
        <v>0</v>
      </c>
      <c r="N419" t="s">
        <v>33</v>
      </c>
      <c r="O419" s="5">
        <f t="shared" si="24"/>
        <v>0.55470588235294116</v>
      </c>
      <c r="P419">
        <f t="shared" si="27"/>
        <v>62.866666666666667</v>
      </c>
      <c r="Q419" t="s">
        <v>2039</v>
      </c>
      <c r="R419" t="s">
        <v>2040</v>
      </c>
      <c r="S419" s="8">
        <f t="shared" si="25"/>
        <v>43407.208333333328</v>
      </c>
      <c r="T419" s="8">
        <f t="shared" si="26"/>
        <v>43431.25</v>
      </c>
    </row>
    <row r="420" spans="1:20" ht="17" x14ac:dyDescent="0.2">
      <c r="A420">
        <v>418</v>
      </c>
      <c r="B420" t="s">
        <v>105</v>
      </c>
      <c r="C420" s="3" t="s">
        <v>886</v>
      </c>
      <c r="D420">
        <v>163700</v>
      </c>
      <c r="E420">
        <v>93963</v>
      </c>
      <c r="F420" t="s">
        <v>14</v>
      </c>
      <c r="G420">
        <v>1999</v>
      </c>
      <c r="H420" t="s">
        <v>15</v>
      </c>
      <c r="I420" t="s">
        <v>16</v>
      </c>
      <c r="J420">
        <v>1336280400</v>
      </c>
      <c r="K420">
        <v>1336366800</v>
      </c>
      <c r="L420" t="b">
        <v>0</v>
      </c>
      <c r="M420" t="b">
        <v>0</v>
      </c>
      <c r="N420" t="s">
        <v>42</v>
      </c>
      <c r="O420" s="5">
        <f t="shared" si="24"/>
        <v>0.57399511301160655</v>
      </c>
      <c r="P420">
        <f t="shared" si="27"/>
        <v>47.005002501250623</v>
      </c>
      <c r="Q420" t="s">
        <v>2041</v>
      </c>
      <c r="R420" t="s">
        <v>2042</v>
      </c>
      <c r="S420" s="8">
        <f t="shared" si="25"/>
        <v>41035.208333333336</v>
      </c>
      <c r="T420" s="8">
        <f t="shared" si="26"/>
        <v>41036.208333333336</v>
      </c>
    </row>
    <row r="421" spans="1:20" ht="17" x14ac:dyDescent="0.2">
      <c r="A421">
        <v>419</v>
      </c>
      <c r="B421" t="s">
        <v>887</v>
      </c>
      <c r="C421" s="3" t="s">
        <v>888</v>
      </c>
      <c r="D421">
        <v>113800</v>
      </c>
      <c r="E421">
        <v>140469</v>
      </c>
      <c r="F421" t="s">
        <v>20</v>
      </c>
      <c r="G421">
        <v>5203</v>
      </c>
      <c r="H421" t="s">
        <v>21</v>
      </c>
      <c r="I421" t="s">
        <v>22</v>
      </c>
      <c r="J421">
        <v>1324533600</v>
      </c>
      <c r="K421">
        <v>1325052000</v>
      </c>
      <c r="L421" t="b">
        <v>0</v>
      </c>
      <c r="M421" t="b">
        <v>0</v>
      </c>
      <c r="N421" t="s">
        <v>28</v>
      </c>
      <c r="O421" s="5">
        <f t="shared" si="24"/>
        <v>1.2343497363796134</v>
      </c>
      <c r="P421">
        <f t="shared" si="27"/>
        <v>26.997693638285604</v>
      </c>
      <c r="Q421" t="s">
        <v>2037</v>
      </c>
      <c r="R421" t="s">
        <v>2038</v>
      </c>
      <c r="S421" s="8">
        <f t="shared" si="25"/>
        <v>40899.25</v>
      </c>
      <c r="T421" s="8">
        <f t="shared" si="26"/>
        <v>40905.25</v>
      </c>
    </row>
    <row r="422" spans="1:20" ht="17" x14ac:dyDescent="0.2">
      <c r="A422">
        <v>420</v>
      </c>
      <c r="B422" t="s">
        <v>889</v>
      </c>
      <c r="C422" s="3" t="s">
        <v>890</v>
      </c>
      <c r="D422">
        <v>5000</v>
      </c>
      <c r="E422">
        <v>6423</v>
      </c>
      <c r="F422" t="s">
        <v>20</v>
      </c>
      <c r="G422">
        <v>94</v>
      </c>
      <c r="H422" t="s">
        <v>21</v>
      </c>
      <c r="I422" t="s">
        <v>22</v>
      </c>
      <c r="J422">
        <v>1498366800</v>
      </c>
      <c r="K422">
        <v>1499576400</v>
      </c>
      <c r="L422" t="b">
        <v>0</v>
      </c>
      <c r="M422" t="b">
        <v>0</v>
      </c>
      <c r="N422" t="s">
        <v>33</v>
      </c>
      <c r="O422" s="5">
        <f t="shared" si="24"/>
        <v>1.2846</v>
      </c>
      <c r="P422">
        <f t="shared" si="27"/>
        <v>68.329787234042556</v>
      </c>
      <c r="Q422" t="s">
        <v>2039</v>
      </c>
      <c r="R422" t="s">
        <v>2040</v>
      </c>
      <c r="S422" s="8">
        <f t="shared" si="25"/>
        <v>42911.208333333328</v>
      </c>
      <c r="T422" s="8">
        <f t="shared" si="26"/>
        <v>42925.208333333328</v>
      </c>
    </row>
    <row r="423" spans="1:20" ht="17" x14ac:dyDescent="0.2">
      <c r="A423">
        <v>421</v>
      </c>
      <c r="B423" t="s">
        <v>891</v>
      </c>
      <c r="C423" s="3" t="s">
        <v>892</v>
      </c>
      <c r="D423">
        <v>9400</v>
      </c>
      <c r="E423">
        <v>6015</v>
      </c>
      <c r="F423" t="s">
        <v>14</v>
      </c>
      <c r="G423">
        <v>118</v>
      </c>
      <c r="H423" t="s">
        <v>21</v>
      </c>
      <c r="I423" t="s">
        <v>22</v>
      </c>
      <c r="J423">
        <v>1498712400</v>
      </c>
      <c r="K423">
        <v>1501304400</v>
      </c>
      <c r="L423" t="b">
        <v>0</v>
      </c>
      <c r="M423" t="b">
        <v>1</v>
      </c>
      <c r="N423" t="s">
        <v>65</v>
      </c>
      <c r="O423" s="5">
        <f t="shared" si="24"/>
        <v>0.63989361702127656</v>
      </c>
      <c r="P423">
        <f t="shared" si="27"/>
        <v>50.974576271186443</v>
      </c>
      <c r="Q423" t="s">
        <v>2037</v>
      </c>
      <c r="R423" t="s">
        <v>2046</v>
      </c>
      <c r="S423" s="8">
        <f t="shared" si="25"/>
        <v>42915.208333333328</v>
      </c>
      <c r="T423" s="8">
        <f t="shared" si="26"/>
        <v>42945.208333333328</v>
      </c>
    </row>
    <row r="424" spans="1:20" ht="34" x14ac:dyDescent="0.2">
      <c r="A424">
        <v>422</v>
      </c>
      <c r="B424" t="s">
        <v>893</v>
      </c>
      <c r="C424" s="3" t="s">
        <v>894</v>
      </c>
      <c r="D424">
        <v>8700</v>
      </c>
      <c r="E424">
        <v>11075</v>
      </c>
      <c r="F424" t="s">
        <v>20</v>
      </c>
      <c r="G424">
        <v>205</v>
      </c>
      <c r="H424" t="s">
        <v>21</v>
      </c>
      <c r="I424" t="s">
        <v>22</v>
      </c>
      <c r="J424">
        <v>1271480400</v>
      </c>
      <c r="K424">
        <v>1273208400</v>
      </c>
      <c r="L424" t="b">
        <v>0</v>
      </c>
      <c r="M424" t="b">
        <v>1</v>
      </c>
      <c r="N424" t="s">
        <v>33</v>
      </c>
      <c r="O424" s="5">
        <f t="shared" si="24"/>
        <v>1.2729885057471264</v>
      </c>
      <c r="P424">
        <f t="shared" si="27"/>
        <v>54.024390243902438</v>
      </c>
      <c r="Q424" t="s">
        <v>2039</v>
      </c>
      <c r="R424" t="s">
        <v>2040</v>
      </c>
      <c r="S424" s="8">
        <f t="shared" si="25"/>
        <v>40285.208333333336</v>
      </c>
      <c r="T424" s="8">
        <f t="shared" si="26"/>
        <v>40305.208333333336</v>
      </c>
    </row>
    <row r="425" spans="1:20" ht="17" x14ac:dyDescent="0.2">
      <c r="A425">
        <v>423</v>
      </c>
      <c r="B425" t="s">
        <v>895</v>
      </c>
      <c r="C425" s="3" t="s">
        <v>896</v>
      </c>
      <c r="D425">
        <v>147800</v>
      </c>
      <c r="E425">
        <v>15723</v>
      </c>
      <c r="F425" t="s">
        <v>14</v>
      </c>
      <c r="G425">
        <v>162</v>
      </c>
      <c r="H425" t="s">
        <v>21</v>
      </c>
      <c r="I425" t="s">
        <v>22</v>
      </c>
      <c r="J425">
        <v>1316667600</v>
      </c>
      <c r="K425">
        <v>1316840400</v>
      </c>
      <c r="L425" t="b">
        <v>0</v>
      </c>
      <c r="M425" t="b">
        <v>1</v>
      </c>
      <c r="N425" t="s">
        <v>17</v>
      </c>
      <c r="O425" s="5">
        <f t="shared" si="24"/>
        <v>0.10638024357239513</v>
      </c>
      <c r="P425">
        <f t="shared" si="27"/>
        <v>97.055555555555557</v>
      </c>
      <c r="Q425" t="s">
        <v>2033</v>
      </c>
      <c r="R425" t="s">
        <v>2034</v>
      </c>
      <c r="S425" s="8">
        <f t="shared" si="25"/>
        <v>40808.208333333336</v>
      </c>
      <c r="T425" s="8">
        <f t="shared" si="26"/>
        <v>40810.208333333336</v>
      </c>
    </row>
    <row r="426" spans="1:20" ht="17" x14ac:dyDescent="0.2">
      <c r="A426">
        <v>424</v>
      </c>
      <c r="B426" t="s">
        <v>897</v>
      </c>
      <c r="C426" s="3" t="s">
        <v>898</v>
      </c>
      <c r="D426">
        <v>5100</v>
      </c>
      <c r="E426">
        <v>2064</v>
      </c>
      <c r="F426" t="s">
        <v>14</v>
      </c>
      <c r="G426">
        <v>83</v>
      </c>
      <c r="H426" t="s">
        <v>21</v>
      </c>
      <c r="I426" t="s">
        <v>22</v>
      </c>
      <c r="J426">
        <v>1524027600</v>
      </c>
      <c r="K426">
        <v>1524546000</v>
      </c>
      <c r="L426" t="b">
        <v>0</v>
      </c>
      <c r="M426" t="b">
        <v>0</v>
      </c>
      <c r="N426" t="s">
        <v>60</v>
      </c>
      <c r="O426" s="5">
        <f t="shared" si="24"/>
        <v>0.40470588235294119</v>
      </c>
      <c r="P426">
        <f t="shared" si="27"/>
        <v>24.867469879518072</v>
      </c>
      <c r="Q426" t="s">
        <v>2035</v>
      </c>
      <c r="R426" t="s">
        <v>2045</v>
      </c>
      <c r="S426" s="8">
        <f t="shared" si="25"/>
        <v>43208.208333333328</v>
      </c>
      <c r="T426" s="8">
        <f t="shared" si="26"/>
        <v>43214.208333333328</v>
      </c>
    </row>
    <row r="427" spans="1:20" ht="17" x14ac:dyDescent="0.2">
      <c r="A427">
        <v>425</v>
      </c>
      <c r="B427" t="s">
        <v>899</v>
      </c>
      <c r="C427" s="3" t="s">
        <v>900</v>
      </c>
      <c r="D427">
        <v>2700</v>
      </c>
      <c r="E427">
        <v>7767</v>
      </c>
      <c r="F427" t="s">
        <v>20</v>
      </c>
      <c r="G427">
        <v>92</v>
      </c>
      <c r="H427" t="s">
        <v>21</v>
      </c>
      <c r="I427" t="s">
        <v>22</v>
      </c>
      <c r="J427">
        <v>1438059600</v>
      </c>
      <c r="K427">
        <v>1438578000</v>
      </c>
      <c r="L427" t="b">
        <v>0</v>
      </c>
      <c r="M427" t="b">
        <v>0</v>
      </c>
      <c r="N427" t="s">
        <v>122</v>
      </c>
      <c r="O427" s="5">
        <f t="shared" si="24"/>
        <v>2.8766666666666665</v>
      </c>
      <c r="P427">
        <f t="shared" si="27"/>
        <v>84.423913043478265</v>
      </c>
      <c r="Q427" t="s">
        <v>2054</v>
      </c>
      <c r="R427" t="s">
        <v>2055</v>
      </c>
      <c r="S427" s="8">
        <f t="shared" si="25"/>
        <v>42213.208333333328</v>
      </c>
      <c r="T427" s="8">
        <f t="shared" si="26"/>
        <v>42219.208333333328</v>
      </c>
    </row>
    <row r="428" spans="1:20" ht="17" x14ac:dyDescent="0.2">
      <c r="A428">
        <v>426</v>
      </c>
      <c r="B428" t="s">
        <v>901</v>
      </c>
      <c r="C428" s="3" t="s">
        <v>902</v>
      </c>
      <c r="D428">
        <v>1800</v>
      </c>
      <c r="E428">
        <v>10313</v>
      </c>
      <c r="F428" t="s">
        <v>20</v>
      </c>
      <c r="G428">
        <v>219</v>
      </c>
      <c r="H428" t="s">
        <v>21</v>
      </c>
      <c r="I428" t="s">
        <v>22</v>
      </c>
      <c r="J428">
        <v>1361944800</v>
      </c>
      <c r="K428">
        <v>1362549600</v>
      </c>
      <c r="L428" t="b">
        <v>0</v>
      </c>
      <c r="M428" t="b">
        <v>0</v>
      </c>
      <c r="N428" t="s">
        <v>33</v>
      </c>
      <c r="O428" s="5">
        <f t="shared" si="24"/>
        <v>5.7294444444444448</v>
      </c>
      <c r="P428">
        <f t="shared" si="27"/>
        <v>47.091324200913242</v>
      </c>
      <c r="Q428" t="s">
        <v>2039</v>
      </c>
      <c r="R428" t="s">
        <v>2040</v>
      </c>
      <c r="S428" s="8">
        <f t="shared" si="25"/>
        <v>41332.25</v>
      </c>
      <c r="T428" s="8">
        <f t="shared" si="26"/>
        <v>41339.25</v>
      </c>
    </row>
    <row r="429" spans="1:20" ht="17" x14ac:dyDescent="0.2">
      <c r="A429">
        <v>427</v>
      </c>
      <c r="B429" t="s">
        <v>903</v>
      </c>
      <c r="C429" s="3" t="s">
        <v>904</v>
      </c>
      <c r="D429">
        <v>174500</v>
      </c>
      <c r="E429">
        <v>197018</v>
      </c>
      <c r="F429" t="s">
        <v>20</v>
      </c>
      <c r="G429">
        <v>2526</v>
      </c>
      <c r="H429" t="s">
        <v>21</v>
      </c>
      <c r="I429" t="s">
        <v>22</v>
      </c>
      <c r="J429">
        <v>1410584400</v>
      </c>
      <c r="K429">
        <v>1413349200</v>
      </c>
      <c r="L429" t="b">
        <v>0</v>
      </c>
      <c r="M429" t="b">
        <v>1</v>
      </c>
      <c r="N429" t="s">
        <v>33</v>
      </c>
      <c r="O429" s="5">
        <f t="shared" si="24"/>
        <v>1.1290429799426933</v>
      </c>
      <c r="P429">
        <f t="shared" si="27"/>
        <v>77.996041171813147</v>
      </c>
      <c r="Q429" t="s">
        <v>2039</v>
      </c>
      <c r="R429" t="s">
        <v>2040</v>
      </c>
      <c r="S429" s="8">
        <f t="shared" si="25"/>
        <v>41895.208333333336</v>
      </c>
      <c r="T429" s="8">
        <f t="shared" si="26"/>
        <v>41927.208333333336</v>
      </c>
    </row>
    <row r="430" spans="1:20" ht="17" x14ac:dyDescent="0.2">
      <c r="A430">
        <v>428</v>
      </c>
      <c r="B430" t="s">
        <v>905</v>
      </c>
      <c r="C430" s="3" t="s">
        <v>906</v>
      </c>
      <c r="D430">
        <v>101400</v>
      </c>
      <c r="E430">
        <v>47037</v>
      </c>
      <c r="F430" t="s">
        <v>14</v>
      </c>
      <c r="G430">
        <v>747</v>
      </c>
      <c r="H430" t="s">
        <v>21</v>
      </c>
      <c r="I430" t="s">
        <v>22</v>
      </c>
      <c r="J430">
        <v>1297404000</v>
      </c>
      <c r="K430">
        <v>1298008800</v>
      </c>
      <c r="L430" t="b">
        <v>0</v>
      </c>
      <c r="M430" t="b">
        <v>0</v>
      </c>
      <c r="N430" t="s">
        <v>71</v>
      </c>
      <c r="O430" s="5">
        <f t="shared" si="24"/>
        <v>0.46387573964497042</v>
      </c>
      <c r="P430">
        <f t="shared" si="27"/>
        <v>62.967871485943775</v>
      </c>
      <c r="Q430" t="s">
        <v>2041</v>
      </c>
      <c r="R430" t="s">
        <v>2049</v>
      </c>
      <c r="S430" s="8">
        <f t="shared" si="25"/>
        <v>40585.25</v>
      </c>
      <c r="T430" s="8">
        <f t="shared" si="26"/>
        <v>40592.25</v>
      </c>
    </row>
    <row r="431" spans="1:20" ht="17" x14ac:dyDescent="0.2">
      <c r="A431">
        <v>429</v>
      </c>
      <c r="B431" t="s">
        <v>907</v>
      </c>
      <c r="C431" s="3" t="s">
        <v>908</v>
      </c>
      <c r="D431">
        <v>191000</v>
      </c>
      <c r="E431">
        <v>173191</v>
      </c>
      <c r="F431" t="s">
        <v>74</v>
      </c>
      <c r="G431">
        <v>2138</v>
      </c>
      <c r="H431" t="s">
        <v>21</v>
      </c>
      <c r="I431" t="s">
        <v>22</v>
      </c>
      <c r="J431">
        <v>1392012000</v>
      </c>
      <c r="K431">
        <v>1394427600</v>
      </c>
      <c r="L431" t="b">
        <v>0</v>
      </c>
      <c r="M431" t="b">
        <v>1</v>
      </c>
      <c r="N431" t="s">
        <v>122</v>
      </c>
      <c r="O431" s="5">
        <f t="shared" si="24"/>
        <v>0.90675916230366493</v>
      </c>
      <c r="P431">
        <f t="shared" si="27"/>
        <v>81.006080449017773</v>
      </c>
      <c r="Q431" t="s">
        <v>2054</v>
      </c>
      <c r="R431" t="s">
        <v>2055</v>
      </c>
      <c r="S431" s="8">
        <f t="shared" si="25"/>
        <v>41680.25</v>
      </c>
      <c r="T431" s="8">
        <f t="shared" si="26"/>
        <v>41708.208333333336</v>
      </c>
    </row>
    <row r="432" spans="1:20" ht="34" x14ac:dyDescent="0.2">
      <c r="A432">
        <v>430</v>
      </c>
      <c r="B432" t="s">
        <v>909</v>
      </c>
      <c r="C432" s="3" t="s">
        <v>910</v>
      </c>
      <c r="D432">
        <v>8100</v>
      </c>
      <c r="E432">
        <v>5487</v>
      </c>
      <c r="F432" t="s">
        <v>14</v>
      </c>
      <c r="G432">
        <v>84</v>
      </c>
      <c r="H432" t="s">
        <v>21</v>
      </c>
      <c r="I432" t="s">
        <v>22</v>
      </c>
      <c r="J432">
        <v>1569733200</v>
      </c>
      <c r="K432">
        <v>1572670800</v>
      </c>
      <c r="L432" t="b">
        <v>0</v>
      </c>
      <c r="M432" t="b">
        <v>0</v>
      </c>
      <c r="N432" t="s">
        <v>33</v>
      </c>
      <c r="O432" s="5">
        <f t="shared" si="24"/>
        <v>0.67740740740740746</v>
      </c>
      <c r="P432">
        <f t="shared" si="27"/>
        <v>65.321428571428569</v>
      </c>
      <c r="Q432" t="s">
        <v>2039</v>
      </c>
      <c r="R432" t="s">
        <v>2040</v>
      </c>
      <c r="S432" s="8">
        <f t="shared" si="25"/>
        <v>43737.208333333328</v>
      </c>
      <c r="T432" s="8">
        <f t="shared" si="26"/>
        <v>43771.208333333328</v>
      </c>
    </row>
    <row r="433" spans="1:20" ht="17" x14ac:dyDescent="0.2">
      <c r="A433">
        <v>431</v>
      </c>
      <c r="B433" t="s">
        <v>911</v>
      </c>
      <c r="C433" s="3" t="s">
        <v>912</v>
      </c>
      <c r="D433">
        <v>5100</v>
      </c>
      <c r="E433">
        <v>9817</v>
      </c>
      <c r="F433" t="s">
        <v>20</v>
      </c>
      <c r="G433">
        <v>94</v>
      </c>
      <c r="H433" t="s">
        <v>21</v>
      </c>
      <c r="I433" t="s">
        <v>22</v>
      </c>
      <c r="J433">
        <v>1529643600</v>
      </c>
      <c r="K433">
        <v>1531112400</v>
      </c>
      <c r="L433" t="b">
        <v>1</v>
      </c>
      <c r="M433" t="b">
        <v>0</v>
      </c>
      <c r="N433" t="s">
        <v>33</v>
      </c>
      <c r="O433" s="5">
        <f t="shared" si="24"/>
        <v>1.9249019607843136</v>
      </c>
      <c r="P433">
        <f t="shared" si="27"/>
        <v>104.43617021276596</v>
      </c>
      <c r="Q433" t="s">
        <v>2039</v>
      </c>
      <c r="R433" t="s">
        <v>2040</v>
      </c>
      <c r="S433" s="8">
        <f t="shared" si="25"/>
        <v>43273.208333333328</v>
      </c>
      <c r="T433" s="8">
        <f t="shared" si="26"/>
        <v>43290.208333333328</v>
      </c>
    </row>
    <row r="434" spans="1:20" ht="17" x14ac:dyDescent="0.2">
      <c r="A434">
        <v>432</v>
      </c>
      <c r="B434" t="s">
        <v>913</v>
      </c>
      <c r="C434" s="3" t="s">
        <v>914</v>
      </c>
      <c r="D434">
        <v>7700</v>
      </c>
      <c r="E434">
        <v>6369</v>
      </c>
      <c r="F434" t="s">
        <v>14</v>
      </c>
      <c r="G434">
        <v>91</v>
      </c>
      <c r="H434" t="s">
        <v>21</v>
      </c>
      <c r="I434" t="s">
        <v>22</v>
      </c>
      <c r="J434">
        <v>1399006800</v>
      </c>
      <c r="K434">
        <v>1400734800</v>
      </c>
      <c r="L434" t="b">
        <v>0</v>
      </c>
      <c r="M434" t="b">
        <v>0</v>
      </c>
      <c r="N434" t="s">
        <v>33</v>
      </c>
      <c r="O434" s="5">
        <f t="shared" si="24"/>
        <v>0.82714285714285718</v>
      </c>
      <c r="P434">
        <f t="shared" si="27"/>
        <v>69.989010989010993</v>
      </c>
      <c r="Q434" t="s">
        <v>2039</v>
      </c>
      <c r="R434" t="s">
        <v>2040</v>
      </c>
      <c r="S434" s="8">
        <f t="shared" si="25"/>
        <v>41761.208333333336</v>
      </c>
      <c r="T434" s="8">
        <f t="shared" si="26"/>
        <v>41781.208333333336</v>
      </c>
    </row>
    <row r="435" spans="1:20" ht="17" x14ac:dyDescent="0.2">
      <c r="A435">
        <v>433</v>
      </c>
      <c r="B435" t="s">
        <v>915</v>
      </c>
      <c r="C435" s="3" t="s">
        <v>916</v>
      </c>
      <c r="D435">
        <v>121400</v>
      </c>
      <c r="E435">
        <v>65755</v>
      </c>
      <c r="F435" t="s">
        <v>14</v>
      </c>
      <c r="G435">
        <v>792</v>
      </c>
      <c r="H435" t="s">
        <v>21</v>
      </c>
      <c r="I435" t="s">
        <v>22</v>
      </c>
      <c r="J435">
        <v>1385359200</v>
      </c>
      <c r="K435">
        <v>1386741600</v>
      </c>
      <c r="L435" t="b">
        <v>0</v>
      </c>
      <c r="M435" t="b">
        <v>1</v>
      </c>
      <c r="N435" t="s">
        <v>42</v>
      </c>
      <c r="O435" s="5">
        <f t="shared" si="24"/>
        <v>0.54163920922570019</v>
      </c>
      <c r="P435">
        <f t="shared" si="27"/>
        <v>83.023989898989896</v>
      </c>
      <c r="Q435" t="s">
        <v>2041</v>
      </c>
      <c r="R435" t="s">
        <v>2042</v>
      </c>
      <c r="S435" s="8">
        <f t="shared" si="25"/>
        <v>41603.25</v>
      </c>
      <c r="T435" s="8">
        <f t="shared" si="26"/>
        <v>41619.25</v>
      </c>
    </row>
    <row r="436" spans="1:20" ht="17" x14ac:dyDescent="0.2">
      <c r="A436">
        <v>434</v>
      </c>
      <c r="B436" t="s">
        <v>917</v>
      </c>
      <c r="C436" s="3" t="s">
        <v>918</v>
      </c>
      <c r="D436">
        <v>5400</v>
      </c>
      <c r="E436">
        <v>903</v>
      </c>
      <c r="F436" t="s">
        <v>74</v>
      </c>
      <c r="G436">
        <v>10</v>
      </c>
      <c r="H436" t="s">
        <v>15</v>
      </c>
      <c r="I436" t="s">
        <v>16</v>
      </c>
      <c r="J436">
        <v>1480572000</v>
      </c>
      <c r="K436">
        <v>1481781600</v>
      </c>
      <c r="L436" t="b">
        <v>1</v>
      </c>
      <c r="M436" t="b">
        <v>0</v>
      </c>
      <c r="N436" t="s">
        <v>33</v>
      </c>
      <c r="O436" s="5">
        <f t="shared" si="24"/>
        <v>0.16722222222222222</v>
      </c>
      <c r="P436">
        <f t="shared" si="27"/>
        <v>90.3</v>
      </c>
      <c r="Q436" t="s">
        <v>2039</v>
      </c>
      <c r="R436" t="s">
        <v>2040</v>
      </c>
      <c r="S436" s="8">
        <f t="shared" si="25"/>
        <v>42705.25</v>
      </c>
      <c r="T436" s="8">
        <f t="shared" si="26"/>
        <v>42719.25</v>
      </c>
    </row>
    <row r="437" spans="1:20" ht="17" x14ac:dyDescent="0.2">
      <c r="A437">
        <v>435</v>
      </c>
      <c r="B437" t="s">
        <v>919</v>
      </c>
      <c r="C437" s="3" t="s">
        <v>920</v>
      </c>
      <c r="D437">
        <v>152400</v>
      </c>
      <c r="E437">
        <v>178120</v>
      </c>
      <c r="F437" t="s">
        <v>20</v>
      </c>
      <c r="G437">
        <v>1713</v>
      </c>
      <c r="H437" t="s">
        <v>107</v>
      </c>
      <c r="I437" t="s">
        <v>108</v>
      </c>
      <c r="J437">
        <v>1418623200</v>
      </c>
      <c r="K437">
        <v>1419660000</v>
      </c>
      <c r="L437" t="b">
        <v>0</v>
      </c>
      <c r="M437" t="b">
        <v>1</v>
      </c>
      <c r="N437" t="s">
        <v>33</v>
      </c>
      <c r="O437" s="5">
        <f t="shared" si="24"/>
        <v>1.168766404199475</v>
      </c>
      <c r="P437">
        <f t="shared" si="27"/>
        <v>103.98131932282546</v>
      </c>
      <c r="Q437" t="s">
        <v>2039</v>
      </c>
      <c r="R437" t="s">
        <v>2040</v>
      </c>
      <c r="S437" s="8">
        <f t="shared" si="25"/>
        <v>41988.25</v>
      </c>
      <c r="T437" s="8">
        <f t="shared" si="26"/>
        <v>42000.25</v>
      </c>
    </row>
    <row r="438" spans="1:20" ht="17" x14ac:dyDescent="0.2">
      <c r="A438">
        <v>436</v>
      </c>
      <c r="B438" t="s">
        <v>921</v>
      </c>
      <c r="C438" s="3" t="s">
        <v>922</v>
      </c>
      <c r="D438">
        <v>1300</v>
      </c>
      <c r="E438">
        <v>13678</v>
      </c>
      <c r="F438" t="s">
        <v>20</v>
      </c>
      <c r="G438">
        <v>249</v>
      </c>
      <c r="H438" t="s">
        <v>21</v>
      </c>
      <c r="I438" t="s">
        <v>22</v>
      </c>
      <c r="J438">
        <v>1555736400</v>
      </c>
      <c r="K438">
        <v>1555822800</v>
      </c>
      <c r="L438" t="b">
        <v>0</v>
      </c>
      <c r="M438" t="b">
        <v>0</v>
      </c>
      <c r="N438" t="s">
        <v>159</v>
      </c>
      <c r="O438" s="5">
        <f t="shared" si="24"/>
        <v>10.521538461538462</v>
      </c>
      <c r="P438">
        <f t="shared" si="27"/>
        <v>54.931726907630519</v>
      </c>
      <c r="Q438" t="s">
        <v>2035</v>
      </c>
      <c r="R438" t="s">
        <v>2058</v>
      </c>
      <c r="S438" s="8">
        <f t="shared" si="25"/>
        <v>43575.208333333328</v>
      </c>
      <c r="T438" s="8">
        <f t="shared" si="26"/>
        <v>43576.208333333328</v>
      </c>
    </row>
    <row r="439" spans="1:20" ht="17" x14ac:dyDescent="0.2">
      <c r="A439">
        <v>437</v>
      </c>
      <c r="B439" t="s">
        <v>923</v>
      </c>
      <c r="C439" s="3" t="s">
        <v>924</v>
      </c>
      <c r="D439">
        <v>8100</v>
      </c>
      <c r="E439">
        <v>9969</v>
      </c>
      <c r="F439" t="s">
        <v>20</v>
      </c>
      <c r="G439">
        <v>192</v>
      </c>
      <c r="H439" t="s">
        <v>21</v>
      </c>
      <c r="I439" t="s">
        <v>22</v>
      </c>
      <c r="J439">
        <v>1442120400</v>
      </c>
      <c r="K439">
        <v>1442379600</v>
      </c>
      <c r="L439" t="b">
        <v>0</v>
      </c>
      <c r="M439" t="b">
        <v>1</v>
      </c>
      <c r="N439" t="s">
        <v>71</v>
      </c>
      <c r="O439" s="5">
        <f t="shared" si="24"/>
        <v>1.2307407407407407</v>
      </c>
      <c r="P439">
        <f t="shared" si="27"/>
        <v>51.921875</v>
      </c>
      <c r="Q439" t="s">
        <v>2041</v>
      </c>
      <c r="R439" t="s">
        <v>2049</v>
      </c>
      <c r="S439" s="8">
        <f t="shared" si="25"/>
        <v>42260.208333333328</v>
      </c>
      <c r="T439" s="8">
        <f t="shared" si="26"/>
        <v>42263.208333333328</v>
      </c>
    </row>
    <row r="440" spans="1:20" ht="34" x14ac:dyDescent="0.2">
      <c r="A440">
        <v>438</v>
      </c>
      <c r="B440" t="s">
        <v>925</v>
      </c>
      <c r="C440" s="3" t="s">
        <v>926</v>
      </c>
      <c r="D440">
        <v>8300</v>
      </c>
      <c r="E440">
        <v>14827</v>
      </c>
      <c r="F440" t="s">
        <v>20</v>
      </c>
      <c r="G440">
        <v>247</v>
      </c>
      <c r="H440" t="s">
        <v>21</v>
      </c>
      <c r="I440" t="s">
        <v>22</v>
      </c>
      <c r="J440">
        <v>1362376800</v>
      </c>
      <c r="K440">
        <v>1364965200</v>
      </c>
      <c r="L440" t="b">
        <v>0</v>
      </c>
      <c r="M440" t="b">
        <v>0</v>
      </c>
      <c r="N440" t="s">
        <v>33</v>
      </c>
      <c r="O440" s="5">
        <f t="shared" si="24"/>
        <v>1.7863855421686747</v>
      </c>
      <c r="P440">
        <f t="shared" si="27"/>
        <v>60.02834008097166</v>
      </c>
      <c r="Q440" t="s">
        <v>2039</v>
      </c>
      <c r="R440" t="s">
        <v>2040</v>
      </c>
      <c r="S440" s="8">
        <f t="shared" si="25"/>
        <v>41337.25</v>
      </c>
      <c r="T440" s="8">
        <f t="shared" si="26"/>
        <v>41367.208333333336</v>
      </c>
    </row>
    <row r="441" spans="1:20" ht="17" x14ac:dyDescent="0.2">
      <c r="A441">
        <v>439</v>
      </c>
      <c r="B441" t="s">
        <v>927</v>
      </c>
      <c r="C441" s="3" t="s">
        <v>928</v>
      </c>
      <c r="D441">
        <v>28400</v>
      </c>
      <c r="E441">
        <v>100900</v>
      </c>
      <c r="F441" t="s">
        <v>20</v>
      </c>
      <c r="G441">
        <v>2293</v>
      </c>
      <c r="H441" t="s">
        <v>21</v>
      </c>
      <c r="I441" t="s">
        <v>22</v>
      </c>
      <c r="J441">
        <v>1478408400</v>
      </c>
      <c r="K441">
        <v>1479016800</v>
      </c>
      <c r="L441" t="b">
        <v>0</v>
      </c>
      <c r="M441" t="b">
        <v>0</v>
      </c>
      <c r="N441" t="s">
        <v>474</v>
      </c>
      <c r="O441" s="5">
        <f t="shared" si="24"/>
        <v>3.5528169014084505</v>
      </c>
      <c r="P441">
        <f t="shared" si="27"/>
        <v>44.003488879197555</v>
      </c>
      <c r="Q441" t="s">
        <v>2041</v>
      </c>
      <c r="R441" t="s">
        <v>2063</v>
      </c>
      <c r="S441" s="8">
        <f t="shared" si="25"/>
        <v>42680.208333333328</v>
      </c>
      <c r="T441" s="8">
        <f t="shared" si="26"/>
        <v>42687.25</v>
      </c>
    </row>
    <row r="442" spans="1:20" ht="17" x14ac:dyDescent="0.2">
      <c r="A442">
        <v>440</v>
      </c>
      <c r="B442" t="s">
        <v>929</v>
      </c>
      <c r="C442" s="3" t="s">
        <v>930</v>
      </c>
      <c r="D442">
        <v>102500</v>
      </c>
      <c r="E442">
        <v>165954</v>
      </c>
      <c r="F442" t="s">
        <v>20</v>
      </c>
      <c r="G442">
        <v>3131</v>
      </c>
      <c r="H442" t="s">
        <v>21</v>
      </c>
      <c r="I442" t="s">
        <v>22</v>
      </c>
      <c r="J442">
        <v>1498798800</v>
      </c>
      <c r="K442">
        <v>1499662800</v>
      </c>
      <c r="L442" t="b">
        <v>0</v>
      </c>
      <c r="M442" t="b">
        <v>0</v>
      </c>
      <c r="N442" t="s">
        <v>269</v>
      </c>
      <c r="O442" s="5">
        <f t="shared" si="24"/>
        <v>1.6190634146341463</v>
      </c>
      <c r="P442">
        <f t="shared" si="27"/>
        <v>53.003513254551258</v>
      </c>
      <c r="Q442" t="s">
        <v>2041</v>
      </c>
      <c r="R442" t="s">
        <v>2060</v>
      </c>
      <c r="S442" s="8">
        <f t="shared" si="25"/>
        <v>42916.208333333328</v>
      </c>
      <c r="T442" s="8">
        <f t="shared" si="26"/>
        <v>42926.208333333328</v>
      </c>
    </row>
    <row r="443" spans="1:20" ht="17" x14ac:dyDescent="0.2">
      <c r="A443">
        <v>441</v>
      </c>
      <c r="B443" t="s">
        <v>931</v>
      </c>
      <c r="C443" s="3" t="s">
        <v>932</v>
      </c>
      <c r="D443">
        <v>7000</v>
      </c>
      <c r="E443">
        <v>1744</v>
      </c>
      <c r="F443" t="s">
        <v>14</v>
      </c>
      <c r="G443">
        <v>32</v>
      </c>
      <c r="H443" t="s">
        <v>21</v>
      </c>
      <c r="I443" t="s">
        <v>22</v>
      </c>
      <c r="J443">
        <v>1335416400</v>
      </c>
      <c r="K443">
        <v>1337835600</v>
      </c>
      <c r="L443" t="b">
        <v>0</v>
      </c>
      <c r="M443" t="b">
        <v>0</v>
      </c>
      <c r="N443" t="s">
        <v>65</v>
      </c>
      <c r="O443" s="5">
        <f t="shared" si="24"/>
        <v>0.24914285714285714</v>
      </c>
      <c r="P443">
        <f t="shared" si="27"/>
        <v>54.5</v>
      </c>
      <c r="Q443" t="s">
        <v>2037</v>
      </c>
      <c r="R443" t="s">
        <v>2046</v>
      </c>
      <c r="S443" s="8">
        <f t="shared" si="25"/>
        <v>41025.208333333336</v>
      </c>
      <c r="T443" s="8">
        <f t="shared" si="26"/>
        <v>41053.208333333336</v>
      </c>
    </row>
    <row r="444" spans="1:20" ht="17" x14ac:dyDescent="0.2">
      <c r="A444">
        <v>442</v>
      </c>
      <c r="B444" t="s">
        <v>933</v>
      </c>
      <c r="C444" s="3" t="s">
        <v>934</v>
      </c>
      <c r="D444">
        <v>5400</v>
      </c>
      <c r="E444">
        <v>10731</v>
      </c>
      <c r="F444" t="s">
        <v>20</v>
      </c>
      <c r="G444">
        <v>143</v>
      </c>
      <c r="H444" t="s">
        <v>107</v>
      </c>
      <c r="I444" t="s">
        <v>108</v>
      </c>
      <c r="J444">
        <v>1504328400</v>
      </c>
      <c r="K444">
        <v>1505710800</v>
      </c>
      <c r="L444" t="b">
        <v>0</v>
      </c>
      <c r="M444" t="b">
        <v>0</v>
      </c>
      <c r="N444" t="s">
        <v>33</v>
      </c>
      <c r="O444" s="5">
        <f t="shared" si="24"/>
        <v>1.9872222222222222</v>
      </c>
      <c r="P444">
        <f t="shared" si="27"/>
        <v>75.04195804195804</v>
      </c>
      <c r="Q444" t="s">
        <v>2039</v>
      </c>
      <c r="R444" t="s">
        <v>2040</v>
      </c>
      <c r="S444" s="8">
        <f t="shared" si="25"/>
        <v>42980.208333333328</v>
      </c>
      <c r="T444" s="8">
        <f t="shared" si="26"/>
        <v>42996.208333333328</v>
      </c>
    </row>
    <row r="445" spans="1:20" ht="17" x14ac:dyDescent="0.2">
      <c r="A445">
        <v>443</v>
      </c>
      <c r="B445" t="s">
        <v>935</v>
      </c>
      <c r="C445" s="3" t="s">
        <v>936</v>
      </c>
      <c r="D445">
        <v>9300</v>
      </c>
      <c r="E445">
        <v>3232</v>
      </c>
      <c r="F445" t="s">
        <v>74</v>
      </c>
      <c r="G445">
        <v>90</v>
      </c>
      <c r="H445" t="s">
        <v>21</v>
      </c>
      <c r="I445" t="s">
        <v>22</v>
      </c>
      <c r="J445">
        <v>1285822800</v>
      </c>
      <c r="K445">
        <v>1287464400</v>
      </c>
      <c r="L445" t="b">
        <v>0</v>
      </c>
      <c r="M445" t="b">
        <v>0</v>
      </c>
      <c r="N445" t="s">
        <v>33</v>
      </c>
      <c r="O445" s="5">
        <f t="shared" si="24"/>
        <v>0.34752688172043011</v>
      </c>
      <c r="P445">
        <f t="shared" si="27"/>
        <v>35.911111111111111</v>
      </c>
      <c r="Q445" t="s">
        <v>2039</v>
      </c>
      <c r="R445" t="s">
        <v>2040</v>
      </c>
      <c r="S445" s="8">
        <f t="shared" si="25"/>
        <v>40451.208333333336</v>
      </c>
      <c r="T445" s="8">
        <f t="shared" si="26"/>
        <v>40470.208333333336</v>
      </c>
    </row>
    <row r="446" spans="1:20" ht="17" x14ac:dyDescent="0.2">
      <c r="A446">
        <v>444</v>
      </c>
      <c r="B446" t="s">
        <v>748</v>
      </c>
      <c r="C446" s="3" t="s">
        <v>937</v>
      </c>
      <c r="D446">
        <v>6200</v>
      </c>
      <c r="E446">
        <v>10938</v>
      </c>
      <c r="F446" t="s">
        <v>20</v>
      </c>
      <c r="G446">
        <v>296</v>
      </c>
      <c r="H446" t="s">
        <v>21</v>
      </c>
      <c r="I446" t="s">
        <v>22</v>
      </c>
      <c r="J446">
        <v>1311483600</v>
      </c>
      <c r="K446">
        <v>1311656400</v>
      </c>
      <c r="L446" t="b">
        <v>0</v>
      </c>
      <c r="M446" t="b">
        <v>1</v>
      </c>
      <c r="N446" t="s">
        <v>60</v>
      </c>
      <c r="O446" s="5">
        <f t="shared" si="24"/>
        <v>1.7641935483870967</v>
      </c>
      <c r="P446">
        <f t="shared" si="27"/>
        <v>36.952702702702702</v>
      </c>
      <c r="Q446" t="s">
        <v>2035</v>
      </c>
      <c r="R446" t="s">
        <v>2045</v>
      </c>
      <c r="S446" s="8">
        <f t="shared" si="25"/>
        <v>40748.208333333336</v>
      </c>
      <c r="T446" s="8">
        <f t="shared" si="26"/>
        <v>40750.208333333336</v>
      </c>
    </row>
    <row r="447" spans="1:20" ht="34" x14ac:dyDescent="0.2">
      <c r="A447">
        <v>445</v>
      </c>
      <c r="B447" t="s">
        <v>938</v>
      </c>
      <c r="C447" s="3" t="s">
        <v>939</v>
      </c>
      <c r="D447">
        <v>2100</v>
      </c>
      <c r="E447">
        <v>10739</v>
      </c>
      <c r="F447" t="s">
        <v>20</v>
      </c>
      <c r="G447">
        <v>170</v>
      </c>
      <c r="H447" t="s">
        <v>21</v>
      </c>
      <c r="I447" t="s">
        <v>22</v>
      </c>
      <c r="J447">
        <v>1291356000</v>
      </c>
      <c r="K447">
        <v>1293170400</v>
      </c>
      <c r="L447" t="b">
        <v>0</v>
      </c>
      <c r="M447" t="b">
        <v>1</v>
      </c>
      <c r="N447" t="s">
        <v>33</v>
      </c>
      <c r="O447" s="5">
        <f t="shared" si="24"/>
        <v>5.1138095238095236</v>
      </c>
      <c r="P447">
        <f t="shared" si="27"/>
        <v>63.170588235294119</v>
      </c>
      <c r="Q447" t="s">
        <v>2039</v>
      </c>
      <c r="R447" t="s">
        <v>2040</v>
      </c>
      <c r="S447" s="8">
        <f t="shared" si="25"/>
        <v>40515.25</v>
      </c>
      <c r="T447" s="8">
        <f t="shared" si="26"/>
        <v>40536.25</v>
      </c>
    </row>
    <row r="448" spans="1:20" ht="17" x14ac:dyDescent="0.2">
      <c r="A448">
        <v>446</v>
      </c>
      <c r="B448" t="s">
        <v>940</v>
      </c>
      <c r="C448" s="3" t="s">
        <v>941</v>
      </c>
      <c r="D448">
        <v>6800</v>
      </c>
      <c r="E448">
        <v>5579</v>
      </c>
      <c r="F448" t="s">
        <v>14</v>
      </c>
      <c r="G448">
        <v>186</v>
      </c>
      <c r="H448" t="s">
        <v>21</v>
      </c>
      <c r="I448" t="s">
        <v>22</v>
      </c>
      <c r="J448">
        <v>1355810400</v>
      </c>
      <c r="K448">
        <v>1355983200</v>
      </c>
      <c r="L448" t="b">
        <v>0</v>
      </c>
      <c r="M448" t="b">
        <v>0</v>
      </c>
      <c r="N448" t="s">
        <v>65</v>
      </c>
      <c r="O448" s="5">
        <f t="shared" si="24"/>
        <v>0.82044117647058823</v>
      </c>
      <c r="P448">
        <f t="shared" si="27"/>
        <v>29.99462365591398</v>
      </c>
      <c r="Q448" t="s">
        <v>2037</v>
      </c>
      <c r="R448" t="s">
        <v>2046</v>
      </c>
      <c r="S448" s="8">
        <f t="shared" si="25"/>
        <v>41261.25</v>
      </c>
      <c r="T448" s="8">
        <f t="shared" si="26"/>
        <v>41263.25</v>
      </c>
    </row>
    <row r="449" spans="1:20" ht="34" x14ac:dyDescent="0.2">
      <c r="A449">
        <v>447</v>
      </c>
      <c r="B449" t="s">
        <v>942</v>
      </c>
      <c r="C449" s="3" t="s">
        <v>943</v>
      </c>
      <c r="D449">
        <v>155200</v>
      </c>
      <c r="E449">
        <v>37754</v>
      </c>
      <c r="F449" t="s">
        <v>74</v>
      </c>
      <c r="G449">
        <v>439</v>
      </c>
      <c r="H449" t="s">
        <v>40</v>
      </c>
      <c r="I449" t="s">
        <v>41</v>
      </c>
      <c r="J449">
        <v>1513663200</v>
      </c>
      <c r="K449">
        <v>1515045600</v>
      </c>
      <c r="L449" t="b">
        <v>0</v>
      </c>
      <c r="M449" t="b">
        <v>0</v>
      </c>
      <c r="N449" t="s">
        <v>269</v>
      </c>
      <c r="O449" s="5">
        <f t="shared" si="24"/>
        <v>0.24326030927835052</v>
      </c>
      <c r="P449">
        <f t="shared" si="27"/>
        <v>86</v>
      </c>
      <c r="Q449" t="s">
        <v>2041</v>
      </c>
      <c r="R449" t="s">
        <v>2060</v>
      </c>
      <c r="S449" s="8">
        <f t="shared" si="25"/>
        <v>43088.25</v>
      </c>
      <c r="T449" s="8">
        <f t="shared" si="26"/>
        <v>43104.25</v>
      </c>
    </row>
    <row r="450" spans="1:20" ht="17" x14ac:dyDescent="0.2">
      <c r="A450">
        <v>448</v>
      </c>
      <c r="B450" t="s">
        <v>944</v>
      </c>
      <c r="C450" s="3" t="s">
        <v>945</v>
      </c>
      <c r="D450">
        <v>89900</v>
      </c>
      <c r="E450">
        <v>45384</v>
      </c>
      <c r="F450" t="s">
        <v>14</v>
      </c>
      <c r="G450">
        <v>605</v>
      </c>
      <c r="H450" t="s">
        <v>21</v>
      </c>
      <c r="I450" t="s">
        <v>22</v>
      </c>
      <c r="J450">
        <v>1365915600</v>
      </c>
      <c r="K450">
        <v>1366088400</v>
      </c>
      <c r="L450" t="b">
        <v>0</v>
      </c>
      <c r="M450" t="b">
        <v>1</v>
      </c>
      <c r="N450" t="s">
        <v>89</v>
      </c>
      <c r="O450" s="5">
        <f t="shared" si="24"/>
        <v>0.50482758620689661</v>
      </c>
      <c r="P450">
        <f t="shared" si="27"/>
        <v>75.014876033057845</v>
      </c>
      <c r="Q450" t="s">
        <v>2050</v>
      </c>
      <c r="R450" t="s">
        <v>2051</v>
      </c>
      <c r="S450" s="8">
        <f t="shared" si="25"/>
        <v>41378.208333333336</v>
      </c>
      <c r="T450" s="8">
        <f t="shared" si="26"/>
        <v>41380.208333333336</v>
      </c>
    </row>
    <row r="451" spans="1:20" ht="17" x14ac:dyDescent="0.2">
      <c r="A451">
        <v>449</v>
      </c>
      <c r="B451" t="s">
        <v>946</v>
      </c>
      <c r="C451" s="3" t="s">
        <v>947</v>
      </c>
      <c r="D451">
        <v>900</v>
      </c>
      <c r="E451">
        <v>8703</v>
      </c>
      <c r="F451" t="s">
        <v>20</v>
      </c>
      <c r="G451">
        <v>86</v>
      </c>
      <c r="H451" t="s">
        <v>36</v>
      </c>
      <c r="I451" t="s">
        <v>37</v>
      </c>
      <c r="J451">
        <v>1551852000</v>
      </c>
      <c r="K451">
        <v>1553317200</v>
      </c>
      <c r="L451" t="b">
        <v>0</v>
      </c>
      <c r="M451" t="b">
        <v>0</v>
      </c>
      <c r="N451" t="s">
        <v>89</v>
      </c>
      <c r="O451" s="5">
        <f t="shared" ref="O451:O514" si="28">E451/D451</f>
        <v>9.67</v>
      </c>
      <c r="P451">
        <f t="shared" si="27"/>
        <v>101.19767441860465</v>
      </c>
      <c r="Q451" t="s">
        <v>2050</v>
      </c>
      <c r="R451" t="s">
        <v>2051</v>
      </c>
      <c r="S451" s="8">
        <f t="shared" ref="S451:S514" si="29" xml:space="preserve"> (((J451/60)/60)/24)+DATE(1970,1,1)</f>
        <v>43530.25</v>
      </c>
      <c r="T451" s="8">
        <f t="shared" ref="T451:T514" si="30">(((K451/60)/60)/24)+DATE(1970,1,1)</f>
        <v>43547.208333333328</v>
      </c>
    </row>
    <row r="452" spans="1:20" ht="17" x14ac:dyDescent="0.2">
      <c r="A452">
        <v>450</v>
      </c>
      <c r="B452" t="s">
        <v>948</v>
      </c>
      <c r="C452" s="3" t="s">
        <v>949</v>
      </c>
      <c r="D452">
        <v>100</v>
      </c>
      <c r="E452">
        <v>4</v>
      </c>
      <c r="F452" t="s">
        <v>14</v>
      </c>
      <c r="G452">
        <v>1</v>
      </c>
      <c r="H452" t="s">
        <v>15</v>
      </c>
      <c r="I452" t="s">
        <v>16</v>
      </c>
      <c r="J452">
        <v>1540098000</v>
      </c>
      <c r="K452">
        <v>1542088800</v>
      </c>
      <c r="L452" t="b">
        <v>0</v>
      </c>
      <c r="M452" t="b">
        <v>0</v>
      </c>
      <c r="N452" t="s">
        <v>71</v>
      </c>
      <c r="O452" s="5">
        <f t="shared" si="28"/>
        <v>0.04</v>
      </c>
      <c r="P452">
        <f t="shared" ref="P452:P515" si="31">E452/G452</f>
        <v>4</v>
      </c>
      <c r="Q452" t="s">
        <v>2041</v>
      </c>
      <c r="R452" t="s">
        <v>2049</v>
      </c>
      <c r="S452" s="8">
        <f t="shared" si="29"/>
        <v>43394.208333333328</v>
      </c>
      <c r="T452" s="8">
        <f t="shared" si="30"/>
        <v>43417.25</v>
      </c>
    </row>
    <row r="453" spans="1:20" ht="17" x14ac:dyDescent="0.2">
      <c r="A453">
        <v>451</v>
      </c>
      <c r="B453" t="s">
        <v>950</v>
      </c>
      <c r="C453" s="3" t="s">
        <v>951</v>
      </c>
      <c r="D453">
        <v>148400</v>
      </c>
      <c r="E453">
        <v>182302</v>
      </c>
      <c r="F453" t="s">
        <v>20</v>
      </c>
      <c r="G453">
        <v>6286</v>
      </c>
      <c r="H453" t="s">
        <v>21</v>
      </c>
      <c r="I453" t="s">
        <v>22</v>
      </c>
      <c r="J453">
        <v>1500440400</v>
      </c>
      <c r="K453">
        <v>1503118800</v>
      </c>
      <c r="L453" t="b">
        <v>0</v>
      </c>
      <c r="M453" t="b">
        <v>0</v>
      </c>
      <c r="N453" t="s">
        <v>23</v>
      </c>
      <c r="O453" s="5">
        <f t="shared" si="28"/>
        <v>1.2284501347708894</v>
      </c>
      <c r="P453">
        <f t="shared" si="31"/>
        <v>29.001272669424118</v>
      </c>
      <c r="Q453" t="s">
        <v>2035</v>
      </c>
      <c r="R453" t="s">
        <v>2036</v>
      </c>
      <c r="S453" s="8">
        <f t="shared" si="29"/>
        <v>42935.208333333328</v>
      </c>
      <c r="T453" s="8">
        <f t="shared" si="30"/>
        <v>42966.208333333328</v>
      </c>
    </row>
    <row r="454" spans="1:20" ht="34" x14ac:dyDescent="0.2">
      <c r="A454">
        <v>452</v>
      </c>
      <c r="B454" t="s">
        <v>952</v>
      </c>
      <c r="C454" s="3" t="s">
        <v>953</v>
      </c>
      <c r="D454">
        <v>4800</v>
      </c>
      <c r="E454">
        <v>3045</v>
      </c>
      <c r="F454" t="s">
        <v>14</v>
      </c>
      <c r="G454">
        <v>31</v>
      </c>
      <c r="H454" t="s">
        <v>21</v>
      </c>
      <c r="I454" t="s">
        <v>22</v>
      </c>
      <c r="J454">
        <v>1278392400</v>
      </c>
      <c r="K454">
        <v>1278478800</v>
      </c>
      <c r="L454" t="b">
        <v>0</v>
      </c>
      <c r="M454" t="b">
        <v>0</v>
      </c>
      <c r="N454" t="s">
        <v>53</v>
      </c>
      <c r="O454" s="5">
        <f t="shared" si="28"/>
        <v>0.63437500000000002</v>
      </c>
      <c r="P454">
        <f t="shared" si="31"/>
        <v>98.225806451612897</v>
      </c>
      <c r="Q454" t="s">
        <v>2041</v>
      </c>
      <c r="R454" t="s">
        <v>2044</v>
      </c>
      <c r="S454" s="8">
        <f t="shared" si="29"/>
        <v>40365.208333333336</v>
      </c>
      <c r="T454" s="8">
        <f t="shared" si="30"/>
        <v>40366.208333333336</v>
      </c>
    </row>
    <row r="455" spans="1:20" ht="34" x14ac:dyDescent="0.2">
      <c r="A455">
        <v>453</v>
      </c>
      <c r="B455" t="s">
        <v>954</v>
      </c>
      <c r="C455" s="3" t="s">
        <v>955</v>
      </c>
      <c r="D455">
        <v>182400</v>
      </c>
      <c r="E455">
        <v>102749</v>
      </c>
      <c r="F455" t="s">
        <v>14</v>
      </c>
      <c r="G455">
        <v>1181</v>
      </c>
      <c r="H455" t="s">
        <v>21</v>
      </c>
      <c r="I455" t="s">
        <v>22</v>
      </c>
      <c r="J455">
        <v>1480572000</v>
      </c>
      <c r="K455">
        <v>1484114400</v>
      </c>
      <c r="L455" t="b">
        <v>0</v>
      </c>
      <c r="M455" t="b">
        <v>0</v>
      </c>
      <c r="N455" t="s">
        <v>474</v>
      </c>
      <c r="O455" s="5">
        <f t="shared" si="28"/>
        <v>0.56331688596491225</v>
      </c>
      <c r="P455">
        <f t="shared" si="31"/>
        <v>87.001693480101608</v>
      </c>
      <c r="Q455" t="s">
        <v>2041</v>
      </c>
      <c r="R455" t="s">
        <v>2063</v>
      </c>
      <c r="S455" s="8">
        <f t="shared" si="29"/>
        <v>42705.25</v>
      </c>
      <c r="T455" s="8">
        <f t="shared" si="30"/>
        <v>42746.25</v>
      </c>
    </row>
    <row r="456" spans="1:20" ht="17" x14ac:dyDescent="0.2">
      <c r="A456">
        <v>454</v>
      </c>
      <c r="B456" t="s">
        <v>956</v>
      </c>
      <c r="C456" s="3" t="s">
        <v>957</v>
      </c>
      <c r="D456">
        <v>4000</v>
      </c>
      <c r="E456">
        <v>1763</v>
      </c>
      <c r="F456" t="s">
        <v>14</v>
      </c>
      <c r="G456">
        <v>39</v>
      </c>
      <c r="H456" t="s">
        <v>21</v>
      </c>
      <c r="I456" t="s">
        <v>22</v>
      </c>
      <c r="J456">
        <v>1382331600</v>
      </c>
      <c r="K456">
        <v>1385445600</v>
      </c>
      <c r="L456" t="b">
        <v>0</v>
      </c>
      <c r="M456" t="b">
        <v>1</v>
      </c>
      <c r="N456" t="s">
        <v>53</v>
      </c>
      <c r="O456" s="5">
        <f t="shared" si="28"/>
        <v>0.44074999999999998</v>
      </c>
      <c r="P456">
        <f t="shared" si="31"/>
        <v>45.205128205128204</v>
      </c>
      <c r="Q456" t="s">
        <v>2041</v>
      </c>
      <c r="R456" t="s">
        <v>2044</v>
      </c>
      <c r="S456" s="8">
        <f t="shared" si="29"/>
        <v>41568.208333333336</v>
      </c>
      <c r="T456" s="8">
        <f t="shared" si="30"/>
        <v>41604.25</v>
      </c>
    </row>
    <row r="457" spans="1:20" ht="17" x14ac:dyDescent="0.2">
      <c r="A457">
        <v>455</v>
      </c>
      <c r="B457" t="s">
        <v>958</v>
      </c>
      <c r="C457" s="3" t="s">
        <v>959</v>
      </c>
      <c r="D457">
        <v>116500</v>
      </c>
      <c r="E457">
        <v>137904</v>
      </c>
      <c r="F457" t="s">
        <v>20</v>
      </c>
      <c r="G457">
        <v>3727</v>
      </c>
      <c r="H457" t="s">
        <v>21</v>
      </c>
      <c r="I457" t="s">
        <v>22</v>
      </c>
      <c r="J457">
        <v>1316754000</v>
      </c>
      <c r="K457">
        <v>1318741200</v>
      </c>
      <c r="L457" t="b">
        <v>0</v>
      </c>
      <c r="M457" t="b">
        <v>0</v>
      </c>
      <c r="N457" t="s">
        <v>33</v>
      </c>
      <c r="O457" s="5">
        <f t="shared" si="28"/>
        <v>1.1837253218884121</v>
      </c>
      <c r="P457">
        <f t="shared" si="31"/>
        <v>37.001341561577675</v>
      </c>
      <c r="Q457" t="s">
        <v>2039</v>
      </c>
      <c r="R457" t="s">
        <v>2040</v>
      </c>
      <c r="S457" s="8">
        <f t="shared" si="29"/>
        <v>40809.208333333336</v>
      </c>
      <c r="T457" s="8">
        <f t="shared" si="30"/>
        <v>40832.208333333336</v>
      </c>
    </row>
    <row r="458" spans="1:20" ht="34" x14ac:dyDescent="0.2">
      <c r="A458">
        <v>456</v>
      </c>
      <c r="B458" t="s">
        <v>960</v>
      </c>
      <c r="C458" s="3" t="s">
        <v>961</v>
      </c>
      <c r="D458">
        <v>146400</v>
      </c>
      <c r="E458">
        <v>152438</v>
      </c>
      <c r="F458" t="s">
        <v>20</v>
      </c>
      <c r="G458">
        <v>1605</v>
      </c>
      <c r="H458" t="s">
        <v>21</v>
      </c>
      <c r="I458" t="s">
        <v>22</v>
      </c>
      <c r="J458">
        <v>1518242400</v>
      </c>
      <c r="K458">
        <v>1518242400</v>
      </c>
      <c r="L458" t="b">
        <v>0</v>
      </c>
      <c r="M458" t="b">
        <v>1</v>
      </c>
      <c r="N458" t="s">
        <v>60</v>
      </c>
      <c r="O458" s="5">
        <f t="shared" si="28"/>
        <v>1.041243169398907</v>
      </c>
      <c r="P458">
        <f t="shared" si="31"/>
        <v>94.976947040498445</v>
      </c>
      <c r="Q458" t="s">
        <v>2035</v>
      </c>
      <c r="R458" t="s">
        <v>2045</v>
      </c>
      <c r="S458" s="8">
        <f t="shared" si="29"/>
        <v>43141.25</v>
      </c>
      <c r="T458" s="8">
        <f t="shared" si="30"/>
        <v>43141.25</v>
      </c>
    </row>
    <row r="459" spans="1:20" ht="17" x14ac:dyDescent="0.2">
      <c r="A459">
        <v>457</v>
      </c>
      <c r="B459" t="s">
        <v>962</v>
      </c>
      <c r="C459" s="3" t="s">
        <v>963</v>
      </c>
      <c r="D459">
        <v>5000</v>
      </c>
      <c r="E459">
        <v>1332</v>
      </c>
      <c r="F459" t="s">
        <v>14</v>
      </c>
      <c r="G459">
        <v>46</v>
      </c>
      <c r="H459" t="s">
        <v>21</v>
      </c>
      <c r="I459" t="s">
        <v>22</v>
      </c>
      <c r="J459">
        <v>1476421200</v>
      </c>
      <c r="K459">
        <v>1476594000</v>
      </c>
      <c r="L459" t="b">
        <v>0</v>
      </c>
      <c r="M459" t="b">
        <v>0</v>
      </c>
      <c r="N459" t="s">
        <v>33</v>
      </c>
      <c r="O459" s="5">
        <f t="shared" si="28"/>
        <v>0.26640000000000003</v>
      </c>
      <c r="P459">
        <f t="shared" si="31"/>
        <v>28.956521739130434</v>
      </c>
      <c r="Q459" t="s">
        <v>2039</v>
      </c>
      <c r="R459" t="s">
        <v>2040</v>
      </c>
      <c r="S459" s="8">
        <f t="shared" si="29"/>
        <v>42657.208333333328</v>
      </c>
      <c r="T459" s="8">
        <f t="shared" si="30"/>
        <v>42659.208333333328</v>
      </c>
    </row>
    <row r="460" spans="1:20" ht="17" x14ac:dyDescent="0.2">
      <c r="A460">
        <v>458</v>
      </c>
      <c r="B460" t="s">
        <v>964</v>
      </c>
      <c r="C460" s="3" t="s">
        <v>965</v>
      </c>
      <c r="D460">
        <v>33800</v>
      </c>
      <c r="E460">
        <v>118706</v>
      </c>
      <c r="F460" t="s">
        <v>20</v>
      </c>
      <c r="G460">
        <v>2120</v>
      </c>
      <c r="H460" t="s">
        <v>21</v>
      </c>
      <c r="I460" t="s">
        <v>22</v>
      </c>
      <c r="J460">
        <v>1269752400</v>
      </c>
      <c r="K460">
        <v>1273554000</v>
      </c>
      <c r="L460" t="b">
        <v>0</v>
      </c>
      <c r="M460" t="b">
        <v>0</v>
      </c>
      <c r="N460" t="s">
        <v>33</v>
      </c>
      <c r="O460" s="5">
        <f t="shared" si="28"/>
        <v>3.5120118343195266</v>
      </c>
      <c r="P460">
        <f t="shared" si="31"/>
        <v>55.993396226415094</v>
      </c>
      <c r="Q460" t="s">
        <v>2039</v>
      </c>
      <c r="R460" t="s">
        <v>2040</v>
      </c>
      <c r="S460" s="8">
        <f t="shared" si="29"/>
        <v>40265.208333333336</v>
      </c>
      <c r="T460" s="8">
        <f t="shared" si="30"/>
        <v>40309.208333333336</v>
      </c>
    </row>
    <row r="461" spans="1:20" ht="17" x14ac:dyDescent="0.2">
      <c r="A461">
        <v>459</v>
      </c>
      <c r="B461" t="s">
        <v>966</v>
      </c>
      <c r="C461" s="3" t="s">
        <v>967</v>
      </c>
      <c r="D461">
        <v>6300</v>
      </c>
      <c r="E461">
        <v>5674</v>
      </c>
      <c r="F461" t="s">
        <v>14</v>
      </c>
      <c r="G461">
        <v>105</v>
      </c>
      <c r="H461" t="s">
        <v>21</v>
      </c>
      <c r="I461" t="s">
        <v>22</v>
      </c>
      <c r="J461">
        <v>1419746400</v>
      </c>
      <c r="K461">
        <v>1421906400</v>
      </c>
      <c r="L461" t="b">
        <v>0</v>
      </c>
      <c r="M461" t="b">
        <v>0</v>
      </c>
      <c r="N461" t="s">
        <v>42</v>
      </c>
      <c r="O461" s="5">
        <f t="shared" si="28"/>
        <v>0.90063492063492068</v>
      </c>
      <c r="P461">
        <f t="shared" si="31"/>
        <v>54.038095238095238</v>
      </c>
      <c r="Q461" t="s">
        <v>2041</v>
      </c>
      <c r="R461" t="s">
        <v>2042</v>
      </c>
      <c r="S461" s="8">
        <f t="shared" si="29"/>
        <v>42001.25</v>
      </c>
      <c r="T461" s="8">
        <f t="shared" si="30"/>
        <v>42026.25</v>
      </c>
    </row>
    <row r="462" spans="1:20" ht="17" x14ac:dyDescent="0.2">
      <c r="A462">
        <v>460</v>
      </c>
      <c r="B462" t="s">
        <v>968</v>
      </c>
      <c r="C462" s="3" t="s">
        <v>969</v>
      </c>
      <c r="D462">
        <v>2400</v>
      </c>
      <c r="E462">
        <v>4119</v>
      </c>
      <c r="F462" t="s">
        <v>20</v>
      </c>
      <c r="G462">
        <v>50</v>
      </c>
      <c r="H462" t="s">
        <v>21</v>
      </c>
      <c r="I462" t="s">
        <v>22</v>
      </c>
      <c r="J462">
        <v>1281330000</v>
      </c>
      <c r="K462">
        <v>1281589200</v>
      </c>
      <c r="L462" t="b">
        <v>0</v>
      </c>
      <c r="M462" t="b">
        <v>0</v>
      </c>
      <c r="N462" t="s">
        <v>33</v>
      </c>
      <c r="O462" s="5">
        <f t="shared" si="28"/>
        <v>1.7162500000000001</v>
      </c>
      <c r="P462">
        <f t="shared" si="31"/>
        <v>82.38</v>
      </c>
      <c r="Q462" t="s">
        <v>2039</v>
      </c>
      <c r="R462" t="s">
        <v>2040</v>
      </c>
      <c r="S462" s="8">
        <f t="shared" si="29"/>
        <v>40399.208333333336</v>
      </c>
      <c r="T462" s="8">
        <f t="shared" si="30"/>
        <v>40402.208333333336</v>
      </c>
    </row>
    <row r="463" spans="1:20" ht="17" x14ac:dyDescent="0.2">
      <c r="A463">
        <v>461</v>
      </c>
      <c r="B463" t="s">
        <v>970</v>
      </c>
      <c r="C463" s="3" t="s">
        <v>971</v>
      </c>
      <c r="D463">
        <v>98800</v>
      </c>
      <c r="E463">
        <v>139354</v>
      </c>
      <c r="F463" t="s">
        <v>20</v>
      </c>
      <c r="G463">
        <v>2080</v>
      </c>
      <c r="H463" t="s">
        <v>21</v>
      </c>
      <c r="I463" t="s">
        <v>22</v>
      </c>
      <c r="J463">
        <v>1398661200</v>
      </c>
      <c r="K463">
        <v>1400389200</v>
      </c>
      <c r="L463" t="b">
        <v>0</v>
      </c>
      <c r="M463" t="b">
        <v>0</v>
      </c>
      <c r="N463" t="s">
        <v>53</v>
      </c>
      <c r="O463" s="5">
        <f t="shared" si="28"/>
        <v>1.4104655870445344</v>
      </c>
      <c r="P463">
        <f t="shared" si="31"/>
        <v>66.997115384615384</v>
      </c>
      <c r="Q463" t="s">
        <v>2041</v>
      </c>
      <c r="R463" t="s">
        <v>2044</v>
      </c>
      <c r="S463" s="8">
        <f t="shared" si="29"/>
        <v>41757.208333333336</v>
      </c>
      <c r="T463" s="8">
        <f t="shared" si="30"/>
        <v>41777.208333333336</v>
      </c>
    </row>
    <row r="464" spans="1:20" ht="17" x14ac:dyDescent="0.2">
      <c r="A464">
        <v>462</v>
      </c>
      <c r="B464" t="s">
        <v>972</v>
      </c>
      <c r="C464" s="3" t="s">
        <v>973</v>
      </c>
      <c r="D464">
        <v>188800</v>
      </c>
      <c r="E464">
        <v>57734</v>
      </c>
      <c r="F464" t="s">
        <v>14</v>
      </c>
      <c r="G464">
        <v>535</v>
      </c>
      <c r="H464" t="s">
        <v>21</v>
      </c>
      <c r="I464" t="s">
        <v>22</v>
      </c>
      <c r="J464">
        <v>1359525600</v>
      </c>
      <c r="K464">
        <v>1362808800</v>
      </c>
      <c r="L464" t="b">
        <v>0</v>
      </c>
      <c r="M464" t="b">
        <v>0</v>
      </c>
      <c r="N464" t="s">
        <v>292</v>
      </c>
      <c r="O464" s="5">
        <f t="shared" si="28"/>
        <v>0.30579449152542371</v>
      </c>
      <c r="P464">
        <f t="shared" si="31"/>
        <v>107.91401869158878</v>
      </c>
      <c r="Q464" t="s">
        <v>2050</v>
      </c>
      <c r="R464" t="s">
        <v>2061</v>
      </c>
      <c r="S464" s="8">
        <f t="shared" si="29"/>
        <v>41304.25</v>
      </c>
      <c r="T464" s="8">
        <f t="shared" si="30"/>
        <v>41342.25</v>
      </c>
    </row>
    <row r="465" spans="1:20" ht="34" x14ac:dyDescent="0.2">
      <c r="A465">
        <v>463</v>
      </c>
      <c r="B465" t="s">
        <v>974</v>
      </c>
      <c r="C465" s="3" t="s">
        <v>975</v>
      </c>
      <c r="D465">
        <v>134300</v>
      </c>
      <c r="E465">
        <v>145265</v>
      </c>
      <c r="F465" t="s">
        <v>20</v>
      </c>
      <c r="G465">
        <v>2105</v>
      </c>
      <c r="H465" t="s">
        <v>21</v>
      </c>
      <c r="I465" t="s">
        <v>22</v>
      </c>
      <c r="J465">
        <v>1388469600</v>
      </c>
      <c r="K465">
        <v>1388815200</v>
      </c>
      <c r="L465" t="b">
        <v>0</v>
      </c>
      <c r="M465" t="b">
        <v>0</v>
      </c>
      <c r="N465" t="s">
        <v>71</v>
      </c>
      <c r="O465" s="5">
        <f t="shared" si="28"/>
        <v>1.0816455696202532</v>
      </c>
      <c r="P465">
        <f t="shared" si="31"/>
        <v>69.009501187648453</v>
      </c>
      <c r="Q465" t="s">
        <v>2041</v>
      </c>
      <c r="R465" t="s">
        <v>2049</v>
      </c>
      <c r="S465" s="8">
        <f t="shared" si="29"/>
        <v>41639.25</v>
      </c>
      <c r="T465" s="8">
        <f t="shared" si="30"/>
        <v>41643.25</v>
      </c>
    </row>
    <row r="466" spans="1:20" ht="17" x14ac:dyDescent="0.2">
      <c r="A466">
        <v>464</v>
      </c>
      <c r="B466" t="s">
        <v>976</v>
      </c>
      <c r="C466" s="3" t="s">
        <v>977</v>
      </c>
      <c r="D466">
        <v>71200</v>
      </c>
      <c r="E466">
        <v>95020</v>
      </c>
      <c r="F466" t="s">
        <v>20</v>
      </c>
      <c r="G466">
        <v>2436</v>
      </c>
      <c r="H466" t="s">
        <v>21</v>
      </c>
      <c r="I466" t="s">
        <v>22</v>
      </c>
      <c r="J466">
        <v>1518328800</v>
      </c>
      <c r="K466">
        <v>1519538400</v>
      </c>
      <c r="L466" t="b">
        <v>0</v>
      </c>
      <c r="M466" t="b">
        <v>0</v>
      </c>
      <c r="N466" t="s">
        <v>33</v>
      </c>
      <c r="O466" s="5">
        <f t="shared" si="28"/>
        <v>1.3345505617977529</v>
      </c>
      <c r="P466">
        <f t="shared" si="31"/>
        <v>39.006568144499177</v>
      </c>
      <c r="Q466" t="s">
        <v>2039</v>
      </c>
      <c r="R466" t="s">
        <v>2040</v>
      </c>
      <c r="S466" s="8">
        <f t="shared" si="29"/>
        <v>43142.25</v>
      </c>
      <c r="T466" s="8">
        <f t="shared" si="30"/>
        <v>43156.25</v>
      </c>
    </row>
    <row r="467" spans="1:20" ht="17" x14ac:dyDescent="0.2">
      <c r="A467">
        <v>465</v>
      </c>
      <c r="B467" t="s">
        <v>978</v>
      </c>
      <c r="C467" s="3" t="s">
        <v>979</v>
      </c>
      <c r="D467">
        <v>4700</v>
      </c>
      <c r="E467">
        <v>8829</v>
      </c>
      <c r="F467" t="s">
        <v>20</v>
      </c>
      <c r="G467">
        <v>80</v>
      </c>
      <c r="H467" t="s">
        <v>21</v>
      </c>
      <c r="I467" t="s">
        <v>22</v>
      </c>
      <c r="J467">
        <v>1517032800</v>
      </c>
      <c r="K467">
        <v>1517810400</v>
      </c>
      <c r="L467" t="b">
        <v>0</v>
      </c>
      <c r="M467" t="b">
        <v>0</v>
      </c>
      <c r="N467" t="s">
        <v>206</v>
      </c>
      <c r="O467" s="5">
        <f t="shared" si="28"/>
        <v>1.8785106382978722</v>
      </c>
      <c r="P467">
        <f t="shared" si="31"/>
        <v>110.3625</v>
      </c>
      <c r="Q467" t="s">
        <v>2047</v>
      </c>
      <c r="R467" t="s">
        <v>2059</v>
      </c>
      <c r="S467" s="8">
        <f t="shared" si="29"/>
        <v>43127.25</v>
      </c>
      <c r="T467" s="8">
        <f t="shared" si="30"/>
        <v>43136.25</v>
      </c>
    </row>
    <row r="468" spans="1:20" ht="17" x14ac:dyDescent="0.2">
      <c r="A468">
        <v>466</v>
      </c>
      <c r="B468" t="s">
        <v>980</v>
      </c>
      <c r="C468" s="3" t="s">
        <v>981</v>
      </c>
      <c r="D468">
        <v>1200</v>
      </c>
      <c r="E468">
        <v>3984</v>
      </c>
      <c r="F468" t="s">
        <v>20</v>
      </c>
      <c r="G468">
        <v>42</v>
      </c>
      <c r="H468" t="s">
        <v>21</v>
      </c>
      <c r="I468" t="s">
        <v>22</v>
      </c>
      <c r="J468">
        <v>1368594000</v>
      </c>
      <c r="K468">
        <v>1370581200</v>
      </c>
      <c r="L468" t="b">
        <v>0</v>
      </c>
      <c r="M468" t="b">
        <v>1</v>
      </c>
      <c r="N468" t="s">
        <v>65</v>
      </c>
      <c r="O468" s="5">
        <f t="shared" si="28"/>
        <v>3.32</v>
      </c>
      <c r="P468">
        <f t="shared" si="31"/>
        <v>94.857142857142861</v>
      </c>
      <c r="Q468" t="s">
        <v>2037</v>
      </c>
      <c r="R468" t="s">
        <v>2046</v>
      </c>
      <c r="S468" s="8">
        <f t="shared" si="29"/>
        <v>41409.208333333336</v>
      </c>
      <c r="T468" s="8">
        <f t="shared" si="30"/>
        <v>41432.208333333336</v>
      </c>
    </row>
    <row r="469" spans="1:20" ht="34" x14ac:dyDescent="0.2">
      <c r="A469">
        <v>467</v>
      </c>
      <c r="B469" t="s">
        <v>982</v>
      </c>
      <c r="C469" s="3" t="s">
        <v>983</v>
      </c>
      <c r="D469">
        <v>1400</v>
      </c>
      <c r="E469">
        <v>8053</v>
      </c>
      <c r="F469" t="s">
        <v>20</v>
      </c>
      <c r="G469">
        <v>139</v>
      </c>
      <c r="H469" t="s">
        <v>15</v>
      </c>
      <c r="I469" t="s">
        <v>16</v>
      </c>
      <c r="J469">
        <v>1448258400</v>
      </c>
      <c r="K469">
        <v>1448863200</v>
      </c>
      <c r="L469" t="b">
        <v>0</v>
      </c>
      <c r="M469" t="b">
        <v>1</v>
      </c>
      <c r="N469" t="s">
        <v>28</v>
      </c>
      <c r="O469" s="5">
        <f t="shared" si="28"/>
        <v>5.7521428571428572</v>
      </c>
      <c r="P469">
        <f t="shared" si="31"/>
        <v>57.935251798561154</v>
      </c>
      <c r="Q469" t="s">
        <v>2037</v>
      </c>
      <c r="R469" t="s">
        <v>2038</v>
      </c>
      <c r="S469" s="8">
        <f t="shared" si="29"/>
        <v>42331.25</v>
      </c>
      <c r="T469" s="8">
        <f t="shared" si="30"/>
        <v>42338.25</v>
      </c>
    </row>
    <row r="470" spans="1:20" ht="17" x14ac:dyDescent="0.2">
      <c r="A470">
        <v>468</v>
      </c>
      <c r="B470" t="s">
        <v>984</v>
      </c>
      <c r="C470" s="3" t="s">
        <v>985</v>
      </c>
      <c r="D470">
        <v>4000</v>
      </c>
      <c r="E470">
        <v>1620</v>
      </c>
      <c r="F470" t="s">
        <v>14</v>
      </c>
      <c r="G470">
        <v>16</v>
      </c>
      <c r="H470" t="s">
        <v>21</v>
      </c>
      <c r="I470" t="s">
        <v>22</v>
      </c>
      <c r="J470">
        <v>1555218000</v>
      </c>
      <c r="K470">
        <v>1556600400</v>
      </c>
      <c r="L470" t="b">
        <v>0</v>
      </c>
      <c r="M470" t="b">
        <v>0</v>
      </c>
      <c r="N470" t="s">
        <v>33</v>
      </c>
      <c r="O470" s="5">
        <f t="shared" si="28"/>
        <v>0.40500000000000003</v>
      </c>
      <c r="P470">
        <f t="shared" si="31"/>
        <v>101.25</v>
      </c>
      <c r="Q470" t="s">
        <v>2039</v>
      </c>
      <c r="R470" t="s">
        <v>2040</v>
      </c>
      <c r="S470" s="8">
        <f t="shared" si="29"/>
        <v>43569.208333333328</v>
      </c>
      <c r="T470" s="8">
        <f t="shared" si="30"/>
        <v>43585.208333333328</v>
      </c>
    </row>
    <row r="471" spans="1:20" ht="17" x14ac:dyDescent="0.2">
      <c r="A471">
        <v>469</v>
      </c>
      <c r="B471" t="s">
        <v>986</v>
      </c>
      <c r="C471" s="3" t="s">
        <v>987</v>
      </c>
      <c r="D471">
        <v>5600</v>
      </c>
      <c r="E471">
        <v>10328</v>
      </c>
      <c r="F471" t="s">
        <v>20</v>
      </c>
      <c r="G471">
        <v>159</v>
      </c>
      <c r="H471" t="s">
        <v>21</v>
      </c>
      <c r="I471" t="s">
        <v>22</v>
      </c>
      <c r="J471">
        <v>1431925200</v>
      </c>
      <c r="K471">
        <v>1432098000</v>
      </c>
      <c r="L471" t="b">
        <v>0</v>
      </c>
      <c r="M471" t="b">
        <v>0</v>
      </c>
      <c r="N471" t="s">
        <v>53</v>
      </c>
      <c r="O471" s="5">
        <f t="shared" si="28"/>
        <v>1.8442857142857143</v>
      </c>
      <c r="P471">
        <f t="shared" si="31"/>
        <v>64.95597484276729</v>
      </c>
      <c r="Q471" t="s">
        <v>2041</v>
      </c>
      <c r="R471" t="s">
        <v>2044</v>
      </c>
      <c r="S471" s="8">
        <f t="shared" si="29"/>
        <v>42142.208333333328</v>
      </c>
      <c r="T471" s="8">
        <f t="shared" si="30"/>
        <v>42144.208333333328</v>
      </c>
    </row>
    <row r="472" spans="1:20" ht="17" x14ac:dyDescent="0.2">
      <c r="A472">
        <v>470</v>
      </c>
      <c r="B472" t="s">
        <v>988</v>
      </c>
      <c r="C472" s="3" t="s">
        <v>989</v>
      </c>
      <c r="D472">
        <v>3600</v>
      </c>
      <c r="E472">
        <v>10289</v>
      </c>
      <c r="F472" t="s">
        <v>20</v>
      </c>
      <c r="G472">
        <v>381</v>
      </c>
      <c r="H472" t="s">
        <v>21</v>
      </c>
      <c r="I472" t="s">
        <v>22</v>
      </c>
      <c r="J472">
        <v>1481522400</v>
      </c>
      <c r="K472">
        <v>1482127200</v>
      </c>
      <c r="L472" t="b">
        <v>0</v>
      </c>
      <c r="M472" t="b">
        <v>0</v>
      </c>
      <c r="N472" t="s">
        <v>65</v>
      </c>
      <c r="O472" s="5">
        <f t="shared" si="28"/>
        <v>2.8580555555555556</v>
      </c>
      <c r="P472">
        <f t="shared" si="31"/>
        <v>27.00524934383202</v>
      </c>
      <c r="Q472" t="s">
        <v>2037</v>
      </c>
      <c r="R472" t="s">
        <v>2046</v>
      </c>
      <c r="S472" s="8">
        <f t="shared" si="29"/>
        <v>42716.25</v>
      </c>
      <c r="T472" s="8">
        <f t="shared" si="30"/>
        <v>42723.25</v>
      </c>
    </row>
    <row r="473" spans="1:20" ht="17" x14ac:dyDescent="0.2">
      <c r="A473">
        <v>471</v>
      </c>
      <c r="B473" t="s">
        <v>446</v>
      </c>
      <c r="C473" s="3" t="s">
        <v>990</v>
      </c>
      <c r="D473">
        <v>3100</v>
      </c>
      <c r="E473">
        <v>9889</v>
      </c>
      <c r="F473" t="s">
        <v>20</v>
      </c>
      <c r="G473">
        <v>194</v>
      </c>
      <c r="H473" t="s">
        <v>40</v>
      </c>
      <c r="I473" t="s">
        <v>41</v>
      </c>
      <c r="J473">
        <v>1335934800</v>
      </c>
      <c r="K473">
        <v>1335934800</v>
      </c>
      <c r="L473" t="b">
        <v>0</v>
      </c>
      <c r="M473" t="b">
        <v>1</v>
      </c>
      <c r="N473" t="s">
        <v>17</v>
      </c>
      <c r="O473" s="5">
        <f t="shared" si="28"/>
        <v>3.19</v>
      </c>
      <c r="P473">
        <f t="shared" si="31"/>
        <v>50.97422680412371</v>
      </c>
      <c r="Q473" t="s">
        <v>2033</v>
      </c>
      <c r="R473" t="s">
        <v>2034</v>
      </c>
      <c r="S473" s="8">
        <f t="shared" si="29"/>
        <v>41031.208333333336</v>
      </c>
      <c r="T473" s="8">
        <f t="shared" si="30"/>
        <v>41031.208333333336</v>
      </c>
    </row>
    <row r="474" spans="1:20" ht="34" x14ac:dyDescent="0.2">
      <c r="A474">
        <v>472</v>
      </c>
      <c r="B474" t="s">
        <v>991</v>
      </c>
      <c r="C474" s="3" t="s">
        <v>992</v>
      </c>
      <c r="D474">
        <v>153800</v>
      </c>
      <c r="E474">
        <v>60342</v>
      </c>
      <c r="F474" t="s">
        <v>14</v>
      </c>
      <c r="G474">
        <v>575</v>
      </c>
      <c r="H474" t="s">
        <v>21</v>
      </c>
      <c r="I474" t="s">
        <v>22</v>
      </c>
      <c r="J474">
        <v>1552280400</v>
      </c>
      <c r="K474">
        <v>1556946000</v>
      </c>
      <c r="L474" t="b">
        <v>0</v>
      </c>
      <c r="M474" t="b">
        <v>0</v>
      </c>
      <c r="N474" t="s">
        <v>23</v>
      </c>
      <c r="O474" s="5">
        <f t="shared" si="28"/>
        <v>0.39234070221066319</v>
      </c>
      <c r="P474">
        <f t="shared" si="31"/>
        <v>104.94260869565217</v>
      </c>
      <c r="Q474" t="s">
        <v>2035</v>
      </c>
      <c r="R474" t="s">
        <v>2036</v>
      </c>
      <c r="S474" s="8">
        <f t="shared" si="29"/>
        <v>43535.208333333328</v>
      </c>
      <c r="T474" s="8">
        <f t="shared" si="30"/>
        <v>43589.208333333328</v>
      </c>
    </row>
    <row r="475" spans="1:20" ht="17" x14ac:dyDescent="0.2">
      <c r="A475">
        <v>473</v>
      </c>
      <c r="B475" t="s">
        <v>993</v>
      </c>
      <c r="C475" s="3" t="s">
        <v>994</v>
      </c>
      <c r="D475">
        <v>5000</v>
      </c>
      <c r="E475">
        <v>8907</v>
      </c>
      <c r="F475" t="s">
        <v>20</v>
      </c>
      <c r="G475">
        <v>106</v>
      </c>
      <c r="H475" t="s">
        <v>21</v>
      </c>
      <c r="I475" t="s">
        <v>22</v>
      </c>
      <c r="J475">
        <v>1529989200</v>
      </c>
      <c r="K475">
        <v>1530075600</v>
      </c>
      <c r="L475" t="b">
        <v>0</v>
      </c>
      <c r="M475" t="b">
        <v>0</v>
      </c>
      <c r="N475" t="s">
        <v>50</v>
      </c>
      <c r="O475" s="5">
        <f t="shared" si="28"/>
        <v>1.7814000000000001</v>
      </c>
      <c r="P475">
        <f t="shared" si="31"/>
        <v>84.028301886792448</v>
      </c>
      <c r="Q475" t="s">
        <v>2035</v>
      </c>
      <c r="R475" t="s">
        <v>2043</v>
      </c>
      <c r="S475" s="8">
        <f t="shared" si="29"/>
        <v>43277.208333333328</v>
      </c>
      <c r="T475" s="8">
        <f t="shared" si="30"/>
        <v>43278.208333333328</v>
      </c>
    </row>
    <row r="476" spans="1:20" ht="17" x14ac:dyDescent="0.2">
      <c r="A476">
        <v>474</v>
      </c>
      <c r="B476" t="s">
        <v>995</v>
      </c>
      <c r="C476" s="3" t="s">
        <v>996</v>
      </c>
      <c r="D476">
        <v>4000</v>
      </c>
      <c r="E476">
        <v>14606</v>
      </c>
      <c r="F476" t="s">
        <v>20</v>
      </c>
      <c r="G476">
        <v>142</v>
      </c>
      <c r="H476" t="s">
        <v>21</v>
      </c>
      <c r="I476" t="s">
        <v>22</v>
      </c>
      <c r="J476">
        <v>1418709600</v>
      </c>
      <c r="K476">
        <v>1418796000</v>
      </c>
      <c r="L476" t="b">
        <v>0</v>
      </c>
      <c r="M476" t="b">
        <v>0</v>
      </c>
      <c r="N476" t="s">
        <v>269</v>
      </c>
      <c r="O476" s="5">
        <f t="shared" si="28"/>
        <v>3.6515</v>
      </c>
      <c r="P476">
        <f t="shared" si="31"/>
        <v>102.85915492957747</v>
      </c>
      <c r="Q476" t="s">
        <v>2041</v>
      </c>
      <c r="R476" t="s">
        <v>2060</v>
      </c>
      <c r="S476" s="8">
        <f t="shared" si="29"/>
        <v>41989.25</v>
      </c>
      <c r="T476" s="8">
        <f t="shared" si="30"/>
        <v>41990.25</v>
      </c>
    </row>
    <row r="477" spans="1:20" ht="34" x14ac:dyDescent="0.2">
      <c r="A477">
        <v>475</v>
      </c>
      <c r="B477" t="s">
        <v>997</v>
      </c>
      <c r="C477" s="3" t="s">
        <v>998</v>
      </c>
      <c r="D477">
        <v>7400</v>
      </c>
      <c r="E477">
        <v>8432</v>
      </c>
      <c r="F477" t="s">
        <v>20</v>
      </c>
      <c r="G477">
        <v>211</v>
      </c>
      <c r="H477" t="s">
        <v>21</v>
      </c>
      <c r="I477" t="s">
        <v>22</v>
      </c>
      <c r="J477">
        <v>1372136400</v>
      </c>
      <c r="K477">
        <v>1372482000</v>
      </c>
      <c r="L477" t="b">
        <v>0</v>
      </c>
      <c r="M477" t="b">
        <v>1</v>
      </c>
      <c r="N477" t="s">
        <v>206</v>
      </c>
      <c r="O477" s="5">
        <f t="shared" si="28"/>
        <v>1.1394594594594594</v>
      </c>
      <c r="P477">
        <f t="shared" si="31"/>
        <v>39.962085308056871</v>
      </c>
      <c r="Q477" t="s">
        <v>2047</v>
      </c>
      <c r="R477" t="s">
        <v>2059</v>
      </c>
      <c r="S477" s="8">
        <f t="shared" si="29"/>
        <v>41450.208333333336</v>
      </c>
      <c r="T477" s="8">
        <f t="shared" si="30"/>
        <v>41454.208333333336</v>
      </c>
    </row>
    <row r="478" spans="1:20" ht="34" x14ac:dyDescent="0.2">
      <c r="A478">
        <v>476</v>
      </c>
      <c r="B478" t="s">
        <v>999</v>
      </c>
      <c r="C478" s="3" t="s">
        <v>1000</v>
      </c>
      <c r="D478">
        <v>191500</v>
      </c>
      <c r="E478">
        <v>57122</v>
      </c>
      <c r="F478" t="s">
        <v>14</v>
      </c>
      <c r="G478">
        <v>1120</v>
      </c>
      <c r="H478" t="s">
        <v>21</v>
      </c>
      <c r="I478" t="s">
        <v>22</v>
      </c>
      <c r="J478">
        <v>1533877200</v>
      </c>
      <c r="K478">
        <v>1534395600</v>
      </c>
      <c r="L478" t="b">
        <v>0</v>
      </c>
      <c r="M478" t="b">
        <v>0</v>
      </c>
      <c r="N478" t="s">
        <v>119</v>
      </c>
      <c r="O478" s="5">
        <f t="shared" si="28"/>
        <v>0.29828720626631855</v>
      </c>
      <c r="P478">
        <f t="shared" si="31"/>
        <v>51.001785714285717</v>
      </c>
      <c r="Q478" t="s">
        <v>2047</v>
      </c>
      <c r="R478" t="s">
        <v>2053</v>
      </c>
      <c r="S478" s="8">
        <f t="shared" si="29"/>
        <v>43322.208333333328</v>
      </c>
      <c r="T478" s="8">
        <f t="shared" si="30"/>
        <v>43328.208333333328</v>
      </c>
    </row>
    <row r="479" spans="1:20" ht="17" x14ac:dyDescent="0.2">
      <c r="A479">
        <v>477</v>
      </c>
      <c r="B479" t="s">
        <v>1001</v>
      </c>
      <c r="C479" s="3" t="s">
        <v>1002</v>
      </c>
      <c r="D479">
        <v>8500</v>
      </c>
      <c r="E479">
        <v>4613</v>
      </c>
      <c r="F479" t="s">
        <v>14</v>
      </c>
      <c r="G479">
        <v>113</v>
      </c>
      <c r="H479" t="s">
        <v>21</v>
      </c>
      <c r="I479" t="s">
        <v>22</v>
      </c>
      <c r="J479">
        <v>1309064400</v>
      </c>
      <c r="K479">
        <v>1311397200</v>
      </c>
      <c r="L479" t="b">
        <v>0</v>
      </c>
      <c r="M479" t="b">
        <v>0</v>
      </c>
      <c r="N479" t="s">
        <v>474</v>
      </c>
      <c r="O479" s="5">
        <f t="shared" si="28"/>
        <v>0.54270588235294115</v>
      </c>
      <c r="P479">
        <f t="shared" si="31"/>
        <v>40.823008849557525</v>
      </c>
      <c r="Q479" t="s">
        <v>2041</v>
      </c>
      <c r="R479" t="s">
        <v>2063</v>
      </c>
      <c r="S479" s="8">
        <f t="shared" si="29"/>
        <v>40720.208333333336</v>
      </c>
      <c r="T479" s="8">
        <f t="shared" si="30"/>
        <v>40747.208333333336</v>
      </c>
    </row>
    <row r="480" spans="1:20" ht="17" x14ac:dyDescent="0.2">
      <c r="A480">
        <v>478</v>
      </c>
      <c r="B480" t="s">
        <v>1003</v>
      </c>
      <c r="C480" s="3" t="s">
        <v>1004</v>
      </c>
      <c r="D480">
        <v>68800</v>
      </c>
      <c r="E480">
        <v>162603</v>
      </c>
      <c r="F480" t="s">
        <v>20</v>
      </c>
      <c r="G480">
        <v>2756</v>
      </c>
      <c r="H480" t="s">
        <v>21</v>
      </c>
      <c r="I480" t="s">
        <v>22</v>
      </c>
      <c r="J480">
        <v>1425877200</v>
      </c>
      <c r="K480">
        <v>1426914000</v>
      </c>
      <c r="L480" t="b">
        <v>0</v>
      </c>
      <c r="M480" t="b">
        <v>0</v>
      </c>
      <c r="N480" t="s">
        <v>65</v>
      </c>
      <c r="O480" s="5">
        <f t="shared" si="28"/>
        <v>2.3634156976744185</v>
      </c>
      <c r="P480">
        <f t="shared" si="31"/>
        <v>58.999637155297535</v>
      </c>
      <c r="Q480" t="s">
        <v>2037</v>
      </c>
      <c r="R480" t="s">
        <v>2046</v>
      </c>
      <c r="S480" s="8">
        <f t="shared" si="29"/>
        <v>42072.208333333328</v>
      </c>
      <c r="T480" s="8">
        <f t="shared" si="30"/>
        <v>42084.208333333328</v>
      </c>
    </row>
    <row r="481" spans="1:20" ht="17" x14ac:dyDescent="0.2">
      <c r="A481">
        <v>479</v>
      </c>
      <c r="B481" t="s">
        <v>1005</v>
      </c>
      <c r="C481" s="3" t="s">
        <v>1006</v>
      </c>
      <c r="D481">
        <v>2400</v>
      </c>
      <c r="E481">
        <v>12310</v>
      </c>
      <c r="F481" t="s">
        <v>20</v>
      </c>
      <c r="G481">
        <v>173</v>
      </c>
      <c r="H481" t="s">
        <v>40</v>
      </c>
      <c r="I481" t="s">
        <v>41</v>
      </c>
      <c r="J481">
        <v>1501304400</v>
      </c>
      <c r="K481">
        <v>1501477200</v>
      </c>
      <c r="L481" t="b">
        <v>0</v>
      </c>
      <c r="M481" t="b">
        <v>0</v>
      </c>
      <c r="N481" t="s">
        <v>17</v>
      </c>
      <c r="O481" s="5">
        <f t="shared" si="28"/>
        <v>5.1291666666666664</v>
      </c>
      <c r="P481">
        <f t="shared" si="31"/>
        <v>71.156069364161851</v>
      </c>
      <c r="Q481" t="s">
        <v>2033</v>
      </c>
      <c r="R481" t="s">
        <v>2034</v>
      </c>
      <c r="S481" s="8">
        <f t="shared" si="29"/>
        <v>42945.208333333328</v>
      </c>
      <c r="T481" s="8">
        <f t="shared" si="30"/>
        <v>42947.208333333328</v>
      </c>
    </row>
    <row r="482" spans="1:20" ht="17" x14ac:dyDescent="0.2">
      <c r="A482">
        <v>480</v>
      </c>
      <c r="B482" t="s">
        <v>1007</v>
      </c>
      <c r="C482" s="3" t="s">
        <v>1008</v>
      </c>
      <c r="D482">
        <v>8600</v>
      </c>
      <c r="E482">
        <v>8656</v>
      </c>
      <c r="F482" t="s">
        <v>20</v>
      </c>
      <c r="G482">
        <v>87</v>
      </c>
      <c r="H482" t="s">
        <v>21</v>
      </c>
      <c r="I482" t="s">
        <v>22</v>
      </c>
      <c r="J482">
        <v>1268287200</v>
      </c>
      <c r="K482">
        <v>1269061200</v>
      </c>
      <c r="L482" t="b">
        <v>0</v>
      </c>
      <c r="M482" t="b">
        <v>1</v>
      </c>
      <c r="N482" t="s">
        <v>122</v>
      </c>
      <c r="O482" s="5">
        <f t="shared" si="28"/>
        <v>1.0065116279069768</v>
      </c>
      <c r="P482">
        <f t="shared" si="31"/>
        <v>99.494252873563212</v>
      </c>
      <c r="Q482" t="s">
        <v>2054</v>
      </c>
      <c r="R482" t="s">
        <v>2055</v>
      </c>
      <c r="S482" s="8">
        <f t="shared" si="29"/>
        <v>40248.25</v>
      </c>
      <c r="T482" s="8">
        <f t="shared" si="30"/>
        <v>40257.208333333336</v>
      </c>
    </row>
    <row r="483" spans="1:20" ht="34" x14ac:dyDescent="0.2">
      <c r="A483">
        <v>481</v>
      </c>
      <c r="B483" t="s">
        <v>1009</v>
      </c>
      <c r="C483" s="3" t="s">
        <v>1010</v>
      </c>
      <c r="D483">
        <v>196600</v>
      </c>
      <c r="E483">
        <v>159931</v>
      </c>
      <c r="F483" t="s">
        <v>14</v>
      </c>
      <c r="G483">
        <v>1538</v>
      </c>
      <c r="H483" t="s">
        <v>21</v>
      </c>
      <c r="I483" t="s">
        <v>22</v>
      </c>
      <c r="J483">
        <v>1412139600</v>
      </c>
      <c r="K483">
        <v>1415772000</v>
      </c>
      <c r="L483" t="b">
        <v>0</v>
      </c>
      <c r="M483" t="b">
        <v>1</v>
      </c>
      <c r="N483" t="s">
        <v>33</v>
      </c>
      <c r="O483" s="5">
        <f t="shared" si="28"/>
        <v>0.81348423194303154</v>
      </c>
      <c r="P483">
        <f t="shared" si="31"/>
        <v>103.98634590377114</v>
      </c>
      <c r="Q483" t="s">
        <v>2039</v>
      </c>
      <c r="R483" t="s">
        <v>2040</v>
      </c>
      <c r="S483" s="8">
        <f t="shared" si="29"/>
        <v>41913.208333333336</v>
      </c>
      <c r="T483" s="8">
        <f t="shared" si="30"/>
        <v>41955.25</v>
      </c>
    </row>
    <row r="484" spans="1:20" ht="34" x14ac:dyDescent="0.2">
      <c r="A484">
        <v>482</v>
      </c>
      <c r="B484" t="s">
        <v>1011</v>
      </c>
      <c r="C484" s="3" t="s">
        <v>1012</v>
      </c>
      <c r="D484">
        <v>4200</v>
      </c>
      <c r="E484">
        <v>689</v>
      </c>
      <c r="F484" t="s">
        <v>14</v>
      </c>
      <c r="G484">
        <v>9</v>
      </c>
      <c r="H484" t="s">
        <v>21</v>
      </c>
      <c r="I484" t="s">
        <v>22</v>
      </c>
      <c r="J484">
        <v>1330063200</v>
      </c>
      <c r="K484">
        <v>1331013600</v>
      </c>
      <c r="L484" t="b">
        <v>0</v>
      </c>
      <c r="M484" t="b">
        <v>1</v>
      </c>
      <c r="N484" t="s">
        <v>119</v>
      </c>
      <c r="O484" s="5">
        <f t="shared" si="28"/>
        <v>0.16404761904761905</v>
      </c>
      <c r="P484">
        <f t="shared" si="31"/>
        <v>76.555555555555557</v>
      </c>
      <c r="Q484" t="s">
        <v>2047</v>
      </c>
      <c r="R484" t="s">
        <v>2053</v>
      </c>
      <c r="S484" s="8">
        <f t="shared" si="29"/>
        <v>40963.25</v>
      </c>
      <c r="T484" s="8">
        <f t="shared" si="30"/>
        <v>40974.25</v>
      </c>
    </row>
    <row r="485" spans="1:20" ht="17" x14ac:dyDescent="0.2">
      <c r="A485">
        <v>483</v>
      </c>
      <c r="B485" t="s">
        <v>1013</v>
      </c>
      <c r="C485" s="3" t="s">
        <v>1014</v>
      </c>
      <c r="D485">
        <v>91400</v>
      </c>
      <c r="E485">
        <v>48236</v>
      </c>
      <c r="F485" t="s">
        <v>14</v>
      </c>
      <c r="G485">
        <v>554</v>
      </c>
      <c r="H485" t="s">
        <v>21</v>
      </c>
      <c r="I485" t="s">
        <v>22</v>
      </c>
      <c r="J485">
        <v>1576130400</v>
      </c>
      <c r="K485">
        <v>1576735200</v>
      </c>
      <c r="L485" t="b">
        <v>0</v>
      </c>
      <c r="M485" t="b">
        <v>0</v>
      </c>
      <c r="N485" t="s">
        <v>33</v>
      </c>
      <c r="O485" s="5">
        <f t="shared" si="28"/>
        <v>0.52774617067833696</v>
      </c>
      <c r="P485">
        <f t="shared" si="31"/>
        <v>87.068592057761734</v>
      </c>
      <c r="Q485" t="s">
        <v>2039</v>
      </c>
      <c r="R485" t="s">
        <v>2040</v>
      </c>
      <c r="S485" s="8">
        <f t="shared" si="29"/>
        <v>43811.25</v>
      </c>
      <c r="T485" s="8">
        <f t="shared" si="30"/>
        <v>43818.25</v>
      </c>
    </row>
    <row r="486" spans="1:20" ht="17" x14ac:dyDescent="0.2">
      <c r="A486">
        <v>484</v>
      </c>
      <c r="B486" t="s">
        <v>1015</v>
      </c>
      <c r="C486" s="3" t="s">
        <v>1016</v>
      </c>
      <c r="D486">
        <v>29600</v>
      </c>
      <c r="E486">
        <v>77021</v>
      </c>
      <c r="F486" t="s">
        <v>20</v>
      </c>
      <c r="G486">
        <v>1572</v>
      </c>
      <c r="H486" t="s">
        <v>40</v>
      </c>
      <c r="I486" t="s">
        <v>41</v>
      </c>
      <c r="J486">
        <v>1407128400</v>
      </c>
      <c r="K486">
        <v>1411362000</v>
      </c>
      <c r="L486" t="b">
        <v>0</v>
      </c>
      <c r="M486" t="b">
        <v>1</v>
      </c>
      <c r="N486" t="s">
        <v>17</v>
      </c>
      <c r="O486" s="5">
        <f t="shared" si="28"/>
        <v>2.6020608108108108</v>
      </c>
      <c r="P486">
        <f t="shared" si="31"/>
        <v>48.99554707379135</v>
      </c>
      <c r="Q486" t="s">
        <v>2033</v>
      </c>
      <c r="R486" t="s">
        <v>2034</v>
      </c>
      <c r="S486" s="8">
        <f t="shared" si="29"/>
        <v>41855.208333333336</v>
      </c>
      <c r="T486" s="8">
        <f t="shared" si="30"/>
        <v>41904.208333333336</v>
      </c>
    </row>
    <row r="487" spans="1:20" ht="34" x14ac:dyDescent="0.2">
      <c r="A487">
        <v>485</v>
      </c>
      <c r="B487" t="s">
        <v>1017</v>
      </c>
      <c r="C487" s="3" t="s">
        <v>1018</v>
      </c>
      <c r="D487">
        <v>90600</v>
      </c>
      <c r="E487">
        <v>27844</v>
      </c>
      <c r="F487" t="s">
        <v>14</v>
      </c>
      <c r="G487">
        <v>648</v>
      </c>
      <c r="H487" t="s">
        <v>40</v>
      </c>
      <c r="I487" t="s">
        <v>41</v>
      </c>
      <c r="J487">
        <v>1560142800</v>
      </c>
      <c r="K487">
        <v>1563685200</v>
      </c>
      <c r="L487" t="b">
        <v>0</v>
      </c>
      <c r="M487" t="b">
        <v>0</v>
      </c>
      <c r="N487" t="s">
        <v>33</v>
      </c>
      <c r="O487" s="5">
        <f t="shared" si="28"/>
        <v>0.30732891832229581</v>
      </c>
      <c r="P487">
        <f t="shared" si="31"/>
        <v>42.969135802469133</v>
      </c>
      <c r="Q487" t="s">
        <v>2039</v>
      </c>
      <c r="R487" t="s">
        <v>2040</v>
      </c>
      <c r="S487" s="8">
        <f t="shared" si="29"/>
        <v>43626.208333333328</v>
      </c>
      <c r="T487" s="8">
        <f t="shared" si="30"/>
        <v>43667.208333333328</v>
      </c>
    </row>
    <row r="488" spans="1:20" ht="34" x14ac:dyDescent="0.2">
      <c r="A488">
        <v>486</v>
      </c>
      <c r="B488" t="s">
        <v>1019</v>
      </c>
      <c r="C488" s="3" t="s">
        <v>1020</v>
      </c>
      <c r="D488">
        <v>5200</v>
      </c>
      <c r="E488">
        <v>702</v>
      </c>
      <c r="F488" t="s">
        <v>14</v>
      </c>
      <c r="G488">
        <v>21</v>
      </c>
      <c r="H488" t="s">
        <v>40</v>
      </c>
      <c r="I488" t="s">
        <v>41</v>
      </c>
      <c r="J488">
        <v>1520575200</v>
      </c>
      <c r="K488">
        <v>1521867600</v>
      </c>
      <c r="L488" t="b">
        <v>0</v>
      </c>
      <c r="M488" t="b">
        <v>1</v>
      </c>
      <c r="N488" t="s">
        <v>206</v>
      </c>
      <c r="O488" s="5">
        <f t="shared" si="28"/>
        <v>0.13500000000000001</v>
      </c>
      <c r="P488">
        <f t="shared" si="31"/>
        <v>33.428571428571431</v>
      </c>
      <c r="Q488" t="s">
        <v>2047</v>
      </c>
      <c r="R488" t="s">
        <v>2059</v>
      </c>
      <c r="S488" s="8">
        <f t="shared" si="29"/>
        <v>43168.25</v>
      </c>
      <c r="T488" s="8">
        <f t="shared" si="30"/>
        <v>43183.208333333328</v>
      </c>
    </row>
    <row r="489" spans="1:20" ht="17" x14ac:dyDescent="0.2">
      <c r="A489">
        <v>487</v>
      </c>
      <c r="B489" t="s">
        <v>1021</v>
      </c>
      <c r="C489" s="3" t="s">
        <v>1022</v>
      </c>
      <c r="D489">
        <v>110300</v>
      </c>
      <c r="E489">
        <v>197024</v>
      </c>
      <c r="F489" t="s">
        <v>20</v>
      </c>
      <c r="G489">
        <v>2346</v>
      </c>
      <c r="H489" t="s">
        <v>21</v>
      </c>
      <c r="I489" t="s">
        <v>22</v>
      </c>
      <c r="J489">
        <v>1492664400</v>
      </c>
      <c r="K489">
        <v>1495515600</v>
      </c>
      <c r="L489" t="b">
        <v>0</v>
      </c>
      <c r="M489" t="b">
        <v>0</v>
      </c>
      <c r="N489" t="s">
        <v>33</v>
      </c>
      <c r="O489" s="5">
        <f t="shared" si="28"/>
        <v>1.7862556663644606</v>
      </c>
      <c r="P489">
        <f t="shared" si="31"/>
        <v>83.982949701619773</v>
      </c>
      <c r="Q489" t="s">
        <v>2039</v>
      </c>
      <c r="R489" t="s">
        <v>2040</v>
      </c>
      <c r="S489" s="8">
        <f t="shared" si="29"/>
        <v>42845.208333333328</v>
      </c>
      <c r="T489" s="8">
        <f t="shared" si="30"/>
        <v>42878.208333333328</v>
      </c>
    </row>
    <row r="490" spans="1:20" ht="17" x14ac:dyDescent="0.2">
      <c r="A490">
        <v>488</v>
      </c>
      <c r="B490" t="s">
        <v>1023</v>
      </c>
      <c r="C490" s="3" t="s">
        <v>1024</v>
      </c>
      <c r="D490">
        <v>5300</v>
      </c>
      <c r="E490">
        <v>11663</v>
      </c>
      <c r="F490" t="s">
        <v>20</v>
      </c>
      <c r="G490">
        <v>115</v>
      </c>
      <c r="H490" t="s">
        <v>21</v>
      </c>
      <c r="I490" t="s">
        <v>22</v>
      </c>
      <c r="J490">
        <v>1454479200</v>
      </c>
      <c r="K490">
        <v>1455948000</v>
      </c>
      <c r="L490" t="b">
        <v>0</v>
      </c>
      <c r="M490" t="b">
        <v>0</v>
      </c>
      <c r="N490" t="s">
        <v>33</v>
      </c>
      <c r="O490" s="5">
        <f t="shared" si="28"/>
        <v>2.2005660377358489</v>
      </c>
      <c r="P490">
        <f t="shared" si="31"/>
        <v>101.41739130434783</v>
      </c>
      <c r="Q490" t="s">
        <v>2039</v>
      </c>
      <c r="R490" t="s">
        <v>2040</v>
      </c>
      <c r="S490" s="8">
        <f t="shared" si="29"/>
        <v>42403.25</v>
      </c>
      <c r="T490" s="8">
        <f t="shared" si="30"/>
        <v>42420.25</v>
      </c>
    </row>
    <row r="491" spans="1:20" ht="17" x14ac:dyDescent="0.2">
      <c r="A491">
        <v>489</v>
      </c>
      <c r="B491" t="s">
        <v>1025</v>
      </c>
      <c r="C491" s="3" t="s">
        <v>1026</v>
      </c>
      <c r="D491">
        <v>9200</v>
      </c>
      <c r="E491">
        <v>9339</v>
      </c>
      <c r="F491" t="s">
        <v>20</v>
      </c>
      <c r="G491">
        <v>85</v>
      </c>
      <c r="H491" t="s">
        <v>107</v>
      </c>
      <c r="I491" t="s">
        <v>108</v>
      </c>
      <c r="J491">
        <v>1281934800</v>
      </c>
      <c r="K491">
        <v>1282366800</v>
      </c>
      <c r="L491" t="b">
        <v>0</v>
      </c>
      <c r="M491" t="b">
        <v>0</v>
      </c>
      <c r="N491" t="s">
        <v>65</v>
      </c>
      <c r="O491" s="5">
        <f t="shared" si="28"/>
        <v>1.015108695652174</v>
      </c>
      <c r="P491">
        <f t="shared" si="31"/>
        <v>109.87058823529412</v>
      </c>
      <c r="Q491" t="s">
        <v>2037</v>
      </c>
      <c r="R491" t="s">
        <v>2046</v>
      </c>
      <c r="S491" s="8">
        <f t="shared" si="29"/>
        <v>40406.208333333336</v>
      </c>
      <c r="T491" s="8">
        <f t="shared" si="30"/>
        <v>40411.208333333336</v>
      </c>
    </row>
    <row r="492" spans="1:20" ht="17" x14ac:dyDescent="0.2">
      <c r="A492">
        <v>490</v>
      </c>
      <c r="B492" t="s">
        <v>1027</v>
      </c>
      <c r="C492" s="3" t="s">
        <v>1028</v>
      </c>
      <c r="D492">
        <v>2400</v>
      </c>
      <c r="E492">
        <v>4596</v>
      </c>
      <c r="F492" t="s">
        <v>20</v>
      </c>
      <c r="G492">
        <v>144</v>
      </c>
      <c r="H492" t="s">
        <v>21</v>
      </c>
      <c r="I492" t="s">
        <v>22</v>
      </c>
      <c r="J492">
        <v>1573970400</v>
      </c>
      <c r="K492">
        <v>1574575200</v>
      </c>
      <c r="L492" t="b">
        <v>0</v>
      </c>
      <c r="M492" t="b">
        <v>0</v>
      </c>
      <c r="N492" t="s">
        <v>1029</v>
      </c>
      <c r="O492" s="5">
        <f t="shared" si="28"/>
        <v>1.915</v>
      </c>
      <c r="P492">
        <f t="shared" si="31"/>
        <v>31.916666666666668</v>
      </c>
      <c r="Q492" t="s">
        <v>2064</v>
      </c>
      <c r="R492" t="s">
        <v>2065</v>
      </c>
      <c r="S492" s="8">
        <f t="shared" si="29"/>
        <v>43786.25</v>
      </c>
      <c r="T492" s="8">
        <f t="shared" si="30"/>
        <v>43793.25</v>
      </c>
    </row>
    <row r="493" spans="1:20" ht="34" x14ac:dyDescent="0.2">
      <c r="A493">
        <v>491</v>
      </c>
      <c r="B493" t="s">
        <v>1030</v>
      </c>
      <c r="C493" s="3" t="s">
        <v>1031</v>
      </c>
      <c r="D493">
        <v>56800</v>
      </c>
      <c r="E493">
        <v>173437</v>
      </c>
      <c r="F493" t="s">
        <v>20</v>
      </c>
      <c r="G493">
        <v>2443</v>
      </c>
      <c r="H493" t="s">
        <v>21</v>
      </c>
      <c r="I493" t="s">
        <v>22</v>
      </c>
      <c r="J493">
        <v>1372654800</v>
      </c>
      <c r="K493">
        <v>1374901200</v>
      </c>
      <c r="L493" t="b">
        <v>0</v>
      </c>
      <c r="M493" t="b">
        <v>1</v>
      </c>
      <c r="N493" t="s">
        <v>17</v>
      </c>
      <c r="O493" s="5">
        <f t="shared" si="28"/>
        <v>3.0534683098591549</v>
      </c>
      <c r="P493">
        <f t="shared" si="31"/>
        <v>70.993450675399103</v>
      </c>
      <c r="Q493" t="s">
        <v>2033</v>
      </c>
      <c r="R493" t="s">
        <v>2034</v>
      </c>
      <c r="S493" s="8">
        <f t="shared" si="29"/>
        <v>41456.208333333336</v>
      </c>
      <c r="T493" s="8">
        <f t="shared" si="30"/>
        <v>41482.208333333336</v>
      </c>
    </row>
    <row r="494" spans="1:20" ht="17" x14ac:dyDescent="0.2">
      <c r="A494">
        <v>492</v>
      </c>
      <c r="B494" t="s">
        <v>1032</v>
      </c>
      <c r="C494" s="3" t="s">
        <v>1033</v>
      </c>
      <c r="D494">
        <v>191000</v>
      </c>
      <c r="E494">
        <v>45831</v>
      </c>
      <c r="F494" t="s">
        <v>74</v>
      </c>
      <c r="G494">
        <v>595</v>
      </c>
      <c r="H494" t="s">
        <v>21</v>
      </c>
      <c r="I494" t="s">
        <v>22</v>
      </c>
      <c r="J494">
        <v>1275886800</v>
      </c>
      <c r="K494">
        <v>1278910800</v>
      </c>
      <c r="L494" t="b">
        <v>1</v>
      </c>
      <c r="M494" t="b">
        <v>1</v>
      </c>
      <c r="N494" t="s">
        <v>100</v>
      </c>
      <c r="O494" s="5">
        <f t="shared" si="28"/>
        <v>0.23995287958115183</v>
      </c>
      <c r="P494">
        <f t="shared" si="31"/>
        <v>77.026890756302521</v>
      </c>
      <c r="Q494" t="s">
        <v>2041</v>
      </c>
      <c r="R494" t="s">
        <v>2052</v>
      </c>
      <c r="S494" s="8">
        <f t="shared" si="29"/>
        <v>40336.208333333336</v>
      </c>
      <c r="T494" s="8">
        <f t="shared" si="30"/>
        <v>40371.208333333336</v>
      </c>
    </row>
    <row r="495" spans="1:20" ht="17" x14ac:dyDescent="0.2">
      <c r="A495">
        <v>493</v>
      </c>
      <c r="B495" t="s">
        <v>1034</v>
      </c>
      <c r="C495" s="3" t="s">
        <v>1035</v>
      </c>
      <c r="D495">
        <v>900</v>
      </c>
      <c r="E495">
        <v>6514</v>
      </c>
      <c r="F495" t="s">
        <v>20</v>
      </c>
      <c r="G495">
        <v>64</v>
      </c>
      <c r="H495" t="s">
        <v>21</v>
      </c>
      <c r="I495" t="s">
        <v>22</v>
      </c>
      <c r="J495">
        <v>1561784400</v>
      </c>
      <c r="K495">
        <v>1562907600</v>
      </c>
      <c r="L495" t="b">
        <v>0</v>
      </c>
      <c r="M495" t="b">
        <v>0</v>
      </c>
      <c r="N495" t="s">
        <v>122</v>
      </c>
      <c r="O495" s="5">
        <f t="shared" si="28"/>
        <v>7.2377777777777776</v>
      </c>
      <c r="P495">
        <f t="shared" si="31"/>
        <v>101.78125</v>
      </c>
      <c r="Q495" t="s">
        <v>2054</v>
      </c>
      <c r="R495" t="s">
        <v>2055</v>
      </c>
      <c r="S495" s="8">
        <f t="shared" si="29"/>
        <v>43645.208333333328</v>
      </c>
      <c r="T495" s="8">
        <f t="shared" si="30"/>
        <v>43658.208333333328</v>
      </c>
    </row>
    <row r="496" spans="1:20" ht="17" x14ac:dyDescent="0.2">
      <c r="A496">
        <v>494</v>
      </c>
      <c r="B496" t="s">
        <v>1036</v>
      </c>
      <c r="C496" s="3" t="s">
        <v>1037</v>
      </c>
      <c r="D496">
        <v>2500</v>
      </c>
      <c r="E496">
        <v>13684</v>
      </c>
      <c r="F496" t="s">
        <v>20</v>
      </c>
      <c r="G496">
        <v>268</v>
      </c>
      <c r="H496" t="s">
        <v>21</v>
      </c>
      <c r="I496" t="s">
        <v>22</v>
      </c>
      <c r="J496">
        <v>1332392400</v>
      </c>
      <c r="K496">
        <v>1332478800</v>
      </c>
      <c r="L496" t="b">
        <v>0</v>
      </c>
      <c r="M496" t="b">
        <v>0</v>
      </c>
      <c r="N496" t="s">
        <v>65</v>
      </c>
      <c r="O496" s="5">
        <f t="shared" si="28"/>
        <v>5.4736000000000002</v>
      </c>
      <c r="P496">
        <f t="shared" si="31"/>
        <v>51.059701492537314</v>
      </c>
      <c r="Q496" t="s">
        <v>2037</v>
      </c>
      <c r="R496" t="s">
        <v>2046</v>
      </c>
      <c r="S496" s="8">
        <f t="shared" si="29"/>
        <v>40990.208333333336</v>
      </c>
      <c r="T496" s="8">
        <f t="shared" si="30"/>
        <v>40991.208333333336</v>
      </c>
    </row>
    <row r="497" spans="1:20" ht="17" x14ac:dyDescent="0.2">
      <c r="A497">
        <v>495</v>
      </c>
      <c r="B497" t="s">
        <v>1038</v>
      </c>
      <c r="C497" s="3" t="s">
        <v>1039</v>
      </c>
      <c r="D497">
        <v>3200</v>
      </c>
      <c r="E497">
        <v>13264</v>
      </c>
      <c r="F497" t="s">
        <v>20</v>
      </c>
      <c r="G497">
        <v>195</v>
      </c>
      <c r="H497" t="s">
        <v>36</v>
      </c>
      <c r="I497" t="s">
        <v>37</v>
      </c>
      <c r="J497">
        <v>1402376400</v>
      </c>
      <c r="K497">
        <v>1402722000</v>
      </c>
      <c r="L497" t="b">
        <v>0</v>
      </c>
      <c r="M497" t="b">
        <v>0</v>
      </c>
      <c r="N497" t="s">
        <v>33</v>
      </c>
      <c r="O497" s="5">
        <f t="shared" si="28"/>
        <v>4.1449999999999996</v>
      </c>
      <c r="P497">
        <f t="shared" si="31"/>
        <v>68.02051282051282</v>
      </c>
      <c r="Q497" t="s">
        <v>2039</v>
      </c>
      <c r="R497" t="s">
        <v>2040</v>
      </c>
      <c r="S497" s="8">
        <f t="shared" si="29"/>
        <v>41800.208333333336</v>
      </c>
      <c r="T497" s="8">
        <f t="shared" si="30"/>
        <v>41804.208333333336</v>
      </c>
    </row>
    <row r="498" spans="1:20" ht="17" x14ac:dyDescent="0.2">
      <c r="A498">
        <v>496</v>
      </c>
      <c r="B498" t="s">
        <v>1040</v>
      </c>
      <c r="C498" s="3" t="s">
        <v>1041</v>
      </c>
      <c r="D498">
        <v>183800</v>
      </c>
      <c r="E498">
        <v>1667</v>
      </c>
      <c r="F498" t="s">
        <v>14</v>
      </c>
      <c r="G498">
        <v>54</v>
      </c>
      <c r="H498" t="s">
        <v>21</v>
      </c>
      <c r="I498" t="s">
        <v>22</v>
      </c>
      <c r="J498">
        <v>1495342800</v>
      </c>
      <c r="K498">
        <v>1496811600</v>
      </c>
      <c r="L498" t="b">
        <v>0</v>
      </c>
      <c r="M498" t="b">
        <v>0</v>
      </c>
      <c r="N498" t="s">
        <v>71</v>
      </c>
      <c r="O498" s="5">
        <f t="shared" si="28"/>
        <v>9.0696409140369975E-3</v>
      </c>
      <c r="P498">
        <f t="shared" si="31"/>
        <v>30.87037037037037</v>
      </c>
      <c r="Q498" t="s">
        <v>2041</v>
      </c>
      <c r="R498" t="s">
        <v>2049</v>
      </c>
      <c r="S498" s="8">
        <f t="shared" si="29"/>
        <v>42876.208333333328</v>
      </c>
      <c r="T498" s="8">
        <f t="shared" si="30"/>
        <v>42893.208333333328</v>
      </c>
    </row>
    <row r="499" spans="1:20" ht="17" x14ac:dyDescent="0.2">
      <c r="A499">
        <v>497</v>
      </c>
      <c r="B499" t="s">
        <v>1042</v>
      </c>
      <c r="C499" s="3" t="s">
        <v>1043</v>
      </c>
      <c r="D499">
        <v>9800</v>
      </c>
      <c r="E499">
        <v>3349</v>
      </c>
      <c r="F499" t="s">
        <v>14</v>
      </c>
      <c r="G499">
        <v>120</v>
      </c>
      <c r="H499" t="s">
        <v>21</v>
      </c>
      <c r="I499" t="s">
        <v>22</v>
      </c>
      <c r="J499">
        <v>1482213600</v>
      </c>
      <c r="K499">
        <v>1482213600</v>
      </c>
      <c r="L499" t="b">
        <v>0</v>
      </c>
      <c r="M499" t="b">
        <v>1</v>
      </c>
      <c r="N499" t="s">
        <v>65</v>
      </c>
      <c r="O499" s="5">
        <f t="shared" si="28"/>
        <v>0.34173469387755101</v>
      </c>
      <c r="P499">
        <f t="shared" si="31"/>
        <v>27.908333333333335</v>
      </c>
      <c r="Q499" t="s">
        <v>2037</v>
      </c>
      <c r="R499" t="s">
        <v>2046</v>
      </c>
      <c r="S499" s="8">
        <f t="shared" si="29"/>
        <v>42724.25</v>
      </c>
      <c r="T499" s="8">
        <f t="shared" si="30"/>
        <v>42724.25</v>
      </c>
    </row>
    <row r="500" spans="1:20" ht="17" x14ac:dyDescent="0.2">
      <c r="A500">
        <v>498</v>
      </c>
      <c r="B500" t="s">
        <v>1044</v>
      </c>
      <c r="C500" s="3" t="s">
        <v>1045</v>
      </c>
      <c r="D500">
        <v>193400</v>
      </c>
      <c r="E500">
        <v>46317</v>
      </c>
      <c r="F500" t="s">
        <v>14</v>
      </c>
      <c r="G500">
        <v>579</v>
      </c>
      <c r="H500" t="s">
        <v>36</v>
      </c>
      <c r="I500" t="s">
        <v>37</v>
      </c>
      <c r="J500">
        <v>1420092000</v>
      </c>
      <c r="K500">
        <v>1420264800</v>
      </c>
      <c r="L500" t="b">
        <v>0</v>
      </c>
      <c r="M500" t="b">
        <v>0</v>
      </c>
      <c r="N500" t="s">
        <v>28</v>
      </c>
      <c r="O500" s="5">
        <f t="shared" si="28"/>
        <v>0.239488107549121</v>
      </c>
      <c r="P500">
        <f t="shared" si="31"/>
        <v>79.994818652849744</v>
      </c>
      <c r="Q500" t="s">
        <v>2037</v>
      </c>
      <c r="R500" t="s">
        <v>2038</v>
      </c>
      <c r="S500" s="8">
        <f t="shared" si="29"/>
        <v>42005.25</v>
      </c>
      <c r="T500" s="8">
        <f t="shared" si="30"/>
        <v>42007.25</v>
      </c>
    </row>
    <row r="501" spans="1:20" ht="34" x14ac:dyDescent="0.2">
      <c r="A501">
        <v>499</v>
      </c>
      <c r="B501" t="s">
        <v>1046</v>
      </c>
      <c r="C501" s="3" t="s">
        <v>1047</v>
      </c>
      <c r="D501">
        <v>163800</v>
      </c>
      <c r="E501">
        <v>78743</v>
      </c>
      <c r="F501" t="s">
        <v>14</v>
      </c>
      <c r="G501">
        <v>2072</v>
      </c>
      <c r="H501" t="s">
        <v>21</v>
      </c>
      <c r="I501" t="s">
        <v>22</v>
      </c>
      <c r="J501">
        <v>1458018000</v>
      </c>
      <c r="K501">
        <v>1458450000</v>
      </c>
      <c r="L501" t="b">
        <v>0</v>
      </c>
      <c r="M501" t="b">
        <v>1</v>
      </c>
      <c r="N501" t="s">
        <v>42</v>
      </c>
      <c r="O501" s="5">
        <f t="shared" si="28"/>
        <v>0.48072649572649573</v>
      </c>
      <c r="P501">
        <f t="shared" si="31"/>
        <v>38.003378378378379</v>
      </c>
      <c r="Q501" t="s">
        <v>2041</v>
      </c>
      <c r="R501" t="s">
        <v>2042</v>
      </c>
      <c r="S501" s="8">
        <f t="shared" si="29"/>
        <v>42444.208333333328</v>
      </c>
      <c r="T501" s="8">
        <f t="shared" si="30"/>
        <v>42449.208333333328</v>
      </c>
    </row>
    <row r="502" spans="1:20" ht="17" x14ac:dyDescent="0.2">
      <c r="A502">
        <v>500</v>
      </c>
      <c r="B502" t="s">
        <v>1048</v>
      </c>
      <c r="C502" s="3" t="s">
        <v>1049</v>
      </c>
      <c r="D502">
        <v>100</v>
      </c>
      <c r="E502">
        <v>0</v>
      </c>
      <c r="F502" t="s">
        <v>14</v>
      </c>
      <c r="G502">
        <v>0</v>
      </c>
      <c r="H502" t="s">
        <v>21</v>
      </c>
      <c r="I502" t="s">
        <v>22</v>
      </c>
      <c r="J502">
        <v>1367384400</v>
      </c>
      <c r="K502">
        <v>1369803600</v>
      </c>
      <c r="L502" t="b">
        <v>0</v>
      </c>
      <c r="M502" t="b">
        <v>1</v>
      </c>
      <c r="N502" t="s">
        <v>33</v>
      </c>
      <c r="O502" s="5">
        <f t="shared" si="28"/>
        <v>0</v>
      </c>
      <c r="P502" t="e">
        <f t="shared" si="31"/>
        <v>#DIV/0!</v>
      </c>
      <c r="Q502" t="s">
        <v>2039</v>
      </c>
      <c r="R502" t="s">
        <v>2040</v>
      </c>
      <c r="S502" s="8">
        <f t="shared" si="29"/>
        <v>41395.208333333336</v>
      </c>
      <c r="T502" s="8">
        <f t="shared" si="30"/>
        <v>41423.208333333336</v>
      </c>
    </row>
    <row r="503" spans="1:20" ht="17" x14ac:dyDescent="0.2">
      <c r="A503">
        <v>501</v>
      </c>
      <c r="B503" t="s">
        <v>1050</v>
      </c>
      <c r="C503" s="3" t="s">
        <v>1051</v>
      </c>
      <c r="D503">
        <v>153600</v>
      </c>
      <c r="E503">
        <v>107743</v>
      </c>
      <c r="F503" t="s">
        <v>14</v>
      </c>
      <c r="G503">
        <v>1796</v>
      </c>
      <c r="H503" t="s">
        <v>21</v>
      </c>
      <c r="I503" t="s">
        <v>22</v>
      </c>
      <c r="J503">
        <v>1363064400</v>
      </c>
      <c r="K503">
        <v>1363237200</v>
      </c>
      <c r="L503" t="b">
        <v>0</v>
      </c>
      <c r="M503" t="b">
        <v>0</v>
      </c>
      <c r="N503" t="s">
        <v>42</v>
      </c>
      <c r="O503" s="5">
        <f t="shared" si="28"/>
        <v>0.70145182291666663</v>
      </c>
      <c r="P503">
        <f t="shared" si="31"/>
        <v>59.990534521158132</v>
      </c>
      <c r="Q503" t="s">
        <v>2041</v>
      </c>
      <c r="R503" t="s">
        <v>2042</v>
      </c>
      <c r="S503" s="8">
        <f t="shared" si="29"/>
        <v>41345.208333333336</v>
      </c>
      <c r="T503" s="8">
        <f t="shared" si="30"/>
        <v>41347.208333333336</v>
      </c>
    </row>
    <row r="504" spans="1:20" ht="17" x14ac:dyDescent="0.2">
      <c r="A504">
        <v>502</v>
      </c>
      <c r="B504" t="s">
        <v>477</v>
      </c>
      <c r="C504" s="3" t="s">
        <v>1052</v>
      </c>
      <c r="D504">
        <v>1300</v>
      </c>
      <c r="E504">
        <v>6889</v>
      </c>
      <c r="F504" t="s">
        <v>20</v>
      </c>
      <c r="G504">
        <v>186</v>
      </c>
      <c r="H504" t="s">
        <v>26</v>
      </c>
      <c r="I504" t="s">
        <v>27</v>
      </c>
      <c r="J504">
        <v>1343365200</v>
      </c>
      <c r="K504">
        <v>1345870800</v>
      </c>
      <c r="L504" t="b">
        <v>0</v>
      </c>
      <c r="M504" t="b">
        <v>1</v>
      </c>
      <c r="N504" t="s">
        <v>89</v>
      </c>
      <c r="O504" s="5">
        <f t="shared" si="28"/>
        <v>5.2992307692307694</v>
      </c>
      <c r="P504">
        <f t="shared" si="31"/>
        <v>37.037634408602152</v>
      </c>
      <c r="Q504" t="s">
        <v>2050</v>
      </c>
      <c r="R504" t="s">
        <v>2051</v>
      </c>
      <c r="S504" s="8">
        <f t="shared" si="29"/>
        <v>41117.208333333336</v>
      </c>
      <c r="T504" s="8">
        <f t="shared" si="30"/>
        <v>41146.208333333336</v>
      </c>
    </row>
    <row r="505" spans="1:20" ht="34" x14ac:dyDescent="0.2">
      <c r="A505">
        <v>503</v>
      </c>
      <c r="B505" t="s">
        <v>1053</v>
      </c>
      <c r="C505" s="3" t="s">
        <v>1054</v>
      </c>
      <c r="D505">
        <v>25500</v>
      </c>
      <c r="E505">
        <v>45983</v>
      </c>
      <c r="F505" t="s">
        <v>20</v>
      </c>
      <c r="G505">
        <v>460</v>
      </c>
      <c r="H505" t="s">
        <v>21</v>
      </c>
      <c r="I505" t="s">
        <v>22</v>
      </c>
      <c r="J505">
        <v>1435726800</v>
      </c>
      <c r="K505">
        <v>1437454800</v>
      </c>
      <c r="L505" t="b">
        <v>0</v>
      </c>
      <c r="M505" t="b">
        <v>0</v>
      </c>
      <c r="N505" t="s">
        <v>53</v>
      </c>
      <c r="O505" s="5">
        <f t="shared" si="28"/>
        <v>1.8032549019607844</v>
      </c>
      <c r="P505">
        <f t="shared" si="31"/>
        <v>99.963043478260872</v>
      </c>
      <c r="Q505" t="s">
        <v>2041</v>
      </c>
      <c r="R505" t="s">
        <v>2044</v>
      </c>
      <c r="S505" s="8">
        <f t="shared" si="29"/>
        <v>42186.208333333328</v>
      </c>
      <c r="T505" s="8">
        <f t="shared" si="30"/>
        <v>42206.208333333328</v>
      </c>
    </row>
    <row r="506" spans="1:20" ht="17" x14ac:dyDescent="0.2">
      <c r="A506">
        <v>504</v>
      </c>
      <c r="B506" t="s">
        <v>1055</v>
      </c>
      <c r="C506" s="3" t="s">
        <v>1056</v>
      </c>
      <c r="D506">
        <v>7500</v>
      </c>
      <c r="E506">
        <v>6924</v>
      </c>
      <c r="F506" t="s">
        <v>14</v>
      </c>
      <c r="G506">
        <v>62</v>
      </c>
      <c r="H506" t="s">
        <v>107</v>
      </c>
      <c r="I506" t="s">
        <v>108</v>
      </c>
      <c r="J506">
        <v>1431925200</v>
      </c>
      <c r="K506">
        <v>1432011600</v>
      </c>
      <c r="L506" t="b">
        <v>0</v>
      </c>
      <c r="M506" t="b">
        <v>0</v>
      </c>
      <c r="N506" t="s">
        <v>23</v>
      </c>
      <c r="O506" s="5">
        <f t="shared" si="28"/>
        <v>0.92320000000000002</v>
      </c>
      <c r="P506">
        <f t="shared" si="31"/>
        <v>111.6774193548387</v>
      </c>
      <c r="Q506" t="s">
        <v>2035</v>
      </c>
      <c r="R506" t="s">
        <v>2036</v>
      </c>
      <c r="S506" s="8">
        <f t="shared" si="29"/>
        <v>42142.208333333328</v>
      </c>
      <c r="T506" s="8">
        <f t="shared" si="30"/>
        <v>42143.208333333328</v>
      </c>
    </row>
    <row r="507" spans="1:20" ht="17" x14ac:dyDescent="0.2">
      <c r="A507">
        <v>505</v>
      </c>
      <c r="B507" t="s">
        <v>1057</v>
      </c>
      <c r="C507" s="3" t="s">
        <v>1058</v>
      </c>
      <c r="D507">
        <v>89900</v>
      </c>
      <c r="E507">
        <v>12497</v>
      </c>
      <c r="F507" t="s">
        <v>14</v>
      </c>
      <c r="G507">
        <v>347</v>
      </c>
      <c r="H507" t="s">
        <v>21</v>
      </c>
      <c r="I507" t="s">
        <v>22</v>
      </c>
      <c r="J507">
        <v>1362722400</v>
      </c>
      <c r="K507">
        <v>1366347600</v>
      </c>
      <c r="L507" t="b">
        <v>0</v>
      </c>
      <c r="M507" t="b">
        <v>1</v>
      </c>
      <c r="N507" t="s">
        <v>133</v>
      </c>
      <c r="O507" s="5">
        <f t="shared" si="28"/>
        <v>0.13901001112347053</v>
      </c>
      <c r="P507">
        <f t="shared" si="31"/>
        <v>36.014409221902014</v>
      </c>
      <c r="Q507" t="s">
        <v>2047</v>
      </c>
      <c r="R507" t="s">
        <v>2056</v>
      </c>
      <c r="S507" s="8">
        <f t="shared" si="29"/>
        <v>41341.25</v>
      </c>
      <c r="T507" s="8">
        <f t="shared" si="30"/>
        <v>41383.208333333336</v>
      </c>
    </row>
    <row r="508" spans="1:20" ht="17" x14ac:dyDescent="0.2">
      <c r="A508">
        <v>506</v>
      </c>
      <c r="B508" t="s">
        <v>1059</v>
      </c>
      <c r="C508" s="3" t="s">
        <v>1060</v>
      </c>
      <c r="D508">
        <v>18000</v>
      </c>
      <c r="E508">
        <v>166874</v>
      </c>
      <c r="F508" t="s">
        <v>20</v>
      </c>
      <c r="G508">
        <v>2528</v>
      </c>
      <c r="H508" t="s">
        <v>21</v>
      </c>
      <c r="I508" t="s">
        <v>22</v>
      </c>
      <c r="J508">
        <v>1511416800</v>
      </c>
      <c r="K508">
        <v>1512885600</v>
      </c>
      <c r="L508" t="b">
        <v>0</v>
      </c>
      <c r="M508" t="b">
        <v>1</v>
      </c>
      <c r="N508" t="s">
        <v>33</v>
      </c>
      <c r="O508" s="5">
        <f t="shared" si="28"/>
        <v>9.2707777777777771</v>
      </c>
      <c r="P508">
        <f t="shared" si="31"/>
        <v>66.010284810126578</v>
      </c>
      <c r="Q508" t="s">
        <v>2039</v>
      </c>
      <c r="R508" t="s">
        <v>2040</v>
      </c>
      <c r="S508" s="8">
        <f t="shared" si="29"/>
        <v>43062.25</v>
      </c>
      <c r="T508" s="8">
        <f t="shared" si="30"/>
        <v>43079.25</v>
      </c>
    </row>
    <row r="509" spans="1:20" ht="34" x14ac:dyDescent="0.2">
      <c r="A509">
        <v>507</v>
      </c>
      <c r="B509" t="s">
        <v>1061</v>
      </c>
      <c r="C509" s="3" t="s">
        <v>1062</v>
      </c>
      <c r="D509">
        <v>2100</v>
      </c>
      <c r="E509">
        <v>837</v>
      </c>
      <c r="F509" t="s">
        <v>14</v>
      </c>
      <c r="G509">
        <v>19</v>
      </c>
      <c r="H509" t="s">
        <v>21</v>
      </c>
      <c r="I509" t="s">
        <v>22</v>
      </c>
      <c r="J509">
        <v>1365483600</v>
      </c>
      <c r="K509">
        <v>1369717200</v>
      </c>
      <c r="L509" t="b">
        <v>0</v>
      </c>
      <c r="M509" t="b">
        <v>1</v>
      </c>
      <c r="N509" t="s">
        <v>28</v>
      </c>
      <c r="O509" s="5">
        <f t="shared" si="28"/>
        <v>0.39857142857142858</v>
      </c>
      <c r="P509">
        <f t="shared" si="31"/>
        <v>44.05263157894737</v>
      </c>
      <c r="Q509" t="s">
        <v>2037</v>
      </c>
      <c r="R509" t="s">
        <v>2038</v>
      </c>
      <c r="S509" s="8">
        <f t="shared" si="29"/>
        <v>41373.208333333336</v>
      </c>
      <c r="T509" s="8">
        <f t="shared" si="30"/>
        <v>41422.208333333336</v>
      </c>
    </row>
    <row r="510" spans="1:20" ht="17" x14ac:dyDescent="0.2">
      <c r="A510">
        <v>508</v>
      </c>
      <c r="B510" t="s">
        <v>1063</v>
      </c>
      <c r="C510" s="3" t="s">
        <v>1064</v>
      </c>
      <c r="D510">
        <v>172700</v>
      </c>
      <c r="E510">
        <v>193820</v>
      </c>
      <c r="F510" t="s">
        <v>20</v>
      </c>
      <c r="G510">
        <v>3657</v>
      </c>
      <c r="H510" t="s">
        <v>21</v>
      </c>
      <c r="I510" t="s">
        <v>22</v>
      </c>
      <c r="J510">
        <v>1532840400</v>
      </c>
      <c r="K510">
        <v>1534654800</v>
      </c>
      <c r="L510" t="b">
        <v>0</v>
      </c>
      <c r="M510" t="b">
        <v>0</v>
      </c>
      <c r="N510" t="s">
        <v>33</v>
      </c>
      <c r="O510" s="5">
        <f t="shared" si="28"/>
        <v>1.1222929936305732</v>
      </c>
      <c r="P510">
        <f t="shared" si="31"/>
        <v>52.999726551818434</v>
      </c>
      <c r="Q510" t="s">
        <v>2039</v>
      </c>
      <c r="R510" t="s">
        <v>2040</v>
      </c>
      <c r="S510" s="8">
        <f t="shared" si="29"/>
        <v>43310.208333333328</v>
      </c>
      <c r="T510" s="8">
        <f t="shared" si="30"/>
        <v>43331.208333333328</v>
      </c>
    </row>
    <row r="511" spans="1:20" ht="17" x14ac:dyDescent="0.2">
      <c r="A511">
        <v>509</v>
      </c>
      <c r="B511" t="s">
        <v>398</v>
      </c>
      <c r="C511" s="3" t="s">
        <v>1065</v>
      </c>
      <c r="D511">
        <v>168500</v>
      </c>
      <c r="E511">
        <v>119510</v>
      </c>
      <c r="F511" t="s">
        <v>14</v>
      </c>
      <c r="G511">
        <v>1258</v>
      </c>
      <c r="H511" t="s">
        <v>21</v>
      </c>
      <c r="I511" t="s">
        <v>22</v>
      </c>
      <c r="J511">
        <v>1336194000</v>
      </c>
      <c r="K511">
        <v>1337058000</v>
      </c>
      <c r="L511" t="b">
        <v>0</v>
      </c>
      <c r="M511" t="b">
        <v>0</v>
      </c>
      <c r="N511" t="s">
        <v>33</v>
      </c>
      <c r="O511" s="5">
        <f t="shared" si="28"/>
        <v>0.70925816023738875</v>
      </c>
      <c r="P511">
        <f t="shared" si="31"/>
        <v>95</v>
      </c>
      <c r="Q511" t="s">
        <v>2039</v>
      </c>
      <c r="R511" t="s">
        <v>2040</v>
      </c>
      <c r="S511" s="8">
        <f t="shared" si="29"/>
        <v>41034.208333333336</v>
      </c>
      <c r="T511" s="8">
        <f t="shared" si="30"/>
        <v>41044.208333333336</v>
      </c>
    </row>
    <row r="512" spans="1:20" ht="17" x14ac:dyDescent="0.2">
      <c r="A512">
        <v>510</v>
      </c>
      <c r="B512" t="s">
        <v>1066</v>
      </c>
      <c r="C512" s="3" t="s">
        <v>1067</v>
      </c>
      <c r="D512">
        <v>7800</v>
      </c>
      <c r="E512">
        <v>9289</v>
      </c>
      <c r="F512" t="s">
        <v>20</v>
      </c>
      <c r="G512">
        <v>131</v>
      </c>
      <c r="H512" t="s">
        <v>26</v>
      </c>
      <c r="I512" t="s">
        <v>27</v>
      </c>
      <c r="J512">
        <v>1527742800</v>
      </c>
      <c r="K512">
        <v>1529816400</v>
      </c>
      <c r="L512" t="b">
        <v>0</v>
      </c>
      <c r="M512" t="b">
        <v>0</v>
      </c>
      <c r="N512" t="s">
        <v>53</v>
      </c>
      <c r="O512" s="5">
        <f t="shared" si="28"/>
        <v>1.1908974358974358</v>
      </c>
      <c r="P512">
        <f t="shared" si="31"/>
        <v>70.908396946564892</v>
      </c>
      <c r="Q512" t="s">
        <v>2041</v>
      </c>
      <c r="R512" t="s">
        <v>2044</v>
      </c>
      <c r="S512" s="8">
        <f t="shared" si="29"/>
        <v>43251.208333333328</v>
      </c>
      <c r="T512" s="8">
        <f t="shared" si="30"/>
        <v>43275.208333333328</v>
      </c>
    </row>
    <row r="513" spans="1:20" ht="17" x14ac:dyDescent="0.2">
      <c r="A513">
        <v>511</v>
      </c>
      <c r="B513" t="s">
        <v>1068</v>
      </c>
      <c r="C513" s="3" t="s">
        <v>1069</v>
      </c>
      <c r="D513">
        <v>147800</v>
      </c>
      <c r="E513">
        <v>35498</v>
      </c>
      <c r="F513" t="s">
        <v>14</v>
      </c>
      <c r="G513">
        <v>362</v>
      </c>
      <c r="H513" t="s">
        <v>21</v>
      </c>
      <c r="I513" t="s">
        <v>22</v>
      </c>
      <c r="J513">
        <v>1564030800</v>
      </c>
      <c r="K513">
        <v>1564894800</v>
      </c>
      <c r="L513" t="b">
        <v>0</v>
      </c>
      <c r="M513" t="b">
        <v>0</v>
      </c>
      <c r="N513" t="s">
        <v>33</v>
      </c>
      <c r="O513" s="5">
        <f t="shared" si="28"/>
        <v>0.24017591339648173</v>
      </c>
      <c r="P513">
        <f t="shared" si="31"/>
        <v>98.060773480662988</v>
      </c>
      <c r="Q513" t="s">
        <v>2039</v>
      </c>
      <c r="R513" t="s">
        <v>2040</v>
      </c>
      <c r="S513" s="8">
        <f t="shared" si="29"/>
        <v>43671.208333333328</v>
      </c>
      <c r="T513" s="8">
        <f t="shared" si="30"/>
        <v>43681.208333333328</v>
      </c>
    </row>
    <row r="514" spans="1:20" ht="17" x14ac:dyDescent="0.2">
      <c r="A514">
        <v>512</v>
      </c>
      <c r="B514" t="s">
        <v>1070</v>
      </c>
      <c r="C514" s="3" t="s">
        <v>1071</v>
      </c>
      <c r="D514">
        <v>9100</v>
      </c>
      <c r="E514">
        <v>12678</v>
      </c>
      <c r="F514" t="s">
        <v>20</v>
      </c>
      <c r="G514">
        <v>239</v>
      </c>
      <c r="H514" t="s">
        <v>21</v>
      </c>
      <c r="I514" t="s">
        <v>22</v>
      </c>
      <c r="J514">
        <v>1404536400</v>
      </c>
      <c r="K514">
        <v>1404622800</v>
      </c>
      <c r="L514" t="b">
        <v>0</v>
      </c>
      <c r="M514" t="b">
        <v>1</v>
      </c>
      <c r="N514" t="s">
        <v>89</v>
      </c>
      <c r="O514" s="5">
        <f t="shared" si="28"/>
        <v>1.3931868131868133</v>
      </c>
      <c r="P514">
        <f t="shared" si="31"/>
        <v>53.046025104602514</v>
      </c>
      <c r="Q514" t="s">
        <v>2050</v>
      </c>
      <c r="R514" t="s">
        <v>2051</v>
      </c>
      <c r="S514" s="8">
        <f t="shared" si="29"/>
        <v>41825.208333333336</v>
      </c>
      <c r="T514" s="8">
        <f t="shared" si="30"/>
        <v>41826.208333333336</v>
      </c>
    </row>
    <row r="515" spans="1:20" ht="17" x14ac:dyDescent="0.2">
      <c r="A515">
        <v>513</v>
      </c>
      <c r="B515" t="s">
        <v>1072</v>
      </c>
      <c r="C515" s="3" t="s">
        <v>1073</v>
      </c>
      <c r="D515">
        <v>8300</v>
      </c>
      <c r="E515">
        <v>3260</v>
      </c>
      <c r="F515" t="s">
        <v>74</v>
      </c>
      <c r="G515">
        <v>35</v>
      </c>
      <c r="H515" t="s">
        <v>21</v>
      </c>
      <c r="I515" t="s">
        <v>22</v>
      </c>
      <c r="J515">
        <v>1284008400</v>
      </c>
      <c r="K515">
        <v>1284181200</v>
      </c>
      <c r="L515" t="b">
        <v>0</v>
      </c>
      <c r="M515" t="b">
        <v>0</v>
      </c>
      <c r="N515" t="s">
        <v>269</v>
      </c>
      <c r="O515" s="5">
        <f t="shared" ref="O515:O578" si="32">E515/D515</f>
        <v>0.39277108433734942</v>
      </c>
      <c r="P515">
        <f t="shared" si="31"/>
        <v>93.142857142857139</v>
      </c>
      <c r="Q515" t="s">
        <v>2041</v>
      </c>
      <c r="R515" t="s">
        <v>2060</v>
      </c>
      <c r="S515" s="8">
        <f t="shared" ref="S515:S578" si="33" xml:space="preserve"> (((J515/60)/60)/24)+DATE(1970,1,1)</f>
        <v>40430.208333333336</v>
      </c>
      <c r="T515" s="8">
        <f t="shared" ref="T515:T578" si="34">(((K515/60)/60)/24)+DATE(1970,1,1)</f>
        <v>40432.208333333336</v>
      </c>
    </row>
    <row r="516" spans="1:20" ht="17" x14ac:dyDescent="0.2">
      <c r="A516">
        <v>514</v>
      </c>
      <c r="B516" t="s">
        <v>1074</v>
      </c>
      <c r="C516" s="3" t="s">
        <v>1075</v>
      </c>
      <c r="D516">
        <v>138700</v>
      </c>
      <c r="E516">
        <v>31123</v>
      </c>
      <c r="F516" t="s">
        <v>74</v>
      </c>
      <c r="G516">
        <v>528</v>
      </c>
      <c r="H516" t="s">
        <v>98</v>
      </c>
      <c r="I516" t="s">
        <v>99</v>
      </c>
      <c r="J516">
        <v>1386309600</v>
      </c>
      <c r="K516">
        <v>1386741600</v>
      </c>
      <c r="L516" t="b">
        <v>0</v>
      </c>
      <c r="M516" t="b">
        <v>1</v>
      </c>
      <c r="N516" t="s">
        <v>23</v>
      </c>
      <c r="O516" s="5">
        <f t="shared" si="32"/>
        <v>0.22439077144917088</v>
      </c>
      <c r="P516">
        <f t="shared" ref="P516:P579" si="35">E516/G516</f>
        <v>58.945075757575758</v>
      </c>
      <c r="Q516" t="s">
        <v>2035</v>
      </c>
      <c r="R516" t="s">
        <v>2036</v>
      </c>
      <c r="S516" s="8">
        <f t="shared" si="33"/>
        <v>41614.25</v>
      </c>
      <c r="T516" s="8">
        <f t="shared" si="34"/>
        <v>41619.25</v>
      </c>
    </row>
    <row r="517" spans="1:20" ht="17" x14ac:dyDescent="0.2">
      <c r="A517">
        <v>515</v>
      </c>
      <c r="B517" t="s">
        <v>1076</v>
      </c>
      <c r="C517" s="3" t="s">
        <v>1077</v>
      </c>
      <c r="D517">
        <v>8600</v>
      </c>
      <c r="E517">
        <v>4797</v>
      </c>
      <c r="F517" t="s">
        <v>14</v>
      </c>
      <c r="G517">
        <v>133</v>
      </c>
      <c r="H517" t="s">
        <v>15</v>
      </c>
      <c r="I517" t="s">
        <v>16</v>
      </c>
      <c r="J517">
        <v>1324620000</v>
      </c>
      <c r="K517">
        <v>1324792800</v>
      </c>
      <c r="L517" t="b">
        <v>0</v>
      </c>
      <c r="M517" t="b">
        <v>1</v>
      </c>
      <c r="N517" t="s">
        <v>33</v>
      </c>
      <c r="O517" s="5">
        <f t="shared" si="32"/>
        <v>0.55779069767441858</v>
      </c>
      <c r="P517">
        <f t="shared" si="35"/>
        <v>36.067669172932334</v>
      </c>
      <c r="Q517" t="s">
        <v>2039</v>
      </c>
      <c r="R517" t="s">
        <v>2040</v>
      </c>
      <c r="S517" s="8">
        <f t="shared" si="33"/>
        <v>40900.25</v>
      </c>
      <c r="T517" s="8">
        <f t="shared" si="34"/>
        <v>40902.25</v>
      </c>
    </row>
    <row r="518" spans="1:20" ht="17" x14ac:dyDescent="0.2">
      <c r="A518">
        <v>516</v>
      </c>
      <c r="B518" t="s">
        <v>1078</v>
      </c>
      <c r="C518" s="3" t="s">
        <v>1079</v>
      </c>
      <c r="D518">
        <v>125400</v>
      </c>
      <c r="E518">
        <v>53324</v>
      </c>
      <c r="F518" t="s">
        <v>14</v>
      </c>
      <c r="G518">
        <v>846</v>
      </c>
      <c r="H518" t="s">
        <v>21</v>
      </c>
      <c r="I518" t="s">
        <v>22</v>
      </c>
      <c r="J518">
        <v>1281070800</v>
      </c>
      <c r="K518">
        <v>1284354000</v>
      </c>
      <c r="L518" t="b">
        <v>0</v>
      </c>
      <c r="M518" t="b">
        <v>0</v>
      </c>
      <c r="N518" t="s">
        <v>68</v>
      </c>
      <c r="O518" s="5">
        <f t="shared" si="32"/>
        <v>0.42523125996810207</v>
      </c>
      <c r="P518">
        <f t="shared" si="35"/>
        <v>63.030732860520096</v>
      </c>
      <c r="Q518" t="s">
        <v>2047</v>
      </c>
      <c r="R518" t="s">
        <v>2048</v>
      </c>
      <c r="S518" s="8">
        <f t="shared" si="33"/>
        <v>40396.208333333336</v>
      </c>
      <c r="T518" s="8">
        <f t="shared" si="34"/>
        <v>40434.208333333336</v>
      </c>
    </row>
    <row r="519" spans="1:20" ht="17" x14ac:dyDescent="0.2">
      <c r="A519">
        <v>517</v>
      </c>
      <c r="B519" t="s">
        <v>1080</v>
      </c>
      <c r="C519" s="3" t="s">
        <v>1081</v>
      </c>
      <c r="D519">
        <v>5900</v>
      </c>
      <c r="E519">
        <v>6608</v>
      </c>
      <c r="F519" t="s">
        <v>20</v>
      </c>
      <c r="G519">
        <v>78</v>
      </c>
      <c r="H519" t="s">
        <v>21</v>
      </c>
      <c r="I519" t="s">
        <v>22</v>
      </c>
      <c r="J519">
        <v>1493960400</v>
      </c>
      <c r="K519">
        <v>1494392400</v>
      </c>
      <c r="L519" t="b">
        <v>0</v>
      </c>
      <c r="M519" t="b">
        <v>0</v>
      </c>
      <c r="N519" t="s">
        <v>17</v>
      </c>
      <c r="O519" s="5">
        <f t="shared" si="32"/>
        <v>1.1200000000000001</v>
      </c>
      <c r="P519">
        <f t="shared" si="35"/>
        <v>84.717948717948715</v>
      </c>
      <c r="Q519" t="s">
        <v>2033</v>
      </c>
      <c r="R519" t="s">
        <v>2034</v>
      </c>
      <c r="S519" s="8">
        <f t="shared" si="33"/>
        <v>42860.208333333328</v>
      </c>
      <c r="T519" s="8">
        <f t="shared" si="34"/>
        <v>42865.208333333328</v>
      </c>
    </row>
    <row r="520" spans="1:20" ht="34" x14ac:dyDescent="0.2">
      <c r="A520">
        <v>518</v>
      </c>
      <c r="B520" t="s">
        <v>1082</v>
      </c>
      <c r="C520" s="3" t="s">
        <v>1083</v>
      </c>
      <c r="D520">
        <v>8800</v>
      </c>
      <c r="E520">
        <v>622</v>
      </c>
      <c r="F520" t="s">
        <v>14</v>
      </c>
      <c r="G520">
        <v>10</v>
      </c>
      <c r="H520" t="s">
        <v>21</v>
      </c>
      <c r="I520" t="s">
        <v>22</v>
      </c>
      <c r="J520">
        <v>1519365600</v>
      </c>
      <c r="K520">
        <v>1519538400</v>
      </c>
      <c r="L520" t="b">
        <v>0</v>
      </c>
      <c r="M520" t="b">
        <v>1</v>
      </c>
      <c r="N520" t="s">
        <v>71</v>
      </c>
      <c r="O520" s="5">
        <f t="shared" si="32"/>
        <v>7.0681818181818179E-2</v>
      </c>
      <c r="P520">
        <f t="shared" si="35"/>
        <v>62.2</v>
      </c>
      <c r="Q520" t="s">
        <v>2041</v>
      </c>
      <c r="R520" t="s">
        <v>2049</v>
      </c>
      <c r="S520" s="8">
        <f t="shared" si="33"/>
        <v>43154.25</v>
      </c>
      <c r="T520" s="8">
        <f t="shared" si="34"/>
        <v>43156.25</v>
      </c>
    </row>
    <row r="521" spans="1:20" ht="17" x14ac:dyDescent="0.2">
      <c r="A521">
        <v>519</v>
      </c>
      <c r="B521" t="s">
        <v>1084</v>
      </c>
      <c r="C521" s="3" t="s">
        <v>1085</v>
      </c>
      <c r="D521">
        <v>177700</v>
      </c>
      <c r="E521">
        <v>180802</v>
      </c>
      <c r="F521" t="s">
        <v>20</v>
      </c>
      <c r="G521">
        <v>1773</v>
      </c>
      <c r="H521" t="s">
        <v>21</v>
      </c>
      <c r="I521" t="s">
        <v>22</v>
      </c>
      <c r="J521">
        <v>1420696800</v>
      </c>
      <c r="K521">
        <v>1421906400</v>
      </c>
      <c r="L521" t="b">
        <v>0</v>
      </c>
      <c r="M521" t="b">
        <v>1</v>
      </c>
      <c r="N521" t="s">
        <v>23</v>
      </c>
      <c r="O521" s="5">
        <f t="shared" si="32"/>
        <v>1.0174563871693867</v>
      </c>
      <c r="P521">
        <f t="shared" si="35"/>
        <v>101.97518330513255</v>
      </c>
      <c r="Q521" t="s">
        <v>2035</v>
      </c>
      <c r="R521" t="s">
        <v>2036</v>
      </c>
      <c r="S521" s="8">
        <f t="shared" si="33"/>
        <v>42012.25</v>
      </c>
      <c r="T521" s="8">
        <f t="shared" si="34"/>
        <v>42026.25</v>
      </c>
    </row>
    <row r="522" spans="1:20" ht="17" x14ac:dyDescent="0.2">
      <c r="A522">
        <v>520</v>
      </c>
      <c r="B522" t="s">
        <v>1086</v>
      </c>
      <c r="C522" s="3" t="s">
        <v>1087</v>
      </c>
      <c r="D522">
        <v>800</v>
      </c>
      <c r="E522">
        <v>3406</v>
      </c>
      <c r="F522" t="s">
        <v>20</v>
      </c>
      <c r="G522">
        <v>32</v>
      </c>
      <c r="H522" t="s">
        <v>21</v>
      </c>
      <c r="I522" t="s">
        <v>22</v>
      </c>
      <c r="J522">
        <v>1555650000</v>
      </c>
      <c r="K522">
        <v>1555909200</v>
      </c>
      <c r="L522" t="b">
        <v>0</v>
      </c>
      <c r="M522" t="b">
        <v>0</v>
      </c>
      <c r="N522" t="s">
        <v>33</v>
      </c>
      <c r="O522" s="5">
        <f t="shared" si="32"/>
        <v>4.2575000000000003</v>
      </c>
      <c r="P522">
        <f t="shared" si="35"/>
        <v>106.4375</v>
      </c>
      <c r="Q522" t="s">
        <v>2039</v>
      </c>
      <c r="R522" t="s">
        <v>2040</v>
      </c>
      <c r="S522" s="8">
        <f t="shared" si="33"/>
        <v>43574.208333333328</v>
      </c>
      <c r="T522" s="8">
        <f t="shared" si="34"/>
        <v>43577.208333333328</v>
      </c>
    </row>
    <row r="523" spans="1:20" ht="17" x14ac:dyDescent="0.2">
      <c r="A523">
        <v>521</v>
      </c>
      <c r="B523" t="s">
        <v>1088</v>
      </c>
      <c r="C523" s="3" t="s">
        <v>141</v>
      </c>
      <c r="D523">
        <v>7600</v>
      </c>
      <c r="E523">
        <v>11061</v>
      </c>
      <c r="F523" t="s">
        <v>20</v>
      </c>
      <c r="G523">
        <v>369</v>
      </c>
      <c r="H523" t="s">
        <v>21</v>
      </c>
      <c r="I523" t="s">
        <v>22</v>
      </c>
      <c r="J523">
        <v>1471928400</v>
      </c>
      <c r="K523">
        <v>1472446800</v>
      </c>
      <c r="L523" t="b">
        <v>0</v>
      </c>
      <c r="M523" t="b">
        <v>1</v>
      </c>
      <c r="N523" t="s">
        <v>53</v>
      </c>
      <c r="O523" s="5">
        <f t="shared" si="32"/>
        <v>1.4553947368421052</v>
      </c>
      <c r="P523">
        <f t="shared" si="35"/>
        <v>29.975609756097562</v>
      </c>
      <c r="Q523" t="s">
        <v>2041</v>
      </c>
      <c r="R523" t="s">
        <v>2044</v>
      </c>
      <c r="S523" s="8">
        <f t="shared" si="33"/>
        <v>42605.208333333328</v>
      </c>
      <c r="T523" s="8">
        <f t="shared" si="34"/>
        <v>42611.208333333328</v>
      </c>
    </row>
    <row r="524" spans="1:20" ht="34" x14ac:dyDescent="0.2">
      <c r="A524">
        <v>522</v>
      </c>
      <c r="B524" t="s">
        <v>1089</v>
      </c>
      <c r="C524" s="3" t="s">
        <v>1090</v>
      </c>
      <c r="D524">
        <v>50500</v>
      </c>
      <c r="E524">
        <v>16389</v>
      </c>
      <c r="F524" t="s">
        <v>14</v>
      </c>
      <c r="G524">
        <v>191</v>
      </c>
      <c r="H524" t="s">
        <v>21</v>
      </c>
      <c r="I524" t="s">
        <v>22</v>
      </c>
      <c r="J524">
        <v>1341291600</v>
      </c>
      <c r="K524">
        <v>1342328400</v>
      </c>
      <c r="L524" t="b">
        <v>0</v>
      </c>
      <c r="M524" t="b">
        <v>0</v>
      </c>
      <c r="N524" t="s">
        <v>100</v>
      </c>
      <c r="O524" s="5">
        <f t="shared" si="32"/>
        <v>0.32453465346534655</v>
      </c>
      <c r="P524">
        <f t="shared" si="35"/>
        <v>85.806282722513089</v>
      </c>
      <c r="Q524" t="s">
        <v>2041</v>
      </c>
      <c r="R524" t="s">
        <v>2052</v>
      </c>
      <c r="S524" s="8">
        <f t="shared" si="33"/>
        <v>41093.208333333336</v>
      </c>
      <c r="T524" s="8">
        <f t="shared" si="34"/>
        <v>41105.208333333336</v>
      </c>
    </row>
    <row r="525" spans="1:20" ht="17" x14ac:dyDescent="0.2">
      <c r="A525">
        <v>523</v>
      </c>
      <c r="B525" t="s">
        <v>1091</v>
      </c>
      <c r="C525" s="3" t="s">
        <v>1092</v>
      </c>
      <c r="D525">
        <v>900</v>
      </c>
      <c r="E525">
        <v>6303</v>
      </c>
      <c r="F525" t="s">
        <v>20</v>
      </c>
      <c r="G525">
        <v>89</v>
      </c>
      <c r="H525" t="s">
        <v>21</v>
      </c>
      <c r="I525" t="s">
        <v>22</v>
      </c>
      <c r="J525">
        <v>1267682400</v>
      </c>
      <c r="K525">
        <v>1268114400</v>
      </c>
      <c r="L525" t="b">
        <v>0</v>
      </c>
      <c r="M525" t="b">
        <v>0</v>
      </c>
      <c r="N525" t="s">
        <v>100</v>
      </c>
      <c r="O525" s="5">
        <f t="shared" si="32"/>
        <v>7.003333333333333</v>
      </c>
      <c r="P525">
        <f t="shared" si="35"/>
        <v>70.82022471910112</v>
      </c>
      <c r="Q525" t="s">
        <v>2041</v>
      </c>
      <c r="R525" t="s">
        <v>2052</v>
      </c>
      <c r="S525" s="8">
        <f t="shared" si="33"/>
        <v>40241.25</v>
      </c>
      <c r="T525" s="8">
        <f t="shared" si="34"/>
        <v>40246.25</v>
      </c>
    </row>
    <row r="526" spans="1:20" ht="17" x14ac:dyDescent="0.2">
      <c r="A526">
        <v>524</v>
      </c>
      <c r="B526" t="s">
        <v>1093</v>
      </c>
      <c r="C526" s="3" t="s">
        <v>1094</v>
      </c>
      <c r="D526">
        <v>96700</v>
      </c>
      <c r="E526">
        <v>81136</v>
      </c>
      <c r="F526" t="s">
        <v>14</v>
      </c>
      <c r="G526">
        <v>1979</v>
      </c>
      <c r="H526" t="s">
        <v>21</v>
      </c>
      <c r="I526" t="s">
        <v>22</v>
      </c>
      <c r="J526">
        <v>1272258000</v>
      </c>
      <c r="K526">
        <v>1273381200</v>
      </c>
      <c r="L526" t="b">
        <v>0</v>
      </c>
      <c r="M526" t="b">
        <v>0</v>
      </c>
      <c r="N526" t="s">
        <v>33</v>
      </c>
      <c r="O526" s="5">
        <f t="shared" si="32"/>
        <v>0.83904860392967939</v>
      </c>
      <c r="P526">
        <f t="shared" si="35"/>
        <v>40.998484082870135</v>
      </c>
      <c r="Q526" t="s">
        <v>2039</v>
      </c>
      <c r="R526" t="s">
        <v>2040</v>
      </c>
      <c r="S526" s="8">
        <f t="shared" si="33"/>
        <v>40294.208333333336</v>
      </c>
      <c r="T526" s="8">
        <f t="shared" si="34"/>
        <v>40307.208333333336</v>
      </c>
    </row>
    <row r="527" spans="1:20" ht="34" x14ac:dyDescent="0.2">
      <c r="A527">
        <v>525</v>
      </c>
      <c r="B527" t="s">
        <v>1095</v>
      </c>
      <c r="C527" s="3" t="s">
        <v>1096</v>
      </c>
      <c r="D527">
        <v>2100</v>
      </c>
      <c r="E527">
        <v>1768</v>
      </c>
      <c r="F527" t="s">
        <v>14</v>
      </c>
      <c r="G527">
        <v>63</v>
      </c>
      <c r="H527" t="s">
        <v>21</v>
      </c>
      <c r="I527" t="s">
        <v>22</v>
      </c>
      <c r="J527">
        <v>1290492000</v>
      </c>
      <c r="K527">
        <v>1290837600</v>
      </c>
      <c r="L527" t="b">
        <v>0</v>
      </c>
      <c r="M527" t="b">
        <v>0</v>
      </c>
      <c r="N527" t="s">
        <v>65</v>
      </c>
      <c r="O527" s="5">
        <f t="shared" si="32"/>
        <v>0.84190476190476193</v>
      </c>
      <c r="P527">
        <f t="shared" si="35"/>
        <v>28.063492063492063</v>
      </c>
      <c r="Q527" t="s">
        <v>2037</v>
      </c>
      <c r="R527" t="s">
        <v>2046</v>
      </c>
      <c r="S527" s="8">
        <f t="shared" si="33"/>
        <v>40505.25</v>
      </c>
      <c r="T527" s="8">
        <f t="shared" si="34"/>
        <v>40509.25</v>
      </c>
    </row>
    <row r="528" spans="1:20" ht="34" x14ac:dyDescent="0.2">
      <c r="A528">
        <v>526</v>
      </c>
      <c r="B528" t="s">
        <v>1097</v>
      </c>
      <c r="C528" s="3" t="s">
        <v>1098</v>
      </c>
      <c r="D528">
        <v>8300</v>
      </c>
      <c r="E528">
        <v>12944</v>
      </c>
      <c r="F528" t="s">
        <v>20</v>
      </c>
      <c r="G528">
        <v>147</v>
      </c>
      <c r="H528" t="s">
        <v>21</v>
      </c>
      <c r="I528" t="s">
        <v>22</v>
      </c>
      <c r="J528">
        <v>1451109600</v>
      </c>
      <c r="K528">
        <v>1454306400</v>
      </c>
      <c r="L528" t="b">
        <v>0</v>
      </c>
      <c r="M528" t="b">
        <v>1</v>
      </c>
      <c r="N528" t="s">
        <v>33</v>
      </c>
      <c r="O528" s="5">
        <f t="shared" si="32"/>
        <v>1.5595180722891566</v>
      </c>
      <c r="P528">
        <f t="shared" si="35"/>
        <v>88.054421768707485</v>
      </c>
      <c r="Q528" t="s">
        <v>2039</v>
      </c>
      <c r="R528" t="s">
        <v>2040</v>
      </c>
      <c r="S528" s="8">
        <f t="shared" si="33"/>
        <v>42364.25</v>
      </c>
      <c r="T528" s="8">
        <f t="shared" si="34"/>
        <v>42401.25</v>
      </c>
    </row>
    <row r="529" spans="1:20" ht="17" x14ac:dyDescent="0.2">
      <c r="A529">
        <v>527</v>
      </c>
      <c r="B529" t="s">
        <v>1099</v>
      </c>
      <c r="C529" s="3" t="s">
        <v>1100</v>
      </c>
      <c r="D529">
        <v>189200</v>
      </c>
      <c r="E529">
        <v>188480</v>
      </c>
      <c r="F529" t="s">
        <v>14</v>
      </c>
      <c r="G529">
        <v>6080</v>
      </c>
      <c r="H529" t="s">
        <v>15</v>
      </c>
      <c r="I529" t="s">
        <v>16</v>
      </c>
      <c r="J529">
        <v>1454652000</v>
      </c>
      <c r="K529">
        <v>1457762400</v>
      </c>
      <c r="L529" t="b">
        <v>0</v>
      </c>
      <c r="M529" t="b">
        <v>0</v>
      </c>
      <c r="N529" t="s">
        <v>71</v>
      </c>
      <c r="O529" s="5">
        <f t="shared" si="32"/>
        <v>0.99619450317124736</v>
      </c>
      <c r="P529">
        <f t="shared" si="35"/>
        <v>31</v>
      </c>
      <c r="Q529" t="s">
        <v>2041</v>
      </c>
      <c r="R529" t="s">
        <v>2049</v>
      </c>
      <c r="S529" s="8">
        <f t="shared" si="33"/>
        <v>42405.25</v>
      </c>
      <c r="T529" s="8">
        <f t="shared" si="34"/>
        <v>42441.25</v>
      </c>
    </row>
    <row r="530" spans="1:20" ht="17" x14ac:dyDescent="0.2">
      <c r="A530">
        <v>528</v>
      </c>
      <c r="B530" t="s">
        <v>1101</v>
      </c>
      <c r="C530" s="3" t="s">
        <v>1102</v>
      </c>
      <c r="D530">
        <v>9000</v>
      </c>
      <c r="E530">
        <v>7227</v>
      </c>
      <c r="F530" t="s">
        <v>14</v>
      </c>
      <c r="G530">
        <v>80</v>
      </c>
      <c r="H530" t="s">
        <v>40</v>
      </c>
      <c r="I530" t="s">
        <v>41</v>
      </c>
      <c r="J530">
        <v>1385186400</v>
      </c>
      <c r="K530">
        <v>1389074400</v>
      </c>
      <c r="L530" t="b">
        <v>0</v>
      </c>
      <c r="M530" t="b">
        <v>0</v>
      </c>
      <c r="N530" t="s">
        <v>60</v>
      </c>
      <c r="O530" s="5">
        <f t="shared" si="32"/>
        <v>0.80300000000000005</v>
      </c>
      <c r="P530">
        <f t="shared" si="35"/>
        <v>90.337500000000006</v>
      </c>
      <c r="Q530" t="s">
        <v>2035</v>
      </c>
      <c r="R530" t="s">
        <v>2045</v>
      </c>
      <c r="S530" s="8">
        <f t="shared" si="33"/>
        <v>41601.25</v>
      </c>
      <c r="T530" s="8">
        <f t="shared" si="34"/>
        <v>41646.25</v>
      </c>
    </row>
    <row r="531" spans="1:20" ht="17" x14ac:dyDescent="0.2">
      <c r="A531">
        <v>529</v>
      </c>
      <c r="B531" t="s">
        <v>1103</v>
      </c>
      <c r="C531" s="3" t="s">
        <v>1104</v>
      </c>
      <c r="D531">
        <v>5100</v>
      </c>
      <c r="E531">
        <v>574</v>
      </c>
      <c r="F531" t="s">
        <v>14</v>
      </c>
      <c r="G531">
        <v>9</v>
      </c>
      <c r="H531" t="s">
        <v>21</v>
      </c>
      <c r="I531" t="s">
        <v>22</v>
      </c>
      <c r="J531">
        <v>1399698000</v>
      </c>
      <c r="K531">
        <v>1402117200</v>
      </c>
      <c r="L531" t="b">
        <v>0</v>
      </c>
      <c r="M531" t="b">
        <v>0</v>
      </c>
      <c r="N531" t="s">
        <v>89</v>
      </c>
      <c r="O531" s="5">
        <f t="shared" si="32"/>
        <v>0.11254901960784314</v>
      </c>
      <c r="P531">
        <f t="shared" si="35"/>
        <v>63.777777777777779</v>
      </c>
      <c r="Q531" t="s">
        <v>2050</v>
      </c>
      <c r="R531" t="s">
        <v>2051</v>
      </c>
      <c r="S531" s="8">
        <f t="shared" si="33"/>
        <v>41769.208333333336</v>
      </c>
      <c r="T531" s="8">
        <f t="shared" si="34"/>
        <v>41797.208333333336</v>
      </c>
    </row>
    <row r="532" spans="1:20" ht="34" x14ac:dyDescent="0.2">
      <c r="A532">
        <v>530</v>
      </c>
      <c r="B532" t="s">
        <v>1105</v>
      </c>
      <c r="C532" s="3" t="s">
        <v>1106</v>
      </c>
      <c r="D532">
        <v>105000</v>
      </c>
      <c r="E532">
        <v>96328</v>
      </c>
      <c r="F532" t="s">
        <v>14</v>
      </c>
      <c r="G532">
        <v>1784</v>
      </c>
      <c r="H532" t="s">
        <v>21</v>
      </c>
      <c r="I532" t="s">
        <v>22</v>
      </c>
      <c r="J532">
        <v>1283230800</v>
      </c>
      <c r="K532">
        <v>1284440400</v>
      </c>
      <c r="L532" t="b">
        <v>0</v>
      </c>
      <c r="M532" t="b">
        <v>1</v>
      </c>
      <c r="N532" t="s">
        <v>119</v>
      </c>
      <c r="O532" s="5">
        <f t="shared" si="32"/>
        <v>0.91740952380952379</v>
      </c>
      <c r="P532">
        <f t="shared" si="35"/>
        <v>53.995515695067262</v>
      </c>
      <c r="Q532" t="s">
        <v>2047</v>
      </c>
      <c r="R532" t="s">
        <v>2053</v>
      </c>
      <c r="S532" s="8">
        <f t="shared" si="33"/>
        <v>40421.208333333336</v>
      </c>
      <c r="T532" s="8">
        <f t="shared" si="34"/>
        <v>40435.208333333336</v>
      </c>
    </row>
    <row r="533" spans="1:20" ht="34" x14ac:dyDescent="0.2">
      <c r="A533">
        <v>531</v>
      </c>
      <c r="B533" t="s">
        <v>1107</v>
      </c>
      <c r="C533" s="3" t="s">
        <v>1108</v>
      </c>
      <c r="D533">
        <v>186700</v>
      </c>
      <c r="E533">
        <v>178338</v>
      </c>
      <c r="F533" t="s">
        <v>47</v>
      </c>
      <c r="G533">
        <v>3640</v>
      </c>
      <c r="H533" t="s">
        <v>98</v>
      </c>
      <c r="I533" t="s">
        <v>99</v>
      </c>
      <c r="J533">
        <v>1384149600</v>
      </c>
      <c r="K533">
        <v>1388988000</v>
      </c>
      <c r="L533" t="b">
        <v>0</v>
      </c>
      <c r="M533" t="b">
        <v>0</v>
      </c>
      <c r="N533" t="s">
        <v>89</v>
      </c>
      <c r="O533" s="5">
        <f t="shared" si="32"/>
        <v>0.95521156936261387</v>
      </c>
      <c r="P533">
        <f t="shared" si="35"/>
        <v>48.993956043956047</v>
      </c>
      <c r="Q533" t="s">
        <v>2050</v>
      </c>
      <c r="R533" t="s">
        <v>2051</v>
      </c>
      <c r="S533" s="8">
        <f t="shared" si="33"/>
        <v>41589.25</v>
      </c>
      <c r="T533" s="8">
        <f t="shared" si="34"/>
        <v>41645.25</v>
      </c>
    </row>
    <row r="534" spans="1:20" ht="17" x14ac:dyDescent="0.2">
      <c r="A534">
        <v>532</v>
      </c>
      <c r="B534" t="s">
        <v>1109</v>
      </c>
      <c r="C534" s="3" t="s">
        <v>1110</v>
      </c>
      <c r="D534">
        <v>1600</v>
      </c>
      <c r="E534">
        <v>8046</v>
      </c>
      <c r="F534" t="s">
        <v>20</v>
      </c>
      <c r="G534">
        <v>126</v>
      </c>
      <c r="H534" t="s">
        <v>15</v>
      </c>
      <c r="I534" t="s">
        <v>16</v>
      </c>
      <c r="J534">
        <v>1516860000</v>
      </c>
      <c r="K534">
        <v>1516946400</v>
      </c>
      <c r="L534" t="b">
        <v>0</v>
      </c>
      <c r="M534" t="b">
        <v>0</v>
      </c>
      <c r="N534" t="s">
        <v>33</v>
      </c>
      <c r="O534" s="5">
        <f t="shared" si="32"/>
        <v>5.0287499999999996</v>
      </c>
      <c r="P534">
        <f t="shared" si="35"/>
        <v>63.857142857142854</v>
      </c>
      <c r="Q534" t="s">
        <v>2039</v>
      </c>
      <c r="R534" t="s">
        <v>2040</v>
      </c>
      <c r="S534" s="8">
        <f t="shared" si="33"/>
        <v>43125.25</v>
      </c>
      <c r="T534" s="8">
        <f t="shared" si="34"/>
        <v>43126.25</v>
      </c>
    </row>
    <row r="535" spans="1:20" ht="17" x14ac:dyDescent="0.2">
      <c r="A535">
        <v>533</v>
      </c>
      <c r="B535" t="s">
        <v>1111</v>
      </c>
      <c r="C535" s="3" t="s">
        <v>1112</v>
      </c>
      <c r="D535">
        <v>115600</v>
      </c>
      <c r="E535">
        <v>184086</v>
      </c>
      <c r="F535" t="s">
        <v>20</v>
      </c>
      <c r="G535">
        <v>2218</v>
      </c>
      <c r="H535" t="s">
        <v>40</v>
      </c>
      <c r="I535" t="s">
        <v>41</v>
      </c>
      <c r="J535">
        <v>1374642000</v>
      </c>
      <c r="K535">
        <v>1377752400</v>
      </c>
      <c r="L535" t="b">
        <v>0</v>
      </c>
      <c r="M535" t="b">
        <v>0</v>
      </c>
      <c r="N535" t="s">
        <v>60</v>
      </c>
      <c r="O535" s="5">
        <f t="shared" si="32"/>
        <v>1.5924394463667819</v>
      </c>
      <c r="P535">
        <f t="shared" si="35"/>
        <v>82.996393146979258</v>
      </c>
      <c r="Q535" t="s">
        <v>2035</v>
      </c>
      <c r="R535" t="s">
        <v>2045</v>
      </c>
      <c r="S535" s="8">
        <f t="shared" si="33"/>
        <v>41479.208333333336</v>
      </c>
      <c r="T535" s="8">
        <f t="shared" si="34"/>
        <v>41515.208333333336</v>
      </c>
    </row>
    <row r="536" spans="1:20" ht="17" x14ac:dyDescent="0.2">
      <c r="A536">
        <v>534</v>
      </c>
      <c r="B536" t="s">
        <v>1113</v>
      </c>
      <c r="C536" s="3" t="s">
        <v>1114</v>
      </c>
      <c r="D536">
        <v>89100</v>
      </c>
      <c r="E536">
        <v>13385</v>
      </c>
      <c r="F536" t="s">
        <v>14</v>
      </c>
      <c r="G536">
        <v>243</v>
      </c>
      <c r="H536" t="s">
        <v>21</v>
      </c>
      <c r="I536" t="s">
        <v>22</v>
      </c>
      <c r="J536">
        <v>1534482000</v>
      </c>
      <c r="K536">
        <v>1534568400</v>
      </c>
      <c r="L536" t="b">
        <v>0</v>
      </c>
      <c r="M536" t="b">
        <v>1</v>
      </c>
      <c r="N536" t="s">
        <v>53</v>
      </c>
      <c r="O536" s="5">
        <f t="shared" si="32"/>
        <v>0.15022446689113356</v>
      </c>
      <c r="P536">
        <f t="shared" si="35"/>
        <v>55.08230452674897</v>
      </c>
      <c r="Q536" t="s">
        <v>2041</v>
      </c>
      <c r="R536" t="s">
        <v>2044</v>
      </c>
      <c r="S536" s="8">
        <f t="shared" si="33"/>
        <v>43329.208333333328</v>
      </c>
      <c r="T536" s="8">
        <f t="shared" si="34"/>
        <v>43330.208333333328</v>
      </c>
    </row>
    <row r="537" spans="1:20" ht="17" x14ac:dyDescent="0.2">
      <c r="A537">
        <v>535</v>
      </c>
      <c r="B537" t="s">
        <v>1115</v>
      </c>
      <c r="C537" s="3" t="s">
        <v>1116</v>
      </c>
      <c r="D537">
        <v>2600</v>
      </c>
      <c r="E537">
        <v>12533</v>
      </c>
      <c r="F537" t="s">
        <v>20</v>
      </c>
      <c r="G537">
        <v>202</v>
      </c>
      <c r="H537" t="s">
        <v>107</v>
      </c>
      <c r="I537" t="s">
        <v>108</v>
      </c>
      <c r="J537">
        <v>1528434000</v>
      </c>
      <c r="K537">
        <v>1528606800</v>
      </c>
      <c r="L537" t="b">
        <v>0</v>
      </c>
      <c r="M537" t="b">
        <v>1</v>
      </c>
      <c r="N537" t="s">
        <v>33</v>
      </c>
      <c r="O537" s="5">
        <f t="shared" si="32"/>
        <v>4.820384615384615</v>
      </c>
      <c r="P537">
        <f t="shared" si="35"/>
        <v>62.044554455445542</v>
      </c>
      <c r="Q537" t="s">
        <v>2039</v>
      </c>
      <c r="R537" t="s">
        <v>2040</v>
      </c>
      <c r="S537" s="8">
        <f t="shared" si="33"/>
        <v>43259.208333333328</v>
      </c>
      <c r="T537" s="8">
        <f t="shared" si="34"/>
        <v>43261.208333333328</v>
      </c>
    </row>
    <row r="538" spans="1:20" ht="17" x14ac:dyDescent="0.2">
      <c r="A538">
        <v>536</v>
      </c>
      <c r="B538" t="s">
        <v>1117</v>
      </c>
      <c r="C538" s="3" t="s">
        <v>1118</v>
      </c>
      <c r="D538">
        <v>9800</v>
      </c>
      <c r="E538">
        <v>14697</v>
      </c>
      <c r="F538" t="s">
        <v>20</v>
      </c>
      <c r="G538">
        <v>140</v>
      </c>
      <c r="H538" t="s">
        <v>107</v>
      </c>
      <c r="I538" t="s">
        <v>108</v>
      </c>
      <c r="J538">
        <v>1282626000</v>
      </c>
      <c r="K538">
        <v>1284872400</v>
      </c>
      <c r="L538" t="b">
        <v>0</v>
      </c>
      <c r="M538" t="b">
        <v>0</v>
      </c>
      <c r="N538" t="s">
        <v>119</v>
      </c>
      <c r="O538" s="5">
        <f t="shared" si="32"/>
        <v>1.4996938775510205</v>
      </c>
      <c r="P538">
        <f t="shared" si="35"/>
        <v>104.97857142857143</v>
      </c>
      <c r="Q538" t="s">
        <v>2047</v>
      </c>
      <c r="R538" t="s">
        <v>2053</v>
      </c>
      <c r="S538" s="8">
        <f t="shared" si="33"/>
        <v>40414.208333333336</v>
      </c>
      <c r="T538" s="8">
        <f t="shared" si="34"/>
        <v>40440.208333333336</v>
      </c>
    </row>
    <row r="539" spans="1:20" ht="17" x14ac:dyDescent="0.2">
      <c r="A539">
        <v>537</v>
      </c>
      <c r="B539" t="s">
        <v>1119</v>
      </c>
      <c r="C539" s="3" t="s">
        <v>1120</v>
      </c>
      <c r="D539">
        <v>84400</v>
      </c>
      <c r="E539">
        <v>98935</v>
      </c>
      <c r="F539" t="s">
        <v>20</v>
      </c>
      <c r="G539">
        <v>1052</v>
      </c>
      <c r="H539" t="s">
        <v>36</v>
      </c>
      <c r="I539" t="s">
        <v>37</v>
      </c>
      <c r="J539">
        <v>1535605200</v>
      </c>
      <c r="K539">
        <v>1537592400</v>
      </c>
      <c r="L539" t="b">
        <v>1</v>
      </c>
      <c r="M539" t="b">
        <v>1</v>
      </c>
      <c r="N539" t="s">
        <v>42</v>
      </c>
      <c r="O539" s="5">
        <f t="shared" si="32"/>
        <v>1.1722156398104266</v>
      </c>
      <c r="P539">
        <f t="shared" si="35"/>
        <v>94.044676806083643</v>
      </c>
      <c r="Q539" t="s">
        <v>2041</v>
      </c>
      <c r="R539" t="s">
        <v>2042</v>
      </c>
      <c r="S539" s="8">
        <f t="shared" si="33"/>
        <v>43342.208333333328</v>
      </c>
      <c r="T539" s="8">
        <f t="shared" si="34"/>
        <v>43365.208333333328</v>
      </c>
    </row>
    <row r="540" spans="1:20" ht="17" x14ac:dyDescent="0.2">
      <c r="A540">
        <v>538</v>
      </c>
      <c r="B540" t="s">
        <v>1121</v>
      </c>
      <c r="C540" s="3" t="s">
        <v>1122</v>
      </c>
      <c r="D540">
        <v>151300</v>
      </c>
      <c r="E540">
        <v>57034</v>
      </c>
      <c r="F540" t="s">
        <v>14</v>
      </c>
      <c r="G540">
        <v>1296</v>
      </c>
      <c r="H540" t="s">
        <v>21</v>
      </c>
      <c r="I540" t="s">
        <v>22</v>
      </c>
      <c r="J540">
        <v>1379826000</v>
      </c>
      <c r="K540">
        <v>1381208400</v>
      </c>
      <c r="L540" t="b">
        <v>0</v>
      </c>
      <c r="M540" t="b">
        <v>0</v>
      </c>
      <c r="N540" t="s">
        <v>292</v>
      </c>
      <c r="O540" s="5">
        <f t="shared" si="32"/>
        <v>0.37695968274950431</v>
      </c>
      <c r="P540">
        <f t="shared" si="35"/>
        <v>44.007716049382715</v>
      </c>
      <c r="Q540" t="s">
        <v>2050</v>
      </c>
      <c r="R540" t="s">
        <v>2061</v>
      </c>
      <c r="S540" s="8">
        <f t="shared" si="33"/>
        <v>41539.208333333336</v>
      </c>
      <c r="T540" s="8">
        <f t="shared" si="34"/>
        <v>41555.208333333336</v>
      </c>
    </row>
    <row r="541" spans="1:20" ht="17" x14ac:dyDescent="0.2">
      <c r="A541">
        <v>539</v>
      </c>
      <c r="B541" t="s">
        <v>1123</v>
      </c>
      <c r="C541" s="3" t="s">
        <v>1124</v>
      </c>
      <c r="D541">
        <v>9800</v>
      </c>
      <c r="E541">
        <v>7120</v>
      </c>
      <c r="F541" t="s">
        <v>14</v>
      </c>
      <c r="G541">
        <v>77</v>
      </c>
      <c r="H541" t="s">
        <v>21</v>
      </c>
      <c r="I541" t="s">
        <v>22</v>
      </c>
      <c r="J541">
        <v>1561957200</v>
      </c>
      <c r="K541">
        <v>1562475600</v>
      </c>
      <c r="L541" t="b">
        <v>0</v>
      </c>
      <c r="M541" t="b">
        <v>1</v>
      </c>
      <c r="N541" t="s">
        <v>17</v>
      </c>
      <c r="O541" s="5">
        <f t="shared" si="32"/>
        <v>0.72653061224489801</v>
      </c>
      <c r="P541">
        <f t="shared" si="35"/>
        <v>92.467532467532465</v>
      </c>
      <c r="Q541" t="s">
        <v>2033</v>
      </c>
      <c r="R541" t="s">
        <v>2034</v>
      </c>
      <c r="S541" s="8">
        <f t="shared" si="33"/>
        <v>43647.208333333328</v>
      </c>
      <c r="T541" s="8">
        <f t="shared" si="34"/>
        <v>43653.208333333328</v>
      </c>
    </row>
    <row r="542" spans="1:20" ht="17" x14ac:dyDescent="0.2">
      <c r="A542">
        <v>540</v>
      </c>
      <c r="B542" t="s">
        <v>1125</v>
      </c>
      <c r="C542" s="3" t="s">
        <v>1126</v>
      </c>
      <c r="D542">
        <v>5300</v>
      </c>
      <c r="E542">
        <v>14097</v>
      </c>
      <c r="F542" t="s">
        <v>20</v>
      </c>
      <c r="G542">
        <v>247</v>
      </c>
      <c r="H542" t="s">
        <v>21</v>
      </c>
      <c r="I542" t="s">
        <v>22</v>
      </c>
      <c r="J542">
        <v>1525496400</v>
      </c>
      <c r="K542">
        <v>1527397200</v>
      </c>
      <c r="L542" t="b">
        <v>0</v>
      </c>
      <c r="M542" t="b">
        <v>0</v>
      </c>
      <c r="N542" t="s">
        <v>122</v>
      </c>
      <c r="O542" s="5">
        <f t="shared" si="32"/>
        <v>2.6598113207547169</v>
      </c>
      <c r="P542">
        <f t="shared" si="35"/>
        <v>57.072874493927124</v>
      </c>
      <c r="Q542" t="s">
        <v>2054</v>
      </c>
      <c r="R542" t="s">
        <v>2055</v>
      </c>
      <c r="S542" s="8">
        <f t="shared" si="33"/>
        <v>43225.208333333328</v>
      </c>
      <c r="T542" s="8">
        <f t="shared" si="34"/>
        <v>43247.208333333328</v>
      </c>
    </row>
    <row r="543" spans="1:20" ht="17" x14ac:dyDescent="0.2">
      <c r="A543">
        <v>541</v>
      </c>
      <c r="B543" t="s">
        <v>1127</v>
      </c>
      <c r="C543" s="3" t="s">
        <v>1128</v>
      </c>
      <c r="D543">
        <v>178000</v>
      </c>
      <c r="E543">
        <v>43086</v>
      </c>
      <c r="F543" t="s">
        <v>14</v>
      </c>
      <c r="G543">
        <v>395</v>
      </c>
      <c r="H543" t="s">
        <v>107</v>
      </c>
      <c r="I543" t="s">
        <v>108</v>
      </c>
      <c r="J543">
        <v>1433912400</v>
      </c>
      <c r="K543">
        <v>1436158800</v>
      </c>
      <c r="L543" t="b">
        <v>0</v>
      </c>
      <c r="M543" t="b">
        <v>0</v>
      </c>
      <c r="N543" t="s">
        <v>292</v>
      </c>
      <c r="O543" s="5">
        <f t="shared" si="32"/>
        <v>0.24205617977528091</v>
      </c>
      <c r="P543">
        <f t="shared" si="35"/>
        <v>109.07848101265823</v>
      </c>
      <c r="Q543" t="s">
        <v>2050</v>
      </c>
      <c r="R543" t="s">
        <v>2061</v>
      </c>
      <c r="S543" s="8">
        <f t="shared" si="33"/>
        <v>42165.208333333328</v>
      </c>
      <c r="T543" s="8">
        <f t="shared" si="34"/>
        <v>42191.208333333328</v>
      </c>
    </row>
    <row r="544" spans="1:20" ht="17" x14ac:dyDescent="0.2">
      <c r="A544">
        <v>542</v>
      </c>
      <c r="B544" t="s">
        <v>1129</v>
      </c>
      <c r="C544" s="3" t="s">
        <v>1130</v>
      </c>
      <c r="D544">
        <v>77000</v>
      </c>
      <c r="E544">
        <v>1930</v>
      </c>
      <c r="F544" t="s">
        <v>14</v>
      </c>
      <c r="G544">
        <v>49</v>
      </c>
      <c r="H544" t="s">
        <v>40</v>
      </c>
      <c r="I544" t="s">
        <v>41</v>
      </c>
      <c r="J544">
        <v>1453442400</v>
      </c>
      <c r="K544">
        <v>1456034400</v>
      </c>
      <c r="L544" t="b">
        <v>0</v>
      </c>
      <c r="M544" t="b">
        <v>0</v>
      </c>
      <c r="N544" t="s">
        <v>60</v>
      </c>
      <c r="O544" s="5">
        <f t="shared" si="32"/>
        <v>2.5064935064935064E-2</v>
      </c>
      <c r="P544">
        <f t="shared" si="35"/>
        <v>39.387755102040813</v>
      </c>
      <c r="Q544" t="s">
        <v>2035</v>
      </c>
      <c r="R544" t="s">
        <v>2045</v>
      </c>
      <c r="S544" s="8">
        <f t="shared" si="33"/>
        <v>42391.25</v>
      </c>
      <c r="T544" s="8">
        <f t="shared" si="34"/>
        <v>42421.25</v>
      </c>
    </row>
    <row r="545" spans="1:20" ht="17" x14ac:dyDescent="0.2">
      <c r="A545">
        <v>543</v>
      </c>
      <c r="B545" t="s">
        <v>1131</v>
      </c>
      <c r="C545" s="3" t="s">
        <v>1132</v>
      </c>
      <c r="D545">
        <v>84900</v>
      </c>
      <c r="E545">
        <v>13864</v>
      </c>
      <c r="F545" t="s">
        <v>14</v>
      </c>
      <c r="G545">
        <v>180</v>
      </c>
      <c r="H545" t="s">
        <v>21</v>
      </c>
      <c r="I545" t="s">
        <v>22</v>
      </c>
      <c r="J545">
        <v>1378875600</v>
      </c>
      <c r="K545">
        <v>1380171600</v>
      </c>
      <c r="L545" t="b">
        <v>0</v>
      </c>
      <c r="M545" t="b">
        <v>0</v>
      </c>
      <c r="N545" t="s">
        <v>89</v>
      </c>
      <c r="O545" s="5">
        <f t="shared" si="32"/>
        <v>0.1632979976442874</v>
      </c>
      <c r="P545">
        <f t="shared" si="35"/>
        <v>77.022222222222226</v>
      </c>
      <c r="Q545" t="s">
        <v>2050</v>
      </c>
      <c r="R545" t="s">
        <v>2051</v>
      </c>
      <c r="S545" s="8">
        <f t="shared" si="33"/>
        <v>41528.208333333336</v>
      </c>
      <c r="T545" s="8">
        <f t="shared" si="34"/>
        <v>41543.208333333336</v>
      </c>
    </row>
    <row r="546" spans="1:20" ht="34" x14ac:dyDescent="0.2">
      <c r="A546">
        <v>544</v>
      </c>
      <c r="B546" t="s">
        <v>1133</v>
      </c>
      <c r="C546" s="3" t="s">
        <v>1134</v>
      </c>
      <c r="D546">
        <v>2800</v>
      </c>
      <c r="E546">
        <v>7742</v>
      </c>
      <c r="F546" t="s">
        <v>20</v>
      </c>
      <c r="G546">
        <v>84</v>
      </c>
      <c r="H546" t="s">
        <v>21</v>
      </c>
      <c r="I546" t="s">
        <v>22</v>
      </c>
      <c r="J546">
        <v>1452232800</v>
      </c>
      <c r="K546">
        <v>1453356000</v>
      </c>
      <c r="L546" t="b">
        <v>0</v>
      </c>
      <c r="M546" t="b">
        <v>0</v>
      </c>
      <c r="N546" t="s">
        <v>23</v>
      </c>
      <c r="O546" s="5">
        <f t="shared" si="32"/>
        <v>2.7650000000000001</v>
      </c>
      <c r="P546">
        <f t="shared" si="35"/>
        <v>92.166666666666671</v>
      </c>
      <c r="Q546" t="s">
        <v>2035</v>
      </c>
      <c r="R546" t="s">
        <v>2036</v>
      </c>
      <c r="S546" s="8">
        <f t="shared" si="33"/>
        <v>42377.25</v>
      </c>
      <c r="T546" s="8">
        <f t="shared" si="34"/>
        <v>42390.25</v>
      </c>
    </row>
    <row r="547" spans="1:20" ht="17" x14ac:dyDescent="0.2">
      <c r="A547">
        <v>545</v>
      </c>
      <c r="B547" t="s">
        <v>1135</v>
      </c>
      <c r="C547" s="3" t="s">
        <v>1136</v>
      </c>
      <c r="D547">
        <v>184800</v>
      </c>
      <c r="E547">
        <v>164109</v>
      </c>
      <c r="F547" t="s">
        <v>14</v>
      </c>
      <c r="G547">
        <v>2690</v>
      </c>
      <c r="H547" t="s">
        <v>21</v>
      </c>
      <c r="I547" t="s">
        <v>22</v>
      </c>
      <c r="J547">
        <v>1577253600</v>
      </c>
      <c r="K547">
        <v>1578981600</v>
      </c>
      <c r="L547" t="b">
        <v>0</v>
      </c>
      <c r="M547" t="b">
        <v>0</v>
      </c>
      <c r="N547" t="s">
        <v>33</v>
      </c>
      <c r="O547" s="5">
        <f t="shared" si="32"/>
        <v>0.88803571428571426</v>
      </c>
      <c r="P547">
        <f t="shared" si="35"/>
        <v>61.007063197026021</v>
      </c>
      <c r="Q547" t="s">
        <v>2039</v>
      </c>
      <c r="R547" t="s">
        <v>2040</v>
      </c>
      <c r="S547" s="8">
        <f t="shared" si="33"/>
        <v>43824.25</v>
      </c>
      <c r="T547" s="8">
        <f t="shared" si="34"/>
        <v>43844.25</v>
      </c>
    </row>
    <row r="548" spans="1:20" ht="17" x14ac:dyDescent="0.2">
      <c r="A548">
        <v>546</v>
      </c>
      <c r="B548" t="s">
        <v>1137</v>
      </c>
      <c r="C548" s="3" t="s">
        <v>1138</v>
      </c>
      <c r="D548">
        <v>4200</v>
      </c>
      <c r="E548">
        <v>6870</v>
      </c>
      <c r="F548" t="s">
        <v>20</v>
      </c>
      <c r="G548">
        <v>88</v>
      </c>
      <c r="H548" t="s">
        <v>21</v>
      </c>
      <c r="I548" t="s">
        <v>22</v>
      </c>
      <c r="J548">
        <v>1537160400</v>
      </c>
      <c r="K548">
        <v>1537419600</v>
      </c>
      <c r="L548" t="b">
        <v>0</v>
      </c>
      <c r="M548" t="b">
        <v>1</v>
      </c>
      <c r="N548" t="s">
        <v>33</v>
      </c>
      <c r="O548" s="5">
        <f t="shared" si="32"/>
        <v>1.6357142857142857</v>
      </c>
      <c r="P548">
        <f t="shared" si="35"/>
        <v>78.068181818181813</v>
      </c>
      <c r="Q548" t="s">
        <v>2039</v>
      </c>
      <c r="R548" t="s">
        <v>2040</v>
      </c>
      <c r="S548" s="8">
        <f t="shared" si="33"/>
        <v>43360.208333333328</v>
      </c>
      <c r="T548" s="8">
        <f t="shared" si="34"/>
        <v>43363.208333333328</v>
      </c>
    </row>
    <row r="549" spans="1:20" ht="17" x14ac:dyDescent="0.2">
      <c r="A549">
        <v>547</v>
      </c>
      <c r="B549" t="s">
        <v>1139</v>
      </c>
      <c r="C549" s="3" t="s">
        <v>1140</v>
      </c>
      <c r="D549">
        <v>1300</v>
      </c>
      <c r="E549">
        <v>12597</v>
      </c>
      <c r="F549" t="s">
        <v>20</v>
      </c>
      <c r="G549">
        <v>156</v>
      </c>
      <c r="H549" t="s">
        <v>21</v>
      </c>
      <c r="I549" t="s">
        <v>22</v>
      </c>
      <c r="J549">
        <v>1422165600</v>
      </c>
      <c r="K549">
        <v>1423202400</v>
      </c>
      <c r="L549" t="b">
        <v>0</v>
      </c>
      <c r="M549" t="b">
        <v>0</v>
      </c>
      <c r="N549" t="s">
        <v>53</v>
      </c>
      <c r="O549" s="5">
        <f t="shared" si="32"/>
        <v>9.69</v>
      </c>
      <c r="P549">
        <f t="shared" si="35"/>
        <v>80.75</v>
      </c>
      <c r="Q549" t="s">
        <v>2041</v>
      </c>
      <c r="R549" t="s">
        <v>2044</v>
      </c>
      <c r="S549" s="8">
        <f t="shared" si="33"/>
        <v>42029.25</v>
      </c>
      <c r="T549" s="8">
        <f t="shared" si="34"/>
        <v>42041.25</v>
      </c>
    </row>
    <row r="550" spans="1:20" ht="17" x14ac:dyDescent="0.2">
      <c r="A550">
        <v>548</v>
      </c>
      <c r="B550" t="s">
        <v>1141</v>
      </c>
      <c r="C550" s="3" t="s">
        <v>1142</v>
      </c>
      <c r="D550">
        <v>66100</v>
      </c>
      <c r="E550">
        <v>179074</v>
      </c>
      <c r="F550" t="s">
        <v>20</v>
      </c>
      <c r="G550">
        <v>2985</v>
      </c>
      <c r="H550" t="s">
        <v>21</v>
      </c>
      <c r="I550" t="s">
        <v>22</v>
      </c>
      <c r="J550">
        <v>1459486800</v>
      </c>
      <c r="K550">
        <v>1460610000</v>
      </c>
      <c r="L550" t="b">
        <v>0</v>
      </c>
      <c r="M550" t="b">
        <v>0</v>
      </c>
      <c r="N550" t="s">
        <v>33</v>
      </c>
      <c r="O550" s="5">
        <f t="shared" si="32"/>
        <v>2.7091376701966716</v>
      </c>
      <c r="P550">
        <f t="shared" si="35"/>
        <v>59.991289782244557</v>
      </c>
      <c r="Q550" t="s">
        <v>2039</v>
      </c>
      <c r="R550" t="s">
        <v>2040</v>
      </c>
      <c r="S550" s="8">
        <f t="shared" si="33"/>
        <v>42461.208333333328</v>
      </c>
      <c r="T550" s="8">
        <f t="shared" si="34"/>
        <v>42474.208333333328</v>
      </c>
    </row>
    <row r="551" spans="1:20" ht="34" x14ac:dyDescent="0.2">
      <c r="A551">
        <v>549</v>
      </c>
      <c r="B551" t="s">
        <v>1143</v>
      </c>
      <c r="C551" s="3" t="s">
        <v>1144</v>
      </c>
      <c r="D551">
        <v>29500</v>
      </c>
      <c r="E551">
        <v>83843</v>
      </c>
      <c r="F551" t="s">
        <v>20</v>
      </c>
      <c r="G551">
        <v>762</v>
      </c>
      <c r="H551" t="s">
        <v>21</v>
      </c>
      <c r="I551" t="s">
        <v>22</v>
      </c>
      <c r="J551">
        <v>1369717200</v>
      </c>
      <c r="K551">
        <v>1370494800</v>
      </c>
      <c r="L551" t="b">
        <v>0</v>
      </c>
      <c r="M551" t="b">
        <v>0</v>
      </c>
      <c r="N551" t="s">
        <v>65</v>
      </c>
      <c r="O551" s="5">
        <f t="shared" si="32"/>
        <v>2.8421355932203389</v>
      </c>
      <c r="P551">
        <f t="shared" si="35"/>
        <v>110.03018372703411</v>
      </c>
      <c r="Q551" t="s">
        <v>2037</v>
      </c>
      <c r="R551" t="s">
        <v>2046</v>
      </c>
      <c r="S551" s="8">
        <f t="shared" si="33"/>
        <v>41422.208333333336</v>
      </c>
      <c r="T551" s="8">
        <f t="shared" si="34"/>
        <v>41431.208333333336</v>
      </c>
    </row>
    <row r="552" spans="1:20" ht="34" x14ac:dyDescent="0.2">
      <c r="A552">
        <v>550</v>
      </c>
      <c r="B552" t="s">
        <v>1145</v>
      </c>
      <c r="C552" s="3" t="s">
        <v>1146</v>
      </c>
      <c r="D552">
        <v>100</v>
      </c>
      <c r="E552">
        <v>4</v>
      </c>
      <c r="F552" t="s">
        <v>74</v>
      </c>
      <c r="G552">
        <v>1</v>
      </c>
      <c r="H552" t="s">
        <v>98</v>
      </c>
      <c r="I552" t="s">
        <v>99</v>
      </c>
      <c r="J552">
        <v>1330495200</v>
      </c>
      <c r="K552">
        <v>1332306000</v>
      </c>
      <c r="L552" t="b">
        <v>0</v>
      </c>
      <c r="M552" t="b">
        <v>0</v>
      </c>
      <c r="N552" t="s">
        <v>60</v>
      </c>
      <c r="O552" s="5">
        <f t="shared" si="32"/>
        <v>0.04</v>
      </c>
      <c r="P552">
        <f t="shared" si="35"/>
        <v>4</v>
      </c>
      <c r="Q552" t="s">
        <v>2035</v>
      </c>
      <c r="R552" t="s">
        <v>2045</v>
      </c>
      <c r="S552" s="8">
        <f t="shared" si="33"/>
        <v>40968.25</v>
      </c>
      <c r="T552" s="8">
        <f t="shared" si="34"/>
        <v>40989.208333333336</v>
      </c>
    </row>
    <row r="553" spans="1:20" ht="17" x14ac:dyDescent="0.2">
      <c r="A553">
        <v>551</v>
      </c>
      <c r="B553" t="s">
        <v>1147</v>
      </c>
      <c r="C553" s="3" t="s">
        <v>1148</v>
      </c>
      <c r="D553">
        <v>180100</v>
      </c>
      <c r="E553">
        <v>105598</v>
      </c>
      <c r="F553" t="s">
        <v>14</v>
      </c>
      <c r="G553">
        <v>2779</v>
      </c>
      <c r="H553" t="s">
        <v>26</v>
      </c>
      <c r="I553" t="s">
        <v>27</v>
      </c>
      <c r="J553">
        <v>1419055200</v>
      </c>
      <c r="K553">
        <v>1422511200</v>
      </c>
      <c r="L553" t="b">
        <v>0</v>
      </c>
      <c r="M553" t="b">
        <v>1</v>
      </c>
      <c r="N553" t="s">
        <v>28</v>
      </c>
      <c r="O553" s="5">
        <f t="shared" si="32"/>
        <v>0.58632981676846196</v>
      </c>
      <c r="P553">
        <f t="shared" si="35"/>
        <v>37.99856063332134</v>
      </c>
      <c r="Q553" t="s">
        <v>2037</v>
      </c>
      <c r="R553" t="s">
        <v>2038</v>
      </c>
      <c r="S553" s="8">
        <f t="shared" si="33"/>
        <v>41993.25</v>
      </c>
      <c r="T553" s="8">
        <f t="shared" si="34"/>
        <v>42033.25</v>
      </c>
    </row>
    <row r="554" spans="1:20" ht="17" x14ac:dyDescent="0.2">
      <c r="A554">
        <v>552</v>
      </c>
      <c r="B554" t="s">
        <v>1149</v>
      </c>
      <c r="C554" s="3" t="s">
        <v>1150</v>
      </c>
      <c r="D554">
        <v>9000</v>
      </c>
      <c r="E554">
        <v>8866</v>
      </c>
      <c r="F554" t="s">
        <v>14</v>
      </c>
      <c r="G554">
        <v>92</v>
      </c>
      <c r="H554" t="s">
        <v>21</v>
      </c>
      <c r="I554" t="s">
        <v>22</v>
      </c>
      <c r="J554">
        <v>1480140000</v>
      </c>
      <c r="K554">
        <v>1480312800</v>
      </c>
      <c r="L554" t="b">
        <v>0</v>
      </c>
      <c r="M554" t="b">
        <v>0</v>
      </c>
      <c r="N554" t="s">
        <v>33</v>
      </c>
      <c r="O554" s="5">
        <f t="shared" si="32"/>
        <v>0.98511111111111116</v>
      </c>
      <c r="P554">
        <f t="shared" si="35"/>
        <v>96.369565217391298</v>
      </c>
      <c r="Q554" t="s">
        <v>2039</v>
      </c>
      <c r="R554" t="s">
        <v>2040</v>
      </c>
      <c r="S554" s="8">
        <f t="shared" si="33"/>
        <v>42700.25</v>
      </c>
      <c r="T554" s="8">
        <f t="shared" si="34"/>
        <v>42702.25</v>
      </c>
    </row>
    <row r="555" spans="1:20" ht="34" x14ac:dyDescent="0.2">
      <c r="A555">
        <v>553</v>
      </c>
      <c r="B555" t="s">
        <v>1151</v>
      </c>
      <c r="C555" s="3" t="s">
        <v>1152</v>
      </c>
      <c r="D555">
        <v>170600</v>
      </c>
      <c r="E555">
        <v>75022</v>
      </c>
      <c r="F555" t="s">
        <v>14</v>
      </c>
      <c r="G555">
        <v>1028</v>
      </c>
      <c r="H555" t="s">
        <v>21</v>
      </c>
      <c r="I555" t="s">
        <v>22</v>
      </c>
      <c r="J555">
        <v>1293948000</v>
      </c>
      <c r="K555">
        <v>1294034400</v>
      </c>
      <c r="L555" t="b">
        <v>0</v>
      </c>
      <c r="M555" t="b">
        <v>0</v>
      </c>
      <c r="N555" t="s">
        <v>23</v>
      </c>
      <c r="O555" s="5">
        <f t="shared" si="32"/>
        <v>0.43975381008206332</v>
      </c>
      <c r="P555">
        <f t="shared" si="35"/>
        <v>72.978599221789878</v>
      </c>
      <c r="Q555" t="s">
        <v>2035</v>
      </c>
      <c r="R555" t="s">
        <v>2036</v>
      </c>
      <c r="S555" s="8">
        <f t="shared" si="33"/>
        <v>40545.25</v>
      </c>
      <c r="T555" s="8">
        <f t="shared" si="34"/>
        <v>40546.25</v>
      </c>
    </row>
    <row r="556" spans="1:20" ht="34" x14ac:dyDescent="0.2">
      <c r="A556">
        <v>554</v>
      </c>
      <c r="B556" t="s">
        <v>1153</v>
      </c>
      <c r="C556" s="3" t="s">
        <v>1154</v>
      </c>
      <c r="D556">
        <v>9500</v>
      </c>
      <c r="E556">
        <v>14408</v>
      </c>
      <c r="F556" t="s">
        <v>20</v>
      </c>
      <c r="G556">
        <v>554</v>
      </c>
      <c r="H556" t="s">
        <v>15</v>
      </c>
      <c r="I556" t="s">
        <v>16</v>
      </c>
      <c r="J556">
        <v>1482127200</v>
      </c>
      <c r="K556">
        <v>1482645600</v>
      </c>
      <c r="L556" t="b">
        <v>0</v>
      </c>
      <c r="M556" t="b">
        <v>0</v>
      </c>
      <c r="N556" t="s">
        <v>60</v>
      </c>
      <c r="O556" s="5">
        <f t="shared" si="32"/>
        <v>1.5166315789473683</v>
      </c>
      <c r="P556">
        <f t="shared" si="35"/>
        <v>26.007220216606498</v>
      </c>
      <c r="Q556" t="s">
        <v>2035</v>
      </c>
      <c r="R556" t="s">
        <v>2045</v>
      </c>
      <c r="S556" s="8">
        <f t="shared" si="33"/>
        <v>42723.25</v>
      </c>
      <c r="T556" s="8">
        <f t="shared" si="34"/>
        <v>42729.25</v>
      </c>
    </row>
    <row r="557" spans="1:20" ht="17" x14ac:dyDescent="0.2">
      <c r="A557">
        <v>555</v>
      </c>
      <c r="B557" t="s">
        <v>1155</v>
      </c>
      <c r="C557" s="3" t="s">
        <v>1156</v>
      </c>
      <c r="D557">
        <v>6300</v>
      </c>
      <c r="E557">
        <v>14089</v>
      </c>
      <c r="F557" t="s">
        <v>20</v>
      </c>
      <c r="G557">
        <v>135</v>
      </c>
      <c r="H557" t="s">
        <v>36</v>
      </c>
      <c r="I557" t="s">
        <v>37</v>
      </c>
      <c r="J557">
        <v>1396414800</v>
      </c>
      <c r="K557">
        <v>1399093200</v>
      </c>
      <c r="L557" t="b">
        <v>0</v>
      </c>
      <c r="M557" t="b">
        <v>0</v>
      </c>
      <c r="N557" t="s">
        <v>23</v>
      </c>
      <c r="O557" s="5">
        <f t="shared" si="32"/>
        <v>2.2363492063492063</v>
      </c>
      <c r="P557">
        <f t="shared" si="35"/>
        <v>104.36296296296297</v>
      </c>
      <c r="Q557" t="s">
        <v>2035</v>
      </c>
      <c r="R557" t="s">
        <v>2036</v>
      </c>
      <c r="S557" s="8">
        <f t="shared" si="33"/>
        <v>41731.208333333336</v>
      </c>
      <c r="T557" s="8">
        <f t="shared" si="34"/>
        <v>41762.208333333336</v>
      </c>
    </row>
    <row r="558" spans="1:20" ht="17" x14ac:dyDescent="0.2">
      <c r="A558">
        <v>556</v>
      </c>
      <c r="B558" t="s">
        <v>442</v>
      </c>
      <c r="C558" s="3" t="s">
        <v>1157</v>
      </c>
      <c r="D558">
        <v>5200</v>
      </c>
      <c r="E558">
        <v>12467</v>
      </c>
      <c r="F558" t="s">
        <v>20</v>
      </c>
      <c r="G558">
        <v>122</v>
      </c>
      <c r="H558" t="s">
        <v>21</v>
      </c>
      <c r="I558" t="s">
        <v>22</v>
      </c>
      <c r="J558">
        <v>1315285200</v>
      </c>
      <c r="K558">
        <v>1315890000</v>
      </c>
      <c r="L558" t="b">
        <v>0</v>
      </c>
      <c r="M558" t="b">
        <v>1</v>
      </c>
      <c r="N558" t="s">
        <v>206</v>
      </c>
      <c r="O558" s="5">
        <f t="shared" si="32"/>
        <v>2.3975</v>
      </c>
      <c r="P558">
        <f t="shared" si="35"/>
        <v>102.18852459016394</v>
      </c>
      <c r="Q558" t="s">
        <v>2047</v>
      </c>
      <c r="R558" t="s">
        <v>2059</v>
      </c>
      <c r="S558" s="8">
        <f t="shared" si="33"/>
        <v>40792.208333333336</v>
      </c>
      <c r="T558" s="8">
        <f t="shared" si="34"/>
        <v>40799.208333333336</v>
      </c>
    </row>
    <row r="559" spans="1:20" ht="17" x14ac:dyDescent="0.2">
      <c r="A559">
        <v>557</v>
      </c>
      <c r="B559" t="s">
        <v>1158</v>
      </c>
      <c r="C559" s="3" t="s">
        <v>1159</v>
      </c>
      <c r="D559">
        <v>6000</v>
      </c>
      <c r="E559">
        <v>11960</v>
      </c>
      <c r="F559" t="s">
        <v>20</v>
      </c>
      <c r="G559">
        <v>221</v>
      </c>
      <c r="H559" t="s">
        <v>21</v>
      </c>
      <c r="I559" t="s">
        <v>22</v>
      </c>
      <c r="J559">
        <v>1443762000</v>
      </c>
      <c r="K559">
        <v>1444021200</v>
      </c>
      <c r="L559" t="b">
        <v>0</v>
      </c>
      <c r="M559" t="b">
        <v>1</v>
      </c>
      <c r="N559" t="s">
        <v>474</v>
      </c>
      <c r="O559" s="5">
        <f t="shared" si="32"/>
        <v>1.9933333333333334</v>
      </c>
      <c r="P559">
        <f t="shared" si="35"/>
        <v>54.117647058823529</v>
      </c>
      <c r="Q559" t="s">
        <v>2041</v>
      </c>
      <c r="R559" t="s">
        <v>2063</v>
      </c>
      <c r="S559" s="8">
        <f t="shared" si="33"/>
        <v>42279.208333333328</v>
      </c>
      <c r="T559" s="8">
        <f t="shared" si="34"/>
        <v>42282.208333333328</v>
      </c>
    </row>
    <row r="560" spans="1:20" ht="17" x14ac:dyDescent="0.2">
      <c r="A560">
        <v>558</v>
      </c>
      <c r="B560" t="s">
        <v>1160</v>
      </c>
      <c r="C560" s="3" t="s">
        <v>1161</v>
      </c>
      <c r="D560">
        <v>5800</v>
      </c>
      <c r="E560">
        <v>7966</v>
      </c>
      <c r="F560" t="s">
        <v>20</v>
      </c>
      <c r="G560">
        <v>126</v>
      </c>
      <c r="H560" t="s">
        <v>21</v>
      </c>
      <c r="I560" t="s">
        <v>22</v>
      </c>
      <c r="J560">
        <v>1456293600</v>
      </c>
      <c r="K560">
        <v>1460005200</v>
      </c>
      <c r="L560" t="b">
        <v>0</v>
      </c>
      <c r="M560" t="b">
        <v>0</v>
      </c>
      <c r="N560" t="s">
        <v>33</v>
      </c>
      <c r="O560" s="5">
        <f t="shared" si="32"/>
        <v>1.373448275862069</v>
      </c>
      <c r="P560">
        <f t="shared" si="35"/>
        <v>63.222222222222221</v>
      </c>
      <c r="Q560" t="s">
        <v>2039</v>
      </c>
      <c r="R560" t="s">
        <v>2040</v>
      </c>
      <c r="S560" s="8">
        <f t="shared" si="33"/>
        <v>42424.25</v>
      </c>
      <c r="T560" s="8">
        <f t="shared" si="34"/>
        <v>42467.208333333328</v>
      </c>
    </row>
    <row r="561" spans="1:20" ht="17" x14ac:dyDescent="0.2">
      <c r="A561">
        <v>559</v>
      </c>
      <c r="B561" t="s">
        <v>1162</v>
      </c>
      <c r="C561" s="3" t="s">
        <v>1163</v>
      </c>
      <c r="D561">
        <v>105300</v>
      </c>
      <c r="E561">
        <v>106321</v>
      </c>
      <c r="F561" t="s">
        <v>20</v>
      </c>
      <c r="G561">
        <v>1022</v>
      </c>
      <c r="H561" t="s">
        <v>21</v>
      </c>
      <c r="I561" t="s">
        <v>22</v>
      </c>
      <c r="J561">
        <v>1470114000</v>
      </c>
      <c r="K561">
        <v>1470718800</v>
      </c>
      <c r="L561" t="b">
        <v>0</v>
      </c>
      <c r="M561" t="b">
        <v>0</v>
      </c>
      <c r="N561" t="s">
        <v>33</v>
      </c>
      <c r="O561" s="5">
        <f t="shared" si="32"/>
        <v>1.009696106362773</v>
      </c>
      <c r="P561">
        <f t="shared" si="35"/>
        <v>104.03228962818004</v>
      </c>
      <c r="Q561" t="s">
        <v>2039</v>
      </c>
      <c r="R561" t="s">
        <v>2040</v>
      </c>
      <c r="S561" s="8">
        <f t="shared" si="33"/>
        <v>42584.208333333328</v>
      </c>
      <c r="T561" s="8">
        <f t="shared" si="34"/>
        <v>42591.208333333328</v>
      </c>
    </row>
    <row r="562" spans="1:20" ht="17" x14ac:dyDescent="0.2">
      <c r="A562">
        <v>560</v>
      </c>
      <c r="B562" t="s">
        <v>1164</v>
      </c>
      <c r="C562" s="3" t="s">
        <v>1165</v>
      </c>
      <c r="D562">
        <v>20000</v>
      </c>
      <c r="E562">
        <v>158832</v>
      </c>
      <c r="F562" t="s">
        <v>20</v>
      </c>
      <c r="G562">
        <v>3177</v>
      </c>
      <c r="H562" t="s">
        <v>21</v>
      </c>
      <c r="I562" t="s">
        <v>22</v>
      </c>
      <c r="J562">
        <v>1321596000</v>
      </c>
      <c r="K562">
        <v>1325052000</v>
      </c>
      <c r="L562" t="b">
        <v>0</v>
      </c>
      <c r="M562" t="b">
        <v>0</v>
      </c>
      <c r="N562" t="s">
        <v>71</v>
      </c>
      <c r="O562" s="5">
        <f t="shared" si="32"/>
        <v>7.9416000000000002</v>
      </c>
      <c r="P562">
        <f t="shared" si="35"/>
        <v>49.994334277620396</v>
      </c>
      <c r="Q562" t="s">
        <v>2041</v>
      </c>
      <c r="R562" t="s">
        <v>2049</v>
      </c>
      <c r="S562" s="8">
        <f t="shared" si="33"/>
        <v>40865.25</v>
      </c>
      <c r="T562" s="8">
        <f t="shared" si="34"/>
        <v>40905.25</v>
      </c>
    </row>
    <row r="563" spans="1:20" ht="17" x14ac:dyDescent="0.2">
      <c r="A563">
        <v>561</v>
      </c>
      <c r="B563" t="s">
        <v>1166</v>
      </c>
      <c r="C563" s="3" t="s">
        <v>1167</v>
      </c>
      <c r="D563">
        <v>3000</v>
      </c>
      <c r="E563">
        <v>11091</v>
      </c>
      <c r="F563" t="s">
        <v>20</v>
      </c>
      <c r="G563">
        <v>198</v>
      </c>
      <c r="H563" t="s">
        <v>98</v>
      </c>
      <c r="I563" t="s">
        <v>99</v>
      </c>
      <c r="J563">
        <v>1318827600</v>
      </c>
      <c r="K563">
        <v>1319000400</v>
      </c>
      <c r="L563" t="b">
        <v>0</v>
      </c>
      <c r="M563" t="b">
        <v>0</v>
      </c>
      <c r="N563" t="s">
        <v>33</v>
      </c>
      <c r="O563" s="5">
        <f t="shared" si="32"/>
        <v>3.6970000000000001</v>
      </c>
      <c r="P563">
        <f t="shared" si="35"/>
        <v>56.015151515151516</v>
      </c>
      <c r="Q563" t="s">
        <v>2039</v>
      </c>
      <c r="R563" t="s">
        <v>2040</v>
      </c>
      <c r="S563" s="8">
        <f t="shared" si="33"/>
        <v>40833.208333333336</v>
      </c>
      <c r="T563" s="8">
        <f t="shared" si="34"/>
        <v>40835.208333333336</v>
      </c>
    </row>
    <row r="564" spans="1:20" ht="34" x14ac:dyDescent="0.2">
      <c r="A564">
        <v>562</v>
      </c>
      <c r="B564" t="s">
        <v>1168</v>
      </c>
      <c r="C564" s="3" t="s">
        <v>1169</v>
      </c>
      <c r="D564">
        <v>9900</v>
      </c>
      <c r="E564">
        <v>1269</v>
      </c>
      <c r="F564" t="s">
        <v>14</v>
      </c>
      <c r="G564">
        <v>26</v>
      </c>
      <c r="H564" t="s">
        <v>98</v>
      </c>
      <c r="I564" t="s">
        <v>99</v>
      </c>
      <c r="J564">
        <v>1552366800</v>
      </c>
      <c r="K564">
        <v>1552539600</v>
      </c>
      <c r="L564" t="b">
        <v>0</v>
      </c>
      <c r="M564" t="b">
        <v>0</v>
      </c>
      <c r="N564" t="s">
        <v>23</v>
      </c>
      <c r="O564" s="5">
        <f t="shared" si="32"/>
        <v>0.12818181818181817</v>
      </c>
      <c r="P564">
        <f t="shared" si="35"/>
        <v>48.807692307692307</v>
      </c>
      <c r="Q564" t="s">
        <v>2035</v>
      </c>
      <c r="R564" t="s">
        <v>2036</v>
      </c>
      <c r="S564" s="8">
        <f t="shared" si="33"/>
        <v>43536.208333333328</v>
      </c>
      <c r="T564" s="8">
        <f t="shared" si="34"/>
        <v>43538.208333333328</v>
      </c>
    </row>
    <row r="565" spans="1:20" ht="17" x14ac:dyDescent="0.2">
      <c r="A565">
        <v>563</v>
      </c>
      <c r="B565" t="s">
        <v>1170</v>
      </c>
      <c r="C565" s="3" t="s">
        <v>1171</v>
      </c>
      <c r="D565">
        <v>3700</v>
      </c>
      <c r="E565">
        <v>5107</v>
      </c>
      <c r="F565" t="s">
        <v>20</v>
      </c>
      <c r="G565">
        <v>85</v>
      </c>
      <c r="H565" t="s">
        <v>26</v>
      </c>
      <c r="I565" t="s">
        <v>27</v>
      </c>
      <c r="J565">
        <v>1542088800</v>
      </c>
      <c r="K565">
        <v>1543816800</v>
      </c>
      <c r="L565" t="b">
        <v>0</v>
      </c>
      <c r="M565" t="b">
        <v>0</v>
      </c>
      <c r="N565" t="s">
        <v>42</v>
      </c>
      <c r="O565" s="5">
        <f t="shared" si="32"/>
        <v>1.3802702702702703</v>
      </c>
      <c r="P565">
        <f t="shared" si="35"/>
        <v>60.082352941176474</v>
      </c>
      <c r="Q565" t="s">
        <v>2041</v>
      </c>
      <c r="R565" t="s">
        <v>2042</v>
      </c>
      <c r="S565" s="8">
        <f t="shared" si="33"/>
        <v>43417.25</v>
      </c>
      <c r="T565" s="8">
        <f t="shared" si="34"/>
        <v>43437.25</v>
      </c>
    </row>
    <row r="566" spans="1:20" ht="17" x14ac:dyDescent="0.2">
      <c r="A566">
        <v>564</v>
      </c>
      <c r="B566" t="s">
        <v>1172</v>
      </c>
      <c r="C566" s="3" t="s">
        <v>1173</v>
      </c>
      <c r="D566">
        <v>168700</v>
      </c>
      <c r="E566">
        <v>141393</v>
      </c>
      <c r="F566" t="s">
        <v>14</v>
      </c>
      <c r="G566">
        <v>1790</v>
      </c>
      <c r="H566" t="s">
        <v>21</v>
      </c>
      <c r="I566" t="s">
        <v>22</v>
      </c>
      <c r="J566">
        <v>1426395600</v>
      </c>
      <c r="K566">
        <v>1427086800</v>
      </c>
      <c r="L566" t="b">
        <v>0</v>
      </c>
      <c r="M566" t="b">
        <v>0</v>
      </c>
      <c r="N566" t="s">
        <v>33</v>
      </c>
      <c r="O566" s="5">
        <f t="shared" si="32"/>
        <v>0.83813278008298753</v>
      </c>
      <c r="P566">
        <f t="shared" si="35"/>
        <v>78.990502793296088</v>
      </c>
      <c r="Q566" t="s">
        <v>2039</v>
      </c>
      <c r="R566" t="s">
        <v>2040</v>
      </c>
      <c r="S566" s="8">
        <f t="shared" si="33"/>
        <v>42078.208333333328</v>
      </c>
      <c r="T566" s="8">
        <f t="shared" si="34"/>
        <v>42086.208333333328</v>
      </c>
    </row>
    <row r="567" spans="1:20" ht="17" x14ac:dyDescent="0.2">
      <c r="A567">
        <v>565</v>
      </c>
      <c r="B567" t="s">
        <v>1174</v>
      </c>
      <c r="C567" s="3" t="s">
        <v>1175</v>
      </c>
      <c r="D567">
        <v>94900</v>
      </c>
      <c r="E567">
        <v>194166</v>
      </c>
      <c r="F567" t="s">
        <v>20</v>
      </c>
      <c r="G567">
        <v>3596</v>
      </c>
      <c r="H567" t="s">
        <v>21</v>
      </c>
      <c r="I567" t="s">
        <v>22</v>
      </c>
      <c r="J567">
        <v>1321336800</v>
      </c>
      <c r="K567">
        <v>1323064800</v>
      </c>
      <c r="L567" t="b">
        <v>0</v>
      </c>
      <c r="M567" t="b">
        <v>0</v>
      </c>
      <c r="N567" t="s">
        <v>33</v>
      </c>
      <c r="O567" s="5">
        <f t="shared" si="32"/>
        <v>2.0460063224446787</v>
      </c>
      <c r="P567">
        <f t="shared" si="35"/>
        <v>53.99499443826474</v>
      </c>
      <c r="Q567" t="s">
        <v>2039</v>
      </c>
      <c r="R567" t="s">
        <v>2040</v>
      </c>
      <c r="S567" s="8">
        <f t="shared" si="33"/>
        <v>40862.25</v>
      </c>
      <c r="T567" s="8">
        <f t="shared" si="34"/>
        <v>40882.25</v>
      </c>
    </row>
    <row r="568" spans="1:20" ht="17" x14ac:dyDescent="0.2">
      <c r="A568">
        <v>566</v>
      </c>
      <c r="B568" t="s">
        <v>1176</v>
      </c>
      <c r="C568" s="3" t="s">
        <v>1177</v>
      </c>
      <c r="D568">
        <v>9300</v>
      </c>
      <c r="E568">
        <v>4124</v>
      </c>
      <c r="F568" t="s">
        <v>14</v>
      </c>
      <c r="G568">
        <v>37</v>
      </c>
      <c r="H568" t="s">
        <v>21</v>
      </c>
      <c r="I568" t="s">
        <v>22</v>
      </c>
      <c r="J568">
        <v>1456293600</v>
      </c>
      <c r="K568">
        <v>1458277200</v>
      </c>
      <c r="L568" t="b">
        <v>0</v>
      </c>
      <c r="M568" t="b">
        <v>1</v>
      </c>
      <c r="N568" t="s">
        <v>50</v>
      </c>
      <c r="O568" s="5">
        <f t="shared" si="32"/>
        <v>0.44344086021505374</v>
      </c>
      <c r="P568">
        <f t="shared" si="35"/>
        <v>111.45945945945945</v>
      </c>
      <c r="Q568" t="s">
        <v>2035</v>
      </c>
      <c r="R568" t="s">
        <v>2043</v>
      </c>
      <c r="S568" s="8">
        <f t="shared" si="33"/>
        <v>42424.25</v>
      </c>
      <c r="T568" s="8">
        <f t="shared" si="34"/>
        <v>42447.208333333328</v>
      </c>
    </row>
    <row r="569" spans="1:20" ht="34" x14ac:dyDescent="0.2">
      <c r="A569">
        <v>567</v>
      </c>
      <c r="B569" t="s">
        <v>1178</v>
      </c>
      <c r="C569" s="3" t="s">
        <v>1179</v>
      </c>
      <c r="D569">
        <v>6800</v>
      </c>
      <c r="E569">
        <v>14865</v>
      </c>
      <c r="F569" t="s">
        <v>20</v>
      </c>
      <c r="G569">
        <v>244</v>
      </c>
      <c r="H569" t="s">
        <v>21</v>
      </c>
      <c r="I569" t="s">
        <v>22</v>
      </c>
      <c r="J569">
        <v>1404968400</v>
      </c>
      <c r="K569">
        <v>1405141200</v>
      </c>
      <c r="L569" t="b">
        <v>0</v>
      </c>
      <c r="M569" t="b">
        <v>0</v>
      </c>
      <c r="N569" t="s">
        <v>23</v>
      </c>
      <c r="O569" s="5">
        <f t="shared" si="32"/>
        <v>2.1860294117647059</v>
      </c>
      <c r="P569">
        <f t="shared" si="35"/>
        <v>60.922131147540981</v>
      </c>
      <c r="Q569" t="s">
        <v>2035</v>
      </c>
      <c r="R569" t="s">
        <v>2036</v>
      </c>
      <c r="S569" s="8">
        <f t="shared" si="33"/>
        <v>41830.208333333336</v>
      </c>
      <c r="T569" s="8">
        <f t="shared" si="34"/>
        <v>41832.208333333336</v>
      </c>
    </row>
    <row r="570" spans="1:20" ht="17" x14ac:dyDescent="0.2">
      <c r="A570">
        <v>568</v>
      </c>
      <c r="B570" t="s">
        <v>1180</v>
      </c>
      <c r="C570" s="3" t="s">
        <v>1181</v>
      </c>
      <c r="D570">
        <v>72400</v>
      </c>
      <c r="E570">
        <v>134688</v>
      </c>
      <c r="F570" t="s">
        <v>20</v>
      </c>
      <c r="G570">
        <v>5180</v>
      </c>
      <c r="H570" t="s">
        <v>21</v>
      </c>
      <c r="I570" t="s">
        <v>22</v>
      </c>
      <c r="J570">
        <v>1279170000</v>
      </c>
      <c r="K570">
        <v>1283058000</v>
      </c>
      <c r="L570" t="b">
        <v>0</v>
      </c>
      <c r="M570" t="b">
        <v>0</v>
      </c>
      <c r="N570" t="s">
        <v>33</v>
      </c>
      <c r="O570" s="5">
        <f t="shared" si="32"/>
        <v>1.8603314917127072</v>
      </c>
      <c r="P570">
        <f t="shared" si="35"/>
        <v>26.0015444015444</v>
      </c>
      <c r="Q570" t="s">
        <v>2039</v>
      </c>
      <c r="R570" t="s">
        <v>2040</v>
      </c>
      <c r="S570" s="8">
        <f t="shared" si="33"/>
        <v>40374.208333333336</v>
      </c>
      <c r="T570" s="8">
        <f t="shared" si="34"/>
        <v>40419.208333333336</v>
      </c>
    </row>
    <row r="571" spans="1:20" ht="17" x14ac:dyDescent="0.2">
      <c r="A571">
        <v>569</v>
      </c>
      <c r="B571" t="s">
        <v>1182</v>
      </c>
      <c r="C571" s="3" t="s">
        <v>1183</v>
      </c>
      <c r="D571">
        <v>20100</v>
      </c>
      <c r="E571">
        <v>47705</v>
      </c>
      <c r="F571" t="s">
        <v>20</v>
      </c>
      <c r="G571">
        <v>589</v>
      </c>
      <c r="H571" t="s">
        <v>107</v>
      </c>
      <c r="I571" t="s">
        <v>108</v>
      </c>
      <c r="J571">
        <v>1294725600</v>
      </c>
      <c r="K571">
        <v>1295762400</v>
      </c>
      <c r="L571" t="b">
        <v>0</v>
      </c>
      <c r="M571" t="b">
        <v>0</v>
      </c>
      <c r="N571" t="s">
        <v>71</v>
      </c>
      <c r="O571" s="5">
        <f t="shared" si="32"/>
        <v>2.3733830845771142</v>
      </c>
      <c r="P571">
        <f t="shared" si="35"/>
        <v>80.993208828522924</v>
      </c>
      <c r="Q571" t="s">
        <v>2041</v>
      </c>
      <c r="R571" t="s">
        <v>2049</v>
      </c>
      <c r="S571" s="8">
        <f t="shared" si="33"/>
        <v>40554.25</v>
      </c>
      <c r="T571" s="8">
        <f t="shared" si="34"/>
        <v>40566.25</v>
      </c>
    </row>
    <row r="572" spans="1:20" ht="17" x14ac:dyDescent="0.2">
      <c r="A572">
        <v>570</v>
      </c>
      <c r="B572" t="s">
        <v>1184</v>
      </c>
      <c r="C572" s="3" t="s">
        <v>1185</v>
      </c>
      <c r="D572">
        <v>31200</v>
      </c>
      <c r="E572">
        <v>95364</v>
      </c>
      <c r="F572" t="s">
        <v>20</v>
      </c>
      <c r="G572">
        <v>2725</v>
      </c>
      <c r="H572" t="s">
        <v>21</v>
      </c>
      <c r="I572" t="s">
        <v>22</v>
      </c>
      <c r="J572">
        <v>1419055200</v>
      </c>
      <c r="K572">
        <v>1419573600</v>
      </c>
      <c r="L572" t="b">
        <v>0</v>
      </c>
      <c r="M572" t="b">
        <v>1</v>
      </c>
      <c r="N572" t="s">
        <v>23</v>
      </c>
      <c r="O572" s="5">
        <f t="shared" si="32"/>
        <v>3.0565384615384614</v>
      </c>
      <c r="P572">
        <f t="shared" si="35"/>
        <v>34.995963302752294</v>
      </c>
      <c r="Q572" t="s">
        <v>2035</v>
      </c>
      <c r="R572" t="s">
        <v>2036</v>
      </c>
      <c r="S572" s="8">
        <f t="shared" si="33"/>
        <v>41993.25</v>
      </c>
      <c r="T572" s="8">
        <f t="shared" si="34"/>
        <v>41999.25</v>
      </c>
    </row>
    <row r="573" spans="1:20" ht="17" x14ac:dyDescent="0.2">
      <c r="A573">
        <v>571</v>
      </c>
      <c r="B573" t="s">
        <v>1186</v>
      </c>
      <c r="C573" s="3" t="s">
        <v>1187</v>
      </c>
      <c r="D573">
        <v>3500</v>
      </c>
      <c r="E573">
        <v>3295</v>
      </c>
      <c r="F573" t="s">
        <v>14</v>
      </c>
      <c r="G573">
        <v>35</v>
      </c>
      <c r="H573" t="s">
        <v>107</v>
      </c>
      <c r="I573" t="s">
        <v>108</v>
      </c>
      <c r="J573">
        <v>1434690000</v>
      </c>
      <c r="K573">
        <v>1438750800</v>
      </c>
      <c r="L573" t="b">
        <v>0</v>
      </c>
      <c r="M573" t="b">
        <v>0</v>
      </c>
      <c r="N573" t="s">
        <v>100</v>
      </c>
      <c r="O573" s="5">
        <f t="shared" si="32"/>
        <v>0.94142857142857139</v>
      </c>
      <c r="P573">
        <f t="shared" si="35"/>
        <v>94.142857142857139</v>
      </c>
      <c r="Q573" t="s">
        <v>2041</v>
      </c>
      <c r="R573" t="s">
        <v>2052</v>
      </c>
      <c r="S573" s="8">
        <f t="shared" si="33"/>
        <v>42174.208333333328</v>
      </c>
      <c r="T573" s="8">
        <f t="shared" si="34"/>
        <v>42221.208333333328</v>
      </c>
    </row>
    <row r="574" spans="1:20" ht="17" x14ac:dyDescent="0.2">
      <c r="A574">
        <v>572</v>
      </c>
      <c r="B574" t="s">
        <v>1188</v>
      </c>
      <c r="C574" s="3" t="s">
        <v>1189</v>
      </c>
      <c r="D574">
        <v>9000</v>
      </c>
      <c r="E574">
        <v>4896</v>
      </c>
      <c r="F574" t="s">
        <v>74</v>
      </c>
      <c r="G574">
        <v>94</v>
      </c>
      <c r="H574" t="s">
        <v>21</v>
      </c>
      <c r="I574" t="s">
        <v>22</v>
      </c>
      <c r="J574">
        <v>1443416400</v>
      </c>
      <c r="K574">
        <v>1444798800</v>
      </c>
      <c r="L574" t="b">
        <v>0</v>
      </c>
      <c r="M574" t="b">
        <v>1</v>
      </c>
      <c r="N574" t="s">
        <v>23</v>
      </c>
      <c r="O574" s="5">
        <f t="shared" si="32"/>
        <v>0.54400000000000004</v>
      </c>
      <c r="P574">
        <f t="shared" si="35"/>
        <v>52.085106382978722</v>
      </c>
      <c r="Q574" t="s">
        <v>2035</v>
      </c>
      <c r="R574" t="s">
        <v>2036</v>
      </c>
      <c r="S574" s="8">
        <f t="shared" si="33"/>
        <v>42275.208333333328</v>
      </c>
      <c r="T574" s="8">
        <f t="shared" si="34"/>
        <v>42291.208333333328</v>
      </c>
    </row>
    <row r="575" spans="1:20" ht="17" x14ac:dyDescent="0.2">
      <c r="A575">
        <v>573</v>
      </c>
      <c r="B575" t="s">
        <v>1190</v>
      </c>
      <c r="C575" s="3" t="s">
        <v>1191</v>
      </c>
      <c r="D575">
        <v>6700</v>
      </c>
      <c r="E575">
        <v>7496</v>
      </c>
      <c r="F575" t="s">
        <v>20</v>
      </c>
      <c r="G575">
        <v>300</v>
      </c>
      <c r="H575" t="s">
        <v>21</v>
      </c>
      <c r="I575" t="s">
        <v>22</v>
      </c>
      <c r="J575">
        <v>1399006800</v>
      </c>
      <c r="K575">
        <v>1399179600</v>
      </c>
      <c r="L575" t="b">
        <v>0</v>
      </c>
      <c r="M575" t="b">
        <v>0</v>
      </c>
      <c r="N575" t="s">
        <v>1029</v>
      </c>
      <c r="O575" s="5">
        <f t="shared" si="32"/>
        <v>1.1188059701492536</v>
      </c>
      <c r="P575">
        <f t="shared" si="35"/>
        <v>24.986666666666668</v>
      </c>
      <c r="Q575" t="s">
        <v>2064</v>
      </c>
      <c r="R575" t="s">
        <v>2065</v>
      </c>
      <c r="S575" s="8">
        <f t="shared" si="33"/>
        <v>41761.208333333336</v>
      </c>
      <c r="T575" s="8">
        <f t="shared" si="34"/>
        <v>41763.208333333336</v>
      </c>
    </row>
    <row r="576" spans="1:20" ht="17" x14ac:dyDescent="0.2">
      <c r="A576">
        <v>574</v>
      </c>
      <c r="B576" t="s">
        <v>1192</v>
      </c>
      <c r="C576" s="3" t="s">
        <v>1193</v>
      </c>
      <c r="D576">
        <v>2700</v>
      </c>
      <c r="E576">
        <v>9967</v>
      </c>
      <c r="F576" t="s">
        <v>20</v>
      </c>
      <c r="G576">
        <v>144</v>
      </c>
      <c r="H576" t="s">
        <v>21</v>
      </c>
      <c r="I576" t="s">
        <v>22</v>
      </c>
      <c r="J576">
        <v>1575698400</v>
      </c>
      <c r="K576">
        <v>1576562400</v>
      </c>
      <c r="L576" t="b">
        <v>0</v>
      </c>
      <c r="M576" t="b">
        <v>1</v>
      </c>
      <c r="N576" t="s">
        <v>17</v>
      </c>
      <c r="O576" s="5">
        <f t="shared" si="32"/>
        <v>3.6914814814814814</v>
      </c>
      <c r="P576">
        <f t="shared" si="35"/>
        <v>69.215277777777771</v>
      </c>
      <c r="Q576" t="s">
        <v>2033</v>
      </c>
      <c r="R576" t="s">
        <v>2034</v>
      </c>
      <c r="S576" s="8">
        <f t="shared" si="33"/>
        <v>43806.25</v>
      </c>
      <c r="T576" s="8">
        <f t="shared" si="34"/>
        <v>43816.25</v>
      </c>
    </row>
    <row r="577" spans="1:20" ht="17" x14ac:dyDescent="0.2">
      <c r="A577">
        <v>575</v>
      </c>
      <c r="B577" t="s">
        <v>1194</v>
      </c>
      <c r="C577" s="3" t="s">
        <v>1195</v>
      </c>
      <c r="D577">
        <v>83300</v>
      </c>
      <c r="E577">
        <v>52421</v>
      </c>
      <c r="F577" t="s">
        <v>14</v>
      </c>
      <c r="G577">
        <v>558</v>
      </c>
      <c r="H577" t="s">
        <v>21</v>
      </c>
      <c r="I577" t="s">
        <v>22</v>
      </c>
      <c r="J577">
        <v>1400562000</v>
      </c>
      <c r="K577">
        <v>1400821200</v>
      </c>
      <c r="L577" t="b">
        <v>0</v>
      </c>
      <c r="M577" t="b">
        <v>1</v>
      </c>
      <c r="N577" t="s">
        <v>33</v>
      </c>
      <c r="O577" s="5">
        <f t="shared" si="32"/>
        <v>0.62930372148859548</v>
      </c>
      <c r="P577">
        <f t="shared" si="35"/>
        <v>93.944444444444443</v>
      </c>
      <c r="Q577" t="s">
        <v>2039</v>
      </c>
      <c r="R577" t="s">
        <v>2040</v>
      </c>
      <c r="S577" s="8">
        <f t="shared" si="33"/>
        <v>41779.208333333336</v>
      </c>
      <c r="T577" s="8">
        <f t="shared" si="34"/>
        <v>41782.208333333336</v>
      </c>
    </row>
    <row r="578" spans="1:20" ht="34" x14ac:dyDescent="0.2">
      <c r="A578">
        <v>576</v>
      </c>
      <c r="B578" t="s">
        <v>1196</v>
      </c>
      <c r="C578" s="3" t="s">
        <v>1197</v>
      </c>
      <c r="D578">
        <v>9700</v>
      </c>
      <c r="E578">
        <v>6298</v>
      </c>
      <c r="F578" t="s">
        <v>14</v>
      </c>
      <c r="G578">
        <v>64</v>
      </c>
      <c r="H578" t="s">
        <v>21</v>
      </c>
      <c r="I578" t="s">
        <v>22</v>
      </c>
      <c r="J578">
        <v>1509512400</v>
      </c>
      <c r="K578">
        <v>1510984800</v>
      </c>
      <c r="L578" t="b">
        <v>0</v>
      </c>
      <c r="M578" t="b">
        <v>0</v>
      </c>
      <c r="N578" t="s">
        <v>33</v>
      </c>
      <c r="O578" s="5">
        <f t="shared" si="32"/>
        <v>0.6492783505154639</v>
      </c>
      <c r="P578">
        <f t="shared" si="35"/>
        <v>98.40625</v>
      </c>
      <c r="Q578" t="s">
        <v>2039</v>
      </c>
      <c r="R578" t="s">
        <v>2040</v>
      </c>
      <c r="S578" s="8">
        <f t="shared" si="33"/>
        <v>43040.208333333328</v>
      </c>
      <c r="T578" s="8">
        <f t="shared" si="34"/>
        <v>43057.25</v>
      </c>
    </row>
    <row r="579" spans="1:20" ht="17" x14ac:dyDescent="0.2">
      <c r="A579">
        <v>577</v>
      </c>
      <c r="B579" t="s">
        <v>1198</v>
      </c>
      <c r="C579" s="3" t="s">
        <v>1199</v>
      </c>
      <c r="D579">
        <v>8200</v>
      </c>
      <c r="E579">
        <v>1546</v>
      </c>
      <c r="F579" t="s">
        <v>74</v>
      </c>
      <c r="G579">
        <v>37</v>
      </c>
      <c r="H579" t="s">
        <v>21</v>
      </c>
      <c r="I579" t="s">
        <v>22</v>
      </c>
      <c r="J579">
        <v>1299823200</v>
      </c>
      <c r="K579">
        <v>1302066000</v>
      </c>
      <c r="L579" t="b">
        <v>0</v>
      </c>
      <c r="M579" t="b">
        <v>0</v>
      </c>
      <c r="N579" t="s">
        <v>159</v>
      </c>
      <c r="O579" s="5">
        <f t="shared" ref="O579:O642" si="36">E579/D579</f>
        <v>0.18853658536585366</v>
      </c>
      <c r="P579">
        <f t="shared" si="35"/>
        <v>41.783783783783782</v>
      </c>
      <c r="Q579" t="s">
        <v>2035</v>
      </c>
      <c r="R579" t="s">
        <v>2058</v>
      </c>
      <c r="S579" s="8">
        <f t="shared" ref="S579:S642" si="37" xml:space="preserve"> (((J579/60)/60)/24)+DATE(1970,1,1)</f>
        <v>40613.25</v>
      </c>
      <c r="T579" s="8">
        <f t="shared" ref="T579:T642" si="38">(((K579/60)/60)/24)+DATE(1970,1,1)</f>
        <v>40639.208333333336</v>
      </c>
    </row>
    <row r="580" spans="1:20" ht="17" x14ac:dyDescent="0.2">
      <c r="A580">
        <v>578</v>
      </c>
      <c r="B580" t="s">
        <v>1200</v>
      </c>
      <c r="C580" s="3" t="s">
        <v>1201</v>
      </c>
      <c r="D580">
        <v>96500</v>
      </c>
      <c r="E580">
        <v>16168</v>
      </c>
      <c r="F580" t="s">
        <v>14</v>
      </c>
      <c r="G580">
        <v>245</v>
      </c>
      <c r="H580" t="s">
        <v>21</v>
      </c>
      <c r="I580" t="s">
        <v>22</v>
      </c>
      <c r="J580">
        <v>1322719200</v>
      </c>
      <c r="K580">
        <v>1322978400</v>
      </c>
      <c r="L580" t="b">
        <v>0</v>
      </c>
      <c r="M580" t="b">
        <v>0</v>
      </c>
      <c r="N580" t="s">
        <v>474</v>
      </c>
      <c r="O580" s="5">
        <f t="shared" si="36"/>
        <v>0.1675440414507772</v>
      </c>
      <c r="P580">
        <f t="shared" ref="P580:P643" si="39">E580/G580</f>
        <v>65.991836734693877</v>
      </c>
      <c r="Q580" t="s">
        <v>2041</v>
      </c>
      <c r="R580" t="s">
        <v>2063</v>
      </c>
      <c r="S580" s="8">
        <f t="shared" si="37"/>
        <v>40878.25</v>
      </c>
      <c r="T580" s="8">
        <f t="shared" si="38"/>
        <v>40881.25</v>
      </c>
    </row>
    <row r="581" spans="1:20" ht="17" x14ac:dyDescent="0.2">
      <c r="A581">
        <v>579</v>
      </c>
      <c r="B581" t="s">
        <v>1202</v>
      </c>
      <c r="C581" s="3" t="s">
        <v>1203</v>
      </c>
      <c r="D581">
        <v>6200</v>
      </c>
      <c r="E581">
        <v>6269</v>
      </c>
      <c r="F581" t="s">
        <v>20</v>
      </c>
      <c r="G581">
        <v>87</v>
      </c>
      <c r="H581" t="s">
        <v>21</v>
      </c>
      <c r="I581" t="s">
        <v>22</v>
      </c>
      <c r="J581">
        <v>1312693200</v>
      </c>
      <c r="K581">
        <v>1313730000</v>
      </c>
      <c r="L581" t="b">
        <v>0</v>
      </c>
      <c r="M581" t="b">
        <v>0</v>
      </c>
      <c r="N581" t="s">
        <v>159</v>
      </c>
      <c r="O581" s="5">
        <f t="shared" si="36"/>
        <v>1.0111290322580646</v>
      </c>
      <c r="P581">
        <f t="shared" si="39"/>
        <v>72.05747126436782</v>
      </c>
      <c r="Q581" t="s">
        <v>2035</v>
      </c>
      <c r="R581" t="s">
        <v>2058</v>
      </c>
      <c r="S581" s="8">
        <f t="shared" si="37"/>
        <v>40762.208333333336</v>
      </c>
      <c r="T581" s="8">
        <f t="shared" si="38"/>
        <v>40774.208333333336</v>
      </c>
    </row>
    <row r="582" spans="1:20" ht="17" x14ac:dyDescent="0.2">
      <c r="A582">
        <v>580</v>
      </c>
      <c r="B582" t="s">
        <v>556</v>
      </c>
      <c r="C582" s="3" t="s">
        <v>1204</v>
      </c>
      <c r="D582">
        <v>43800</v>
      </c>
      <c r="E582">
        <v>149578</v>
      </c>
      <c r="F582" t="s">
        <v>20</v>
      </c>
      <c r="G582">
        <v>3116</v>
      </c>
      <c r="H582" t="s">
        <v>21</v>
      </c>
      <c r="I582" t="s">
        <v>22</v>
      </c>
      <c r="J582">
        <v>1393394400</v>
      </c>
      <c r="K582">
        <v>1394085600</v>
      </c>
      <c r="L582" t="b">
        <v>0</v>
      </c>
      <c r="M582" t="b">
        <v>0</v>
      </c>
      <c r="N582" t="s">
        <v>33</v>
      </c>
      <c r="O582" s="5">
        <f t="shared" si="36"/>
        <v>3.4150228310502282</v>
      </c>
      <c r="P582">
        <f t="shared" si="39"/>
        <v>48.003209242618745</v>
      </c>
      <c r="Q582" t="s">
        <v>2039</v>
      </c>
      <c r="R582" t="s">
        <v>2040</v>
      </c>
      <c r="S582" s="8">
        <f t="shared" si="37"/>
        <v>41696.25</v>
      </c>
      <c r="T582" s="8">
        <f t="shared" si="38"/>
        <v>41704.25</v>
      </c>
    </row>
    <row r="583" spans="1:20" ht="17" x14ac:dyDescent="0.2">
      <c r="A583">
        <v>581</v>
      </c>
      <c r="B583" t="s">
        <v>1205</v>
      </c>
      <c r="C583" s="3" t="s">
        <v>1206</v>
      </c>
      <c r="D583">
        <v>6000</v>
      </c>
      <c r="E583">
        <v>3841</v>
      </c>
      <c r="F583" t="s">
        <v>14</v>
      </c>
      <c r="G583">
        <v>71</v>
      </c>
      <c r="H583" t="s">
        <v>21</v>
      </c>
      <c r="I583" t="s">
        <v>22</v>
      </c>
      <c r="J583">
        <v>1304053200</v>
      </c>
      <c r="K583">
        <v>1305349200</v>
      </c>
      <c r="L583" t="b">
        <v>0</v>
      </c>
      <c r="M583" t="b">
        <v>0</v>
      </c>
      <c r="N583" t="s">
        <v>28</v>
      </c>
      <c r="O583" s="5">
        <f t="shared" si="36"/>
        <v>0.64016666666666666</v>
      </c>
      <c r="P583">
        <f t="shared" si="39"/>
        <v>54.098591549295776</v>
      </c>
      <c r="Q583" t="s">
        <v>2037</v>
      </c>
      <c r="R583" t="s">
        <v>2038</v>
      </c>
      <c r="S583" s="8">
        <f t="shared" si="37"/>
        <v>40662.208333333336</v>
      </c>
      <c r="T583" s="8">
        <f t="shared" si="38"/>
        <v>40677.208333333336</v>
      </c>
    </row>
    <row r="584" spans="1:20" ht="17" x14ac:dyDescent="0.2">
      <c r="A584">
        <v>582</v>
      </c>
      <c r="B584" t="s">
        <v>1207</v>
      </c>
      <c r="C584" s="3" t="s">
        <v>1208</v>
      </c>
      <c r="D584">
        <v>8700</v>
      </c>
      <c r="E584">
        <v>4531</v>
      </c>
      <c r="F584" t="s">
        <v>14</v>
      </c>
      <c r="G584">
        <v>42</v>
      </c>
      <c r="H584" t="s">
        <v>21</v>
      </c>
      <c r="I584" t="s">
        <v>22</v>
      </c>
      <c r="J584">
        <v>1433912400</v>
      </c>
      <c r="K584">
        <v>1434344400</v>
      </c>
      <c r="L584" t="b">
        <v>0</v>
      </c>
      <c r="M584" t="b">
        <v>1</v>
      </c>
      <c r="N584" t="s">
        <v>89</v>
      </c>
      <c r="O584" s="5">
        <f t="shared" si="36"/>
        <v>0.5208045977011494</v>
      </c>
      <c r="P584">
        <f t="shared" si="39"/>
        <v>107.88095238095238</v>
      </c>
      <c r="Q584" t="s">
        <v>2050</v>
      </c>
      <c r="R584" t="s">
        <v>2051</v>
      </c>
      <c r="S584" s="8">
        <f t="shared" si="37"/>
        <v>42165.208333333328</v>
      </c>
      <c r="T584" s="8">
        <f t="shared" si="38"/>
        <v>42170.208333333328</v>
      </c>
    </row>
    <row r="585" spans="1:20" ht="34" x14ac:dyDescent="0.2">
      <c r="A585">
        <v>583</v>
      </c>
      <c r="B585" t="s">
        <v>1209</v>
      </c>
      <c r="C585" s="3" t="s">
        <v>1210</v>
      </c>
      <c r="D585">
        <v>18900</v>
      </c>
      <c r="E585">
        <v>60934</v>
      </c>
      <c r="F585" t="s">
        <v>20</v>
      </c>
      <c r="G585">
        <v>909</v>
      </c>
      <c r="H585" t="s">
        <v>21</v>
      </c>
      <c r="I585" t="s">
        <v>22</v>
      </c>
      <c r="J585">
        <v>1329717600</v>
      </c>
      <c r="K585">
        <v>1331186400</v>
      </c>
      <c r="L585" t="b">
        <v>0</v>
      </c>
      <c r="M585" t="b">
        <v>0</v>
      </c>
      <c r="N585" t="s">
        <v>42</v>
      </c>
      <c r="O585" s="5">
        <f t="shared" si="36"/>
        <v>3.2240211640211642</v>
      </c>
      <c r="P585">
        <f t="shared" si="39"/>
        <v>67.034103410341032</v>
      </c>
      <c r="Q585" t="s">
        <v>2041</v>
      </c>
      <c r="R585" t="s">
        <v>2042</v>
      </c>
      <c r="S585" s="8">
        <f t="shared" si="37"/>
        <v>40959.25</v>
      </c>
      <c r="T585" s="8">
        <f t="shared" si="38"/>
        <v>40976.25</v>
      </c>
    </row>
    <row r="586" spans="1:20" ht="34" x14ac:dyDescent="0.2">
      <c r="A586">
        <v>584</v>
      </c>
      <c r="B586" t="s">
        <v>45</v>
      </c>
      <c r="C586" s="3" t="s">
        <v>1211</v>
      </c>
      <c r="D586">
        <v>86400</v>
      </c>
      <c r="E586">
        <v>103255</v>
      </c>
      <c r="F586" t="s">
        <v>20</v>
      </c>
      <c r="G586">
        <v>1613</v>
      </c>
      <c r="H586" t="s">
        <v>21</v>
      </c>
      <c r="I586" t="s">
        <v>22</v>
      </c>
      <c r="J586">
        <v>1335330000</v>
      </c>
      <c r="K586">
        <v>1336539600</v>
      </c>
      <c r="L586" t="b">
        <v>0</v>
      </c>
      <c r="M586" t="b">
        <v>0</v>
      </c>
      <c r="N586" t="s">
        <v>28</v>
      </c>
      <c r="O586" s="5">
        <f t="shared" si="36"/>
        <v>1.1950810185185186</v>
      </c>
      <c r="P586">
        <f t="shared" si="39"/>
        <v>64.01425914445133</v>
      </c>
      <c r="Q586" t="s">
        <v>2037</v>
      </c>
      <c r="R586" t="s">
        <v>2038</v>
      </c>
      <c r="S586" s="8">
        <f t="shared" si="37"/>
        <v>41024.208333333336</v>
      </c>
      <c r="T586" s="8">
        <f t="shared" si="38"/>
        <v>41038.208333333336</v>
      </c>
    </row>
    <row r="587" spans="1:20" ht="17" x14ac:dyDescent="0.2">
      <c r="A587">
        <v>585</v>
      </c>
      <c r="B587" t="s">
        <v>1212</v>
      </c>
      <c r="C587" s="3" t="s">
        <v>1213</v>
      </c>
      <c r="D587">
        <v>8900</v>
      </c>
      <c r="E587">
        <v>13065</v>
      </c>
      <c r="F587" t="s">
        <v>20</v>
      </c>
      <c r="G587">
        <v>136</v>
      </c>
      <c r="H587" t="s">
        <v>21</v>
      </c>
      <c r="I587" t="s">
        <v>22</v>
      </c>
      <c r="J587">
        <v>1268888400</v>
      </c>
      <c r="K587">
        <v>1269752400</v>
      </c>
      <c r="L587" t="b">
        <v>0</v>
      </c>
      <c r="M587" t="b">
        <v>0</v>
      </c>
      <c r="N587" t="s">
        <v>206</v>
      </c>
      <c r="O587" s="5">
        <f t="shared" si="36"/>
        <v>1.4679775280898877</v>
      </c>
      <c r="P587">
        <f t="shared" si="39"/>
        <v>96.066176470588232</v>
      </c>
      <c r="Q587" t="s">
        <v>2047</v>
      </c>
      <c r="R587" t="s">
        <v>2059</v>
      </c>
      <c r="S587" s="8">
        <f t="shared" si="37"/>
        <v>40255.208333333336</v>
      </c>
      <c r="T587" s="8">
        <f t="shared" si="38"/>
        <v>40265.208333333336</v>
      </c>
    </row>
    <row r="588" spans="1:20" ht="17" x14ac:dyDescent="0.2">
      <c r="A588">
        <v>586</v>
      </c>
      <c r="B588" t="s">
        <v>1214</v>
      </c>
      <c r="C588" s="3" t="s">
        <v>1215</v>
      </c>
      <c r="D588">
        <v>700</v>
      </c>
      <c r="E588">
        <v>6654</v>
      </c>
      <c r="F588" t="s">
        <v>20</v>
      </c>
      <c r="G588">
        <v>130</v>
      </c>
      <c r="H588" t="s">
        <v>21</v>
      </c>
      <c r="I588" t="s">
        <v>22</v>
      </c>
      <c r="J588">
        <v>1289973600</v>
      </c>
      <c r="K588">
        <v>1291615200</v>
      </c>
      <c r="L588" t="b">
        <v>0</v>
      </c>
      <c r="M588" t="b">
        <v>0</v>
      </c>
      <c r="N588" t="s">
        <v>23</v>
      </c>
      <c r="O588" s="5">
        <f t="shared" si="36"/>
        <v>9.5057142857142853</v>
      </c>
      <c r="P588">
        <f t="shared" si="39"/>
        <v>51.184615384615384</v>
      </c>
      <c r="Q588" t="s">
        <v>2035</v>
      </c>
      <c r="R588" t="s">
        <v>2036</v>
      </c>
      <c r="S588" s="8">
        <f t="shared" si="37"/>
        <v>40499.25</v>
      </c>
      <c r="T588" s="8">
        <f t="shared" si="38"/>
        <v>40518.25</v>
      </c>
    </row>
    <row r="589" spans="1:20" ht="17" x14ac:dyDescent="0.2">
      <c r="A589">
        <v>587</v>
      </c>
      <c r="B589" t="s">
        <v>1216</v>
      </c>
      <c r="C589" s="3" t="s">
        <v>1217</v>
      </c>
      <c r="D589">
        <v>9400</v>
      </c>
      <c r="E589">
        <v>6852</v>
      </c>
      <c r="F589" t="s">
        <v>14</v>
      </c>
      <c r="G589">
        <v>156</v>
      </c>
      <c r="H589" t="s">
        <v>15</v>
      </c>
      <c r="I589" t="s">
        <v>16</v>
      </c>
      <c r="J589">
        <v>1547877600</v>
      </c>
      <c r="K589">
        <v>1552366800</v>
      </c>
      <c r="L589" t="b">
        <v>0</v>
      </c>
      <c r="M589" t="b">
        <v>1</v>
      </c>
      <c r="N589" t="s">
        <v>17</v>
      </c>
      <c r="O589" s="5">
        <f t="shared" si="36"/>
        <v>0.72893617021276591</v>
      </c>
      <c r="P589">
        <f t="shared" si="39"/>
        <v>43.92307692307692</v>
      </c>
      <c r="Q589" t="s">
        <v>2033</v>
      </c>
      <c r="R589" t="s">
        <v>2034</v>
      </c>
      <c r="S589" s="8">
        <f t="shared" si="37"/>
        <v>43484.25</v>
      </c>
      <c r="T589" s="8">
        <f t="shared" si="38"/>
        <v>43536.208333333328</v>
      </c>
    </row>
    <row r="590" spans="1:20" ht="17" x14ac:dyDescent="0.2">
      <c r="A590">
        <v>588</v>
      </c>
      <c r="B590" t="s">
        <v>1218</v>
      </c>
      <c r="C590" s="3" t="s">
        <v>1219</v>
      </c>
      <c r="D590">
        <v>157600</v>
      </c>
      <c r="E590">
        <v>124517</v>
      </c>
      <c r="F590" t="s">
        <v>14</v>
      </c>
      <c r="G590">
        <v>1368</v>
      </c>
      <c r="H590" t="s">
        <v>40</v>
      </c>
      <c r="I590" t="s">
        <v>41</v>
      </c>
      <c r="J590">
        <v>1269493200</v>
      </c>
      <c r="K590">
        <v>1272171600</v>
      </c>
      <c r="L590" t="b">
        <v>0</v>
      </c>
      <c r="M590" t="b">
        <v>0</v>
      </c>
      <c r="N590" t="s">
        <v>33</v>
      </c>
      <c r="O590" s="5">
        <f t="shared" si="36"/>
        <v>0.7900824873096447</v>
      </c>
      <c r="P590">
        <f t="shared" si="39"/>
        <v>91.021198830409361</v>
      </c>
      <c r="Q590" t="s">
        <v>2039</v>
      </c>
      <c r="R590" t="s">
        <v>2040</v>
      </c>
      <c r="S590" s="8">
        <f t="shared" si="37"/>
        <v>40262.208333333336</v>
      </c>
      <c r="T590" s="8">
        <f t="shared" si="38"/>
        <v>40293.208333333336</v>
      </c>
    </row>
    <row r="591" spans="1:20" ht="17" x14ac:dyDescent="0.2">
      <c r="A591">
        <v>589</v>
      </c>
      <c r="B591" t="s">
        <v>1220</v>
      </c>
      <c r="C591" s="3" t="s">
        <v>1221</v>
      </c>
      <c r="D591">
        <v>7900</v>
      </c>
      <c r="E591">
        <v>5113</v>
      </c>
      <c r="F591" t="s">
        <v>14</v>
      </c>
      <c r="G591">
        <v>102</v>
      </c>
      <c r="H591" t="s">
        <v>21</v>
      </c>
      <c r="I591" t="s">
        <v>22</v>
      </c>
      <c r="J591">
        <v>1436072400</v>
      </c>
      <c r="K591">
        <v>1436677200</v>
      </c>
      <c r="L591" t="b">
        <v>0</v>
      </c>
      <c r="M591" t="b">
        <v>0</v>
      </c>
      <c r="N591" t="s">
        <v>42</v>
      </c>
      <c r="O591" s="5">
        <f t="shared" si="36"/>
        <v>0.64721518987341775</v>
      </c>
      <c r="P591">
        <f t="shared" si="39"/>
        <v>50.127450980392155</v>
      </c>
      <c r="Q591" t="s">
        <v>2041</v>
      </c>
      <c r="R591" t="s">
        <v>2042</v>
      </c>
      <c r="S591" s="8">
        <f t="shared" si="37"/>
        <v>42190.208333333328</v>
      </c>
      <c r="T591" s="8">
        <f t="shared" si="38"/>
        <v>42197.208333333328</v>
      </c>
    </row>
    <row r="592" spans="1:20" ht="34" x14ac:dyDescent="0.2">
      <c r="A592">
        <v>590</v>
      </c>
      <c r="B592" t="s">
        <v>1222</v>
      </c>
      <c r="C592" s="3" t="s">
        <v>1223</v>
      </c>
      <c r="D592">
        <v>7100</v>
      </c>
      <c r="E592">
        <v>5824</v>
      </c>
      <c r="F592" t="s">
        <v>14</v>
      </c>
      <c r="G592">
        <v>86</v>
      </c>
      <c r="H592" t="s">
        <v>26</v>
      </c>
      <c r="I592" t="s">
        <v>27</v>
      </c>
      <c r="J592">
        <v>1419141600</v>
      </c>
      <c r="K592">
        <v>1420092000</v>
      </c>
      <c r="L592" t="b">
        <v>0</v>
      </c>
      <c r="M592" t="b">
        <v>0</v>
      </c>
      <c r="N592" t="s">
        <v>133</v>
      </c>
      <c r="O592" s="5">
        <f t="shared" si="36"/>
        <v>0.82028169014084507</v>
      </c>
      <c r="P592">
        <f t="shared" si="39"/>
        <v>67.720930232558146</v>
      </c>
      <c r="Q592" t="s">
        <v>2047</v>
      </c>
      <c r="R592" t="s">
        <v>2056</v>
      </c>
      <c r="S592" s="8">
        <f t="shared" si="37"/>
        <v>41994.25</v>
      </c>
      <c r="T592" s="8">
        <f t="shared" si="38"/>
        <v>42005.25</v>
      </c>
    </row>
    <row r="593" spans="1:20" ht="17" x14ac:dyDescent="0.2">
      <c r="A593">
        <v>591</v>
      </c>
      <c r="B593" t="s">
        <v>1224</v>
      </c>
      <c r="C593" s="3" t="s">
        <v>1225</v>
      </c>
      <c r="D593">
        <v>600</v>
      </c>
      <c r="E593">
        <v>6226</v>
      </c>
      <c r="F593" t="s">
        <v>20</v>
      </c>
      <c r="G593">
        <v>102</v>
      </c>
      <c r="H593" t="s">
        <v>21</v>
      </c>
      <c r="I593" t="s">
        <v>22</v>
      </c>
      <c r="J593">
        <v>1279083600</v>
      </c>
      <c r="K593">
        <v>1279947600</v>
      </c>
      <c r="L593" t="b">
        <v>0</v>
      </c>
      <c r="M593" t="b">
        <v>0</v>
      </c>
      <c r="N593" t="s">
        <v>89</v>
      </c>
      <c r="O593" s="5">
        <f t="shared" si="36"/>
        <v>10.376666666666667</v>
      </c>
      <c r="P593">
        <f t="shared" si="39"/>
        <v>61.03921568627451</v>
      </c>
      <c r="Q593" t="s">
        <v>2050</v>
      </c>
      <c r="R593" t="s">
        <v>2051</v>
      </c>
      <c r="S593" s="8">
        <f t="shared" si="37"/>
        <v>40373.208333333336</v>
      </c>
      <c r="T593" s="8">
        <f t="shared" si="38"/>
        <v>40383.208333333336</v>
      </c>
    </row>
    <row r="594" spans="1:20" ht="34" x14ac:dyDescent="0.2">
      <c r="A594">
        <v>592</v>
      </c>
      <c r="B594" t="s">
        <v>1226</v>
      </c>
      <c r="C594" s="3" t="s">
        <v>1227</v>
      </c>
      <c r="D594">
        <v>156800</v>
      </c>
      <c r="E594">
        <v>20243</v>
      </c>
      <c r="F594" t="s">
        <v>14</v>
      </c>
      <c r="G594">
        <v>253</v>
      </c>
      <c r="H594" t="s">
        <v>21</v>
      </c>
      <c r="I594" t="s">
        <v>22</v>
      </c>
      <c r="J594">
        <v>1401426000</v>
      </c>
      <c r="K594">
        <v>1402203600</v>
      </c>
      <c r="L594" t="b">
        <v>0</v>
      </c>
      <c r="M594" t="b">
        <v>0</v>
      </c>
      <c r="N594" t="s">
        <v>33</v>
      </c>
      <c r="O594" s="5">
        <f t="shared" si="36"/>
        <v>0.12910076530612244</v>
      </c>
      <c r="P594">
        <f t="shared" si="39"/>
        <v>80.011857707509876</v>
      </c>
      <c r="Q594" t="s">
        <v>2039</v>
      </c>
      <c r="R594" t="s">
        <v>2040</v>
      </c>
      <c r="S594" s="8">
        <f t="shared" si="37"/>
        <v>41789.208333333336</v>
      </c>
      <c r="T594" s="8">
        <f t="shared" si="38"/>
        <v>41798.208333333336</v>
      </c>
    </row>
    <row r="595" spans="1:20" ht="17" x14ac:dyDescent="0.2">
      <c r="A595">
        <v>593</v>
      </c>
      <c r="B595" t="s">
        <v>1228</v>
      </c>
      <c r="C595" s="3" t="s">
        <v>1229</v>
      </c>
      <c r="D595">
        <v>121600</v>
      </c>
      <c r="E595">
        <v>188288</v>
      </c>
      <c r="F595" t="s">
        <v>20</v>
      </c>
      <c r="G595">
        <v>4006</v>
      </c>
      <c r="H595" t="s">
        <v>21</v>
      </c>
      <c r="I595" t="s">
        <v>22</v>
      </c>
      <c r="J595">
        <v>1395810000</v>
      </c>
      <c r="K595">
        <v>1396933200</v>
      </c>
      <c r="L595" t="b">
        <v>0</v>
      </c>
      <c r="M595" t="b">
        <v>0</v>
      </c>
      <c r="N595" t="s">
        <v>71</v>
      </c>
      <c r="O595" s="5">
        <f t="shared" si="36"/>
        <v>1.5484210526315789</v>
      </c>
      <c r="P595">
        <f t="shared" si="39"/>
        <v>47.001497753369947</v>
      </c>
      <c r="Q595" t="s">
        <v>2041</v>
      </c>
      <c r="R595" t="s">
        <v>2049</v>
      </c>
      <c r="S595" s="8">
        <f t="shared" si="37"/>
        <v>41724.208333333336</v>
      </c>
      <c r="T595" s="8">
        <f t="shared" si="38"/>
        <v>41737.208333333336</v>
      </c>
    </row>
    <row r="596" spans="1:20" ht="34" x14ac:dyDescent="0.2">
      <c r="A596">
        <v>594</v>
      </c>
      <c r="B596" t="s">
        <v>1230</v>
      </c>
      <c r="C596" s="3" t="s">
        <v>1231</v>
      </c>
      <c r="D596">
        <v>157300</v>
      </c>
      <c r="E596">
        <v>11167</v>
      </c>
      <c r="F596" t="s">
        <v>14</v>
      </c>
      <c r="G596">
        <v>157</v>
      </c>
      <c r="H596" t="s">
        <v>21</v>
      </c>
      <c r="I596" t="s">
        <v>22</v>
      </c>
      <c r="J596">
        <v>1467003600</v>
      </c>
      <c r="K596">
        <v>1467262800</v>
      </c>
      <c r="L596" t="b">
        <v>0</v>
      </c>
      <c r="M596" t="b">
        <v>1</v>
      </c>
      <c r="N596" t="s">
        <v>33</v>
      </c>
      <c r="O596" s="5">
        <f t="shared" si="36"/>
        <v>7.0991735537190084E-2</v>
      </c>
      <c r="P596">
        <f t="shared" si="39"/>
        <v>71.127388535031841</v>
      </c>
      <c r="Q596" t="s">
        <v>2039</v>
      </c>
      <c r="R596" t="s">
        <v>2040</v>
      </c>
      <c r="S596" s="8">
        <f t="shared" si="37"/>
        <v>42548.208333333328</v>
      </c>
      <c r="T596" s="8">
        <f t="shared" si="38"/>
        <v>42551.208333333328</v>
      </c>
    </row>
    <row r="597" spans="1:20" ht="34" x14ac:dyDescent="0.2">
      <c r="A597">
        <v>595</v>
      </c>
      <c r="B597" t="s">
        <v>1232</v>
      </c>
      <c r="C597" s="3" t="s">
        <v>1233</v>
      </c>
      <c r="D597">
        <v>70300</v>
      </c>
      <c r="E597">
        <v>146595</v>
      </c>
      <c r="F597" t="s">
        <v>20</v>
      </c>
      <c r="G597">
        <v>1629</v>
      </c>
      <c r="H597" t="s">
        <v>21</v>
      </c>
      <c r="I597" t="s">
        <v>22</v>
      </c>
      <c r="J597">
        <v>1268715600</v>
      </c>
      <c r="K597">
        <v>1270530000</v>
      </c>
      <c r="L597" t="b">
        <v>0</v>
      </c>
      <c r="M597" t="b">
        <v>1</v>
      </c>
      <c r="N597" t="s">
        <v>33</v>
      </c>
      <c r="O597" s="5">
        <f t="shared" si="36"/>
        <v>2.0852773826458035</v>
      </c>
      <c r="P597">
        <f t="shared" si="39"/>
        <v>89.99079189686924</v>
      </c>
      <c r="Q597" t="s">
        <v>2039</v>
      </c>
      <c r="R597" t="s">
        <v>2040</v>
      </c>
      <c r="S597" s="8">
        <f t="shared" si="37"/>
        <v>40253.208333333336</v>
      </c>
      <c r="T597" s="8">
        <f t="shared" si="38"/>
        <v>40274.208333333336</v>
      </c>
    </row>
    <row r="598" spans="1:20" ht="17" x14ac:dyDescent="0.2">
      <c r="A598">
        <v>596</v>
      </c>
      <c r="B598" t="s">
        <v>1234</v>
      </c>
      <c r="C598" s="3" t="s">
        <v>1235</v>
      </c>
      <c r="D598">
        <v>7900</v>
      </c>
      <c r="E598">
        <v>7875</v>
      </c>
      <c r="F598" t="s">
        <v>14</v>
      </c>
      <c r="G598">
        <v>183</v>
      </c>
      <c r="H598" t="s">
        <v>21</v>
      </c>
      <c r="I598" t="s">
        <v>22</v>
      </c>
      <c r="J598">
        <v>1457157600</v>
      </c>
      <c r="K598">
        <v>1457762400</v>
      </c>
      <c r="L598" t="b">
        <v>0</v>
      </c>
      <c r="M598" t="b">
        <v>1</v>
      </c>
      <c r="N598" t="s">
        <v>53</v>
      </c>
      <c r="O598" s="5">
        <f t="shared" si="36"/>
        <v>0.99683544303797467</v>
      </c>
      <c r="P598">
        <f t="shared" si="39"/>
        <v>43.032786885245905</v>
      </c>
      <c r="Q598" t="s">
        <v>2041</v>
      </c>
      <c r="R598" t="s">
        <v>2044</v>
      </c>
      <c r="S598" s="8">
        <f t="shared" si="37"/>
        <v>42434.25</v>
      </c>
      <c r="T598" s="8">
        <f t="shared" si="38"/>
        <v>42441.25</v>
      </c>
    </row>
    <row r="599" spans="1:20" ht="17" x14ac:dyDescent="0.2">
      <c r="A599">
        <v>597</v>
      </c>
      <c r="B599" t="s">
        <v>1236</v>
      </c>
      <c r="C599" s="3" t="s">
        <v>1237</v>
      </c>
      <c r="D599">
        <v>73800</v>
      </c>
      <c r="E599">
        <v>148779</v>
      </c>
      <c r="F599" t="s">
        <v>20</v>
      </c>
      <c r="G599">
        <v>2188</v>
      </c>
      <c r="H599" t="s">
        <v>21</v>
      </c>
      <c r="I599" t="s">
        <v>22</v>
      </c>
      <c r="J599">
        <v>1573970400</v>
      </c>
      <c r="K599">
        <v>1575525600</v>
      </c>
      <c r="L599" t="b">
        <v>0</v>
      </c>
      <c r="M599" t="b">
        <v>0</v>
      </c>
      <c r="N599" t="s">
        <v>33</v>
      </c>
      <c r="O599" s="5">
        <f t="shared" si="36"/>
        <v>2.0159756097560977</v>
      </c>
      <c r="P599">
        <f t="shared" si="39"/>
        <v>67.997714808043881</v>
      </c>
      <c r="Q599" t="s">
        <v>2039</v>
      </c>
      <c r="R599" t="s">
        <v>2040</v>
      </c>
      <c r="S599" s="8">
        <f t="shared" si="37"/>
        <v>43786.25</v>
      </c>
      <c r="T599" s="8">
        <f t="shared" si="38"/>
        <v>43804.25</v>
      </c>
    </row>
    <row r="600" spans="1:20" ht="17" x14ac:dyDescent="0.2">
      <c r="A600">
        <v>598</v>
      </c>
      <c r="B600" t="s">
        <v>1238</v>
      </c>
      <c r="C600" s="3" t="s">
        <v>1239</v>
      </c>
      <c r="D600">
        <v>108500</v>
      </c>
      <c r="E600">
        <v>175868</v>
      </c>
      <c r="F600" t="s">
        <v>20</v>
      </c>
      <c r="G600">
        <v>2409</v>
      </c>
      <c r="H600" t="s">
        <v>107</v>
      </c>
      <c r="I600" t="s">
        <v>108</v>
      </c>
      <c r="J600">
        <v>1276578000</v>
      </c>
      <c r="K600">
        <v>1279083600</v>
      </c>
      <c r="L600" t="b">
        <v>0</v>
      </c>
      <c r="M600" t="b">
        <v>0</v>
      </c>
      <c r="N600" t="s">
        <v>23</v>
      </c>
      <c r="O600" s="5">
        <f t="shared" si="36"/>
        <v>1.6209032258064515</v>
      </c>
      <c r="P600">
        <f t="shared" si="39"/>
        <v>73.004566210045667</v>
      </c>
      <c r="Q600" t="s">
        <v>2035</v>
      </c>
      <c r="R600" t="s">
        <v>2036</v>
      </c>
      <c r="S600" s="8">
        <f t="shared" si="37"/>
        <v>40344.208333333336</v>
      </c>
      <c r="T600" s="8">
        <f t="shared" si="38"/>
        <v>40373.208333333336</v>
      </c>
    </row>
    <row r="601" spans="1:20" ht="34" x14ac:dyDescent="0.2">
      <c r="A601">
        <v>599</v>
      </c>
      <c r="B601" t="s">
        <v>1240</v>
      </c>
      <c r="C601" s="3" t="s">
        <v>1241</v>
      </c>
      <c r="D601">
        <v>140300</v>
      </c>
      <c r="E601">
        <v>5112</v>
      </c>
      <c r="F601" t="s">
        <v>14</v>
      </c>
      <c r="G601">
        <v>82</v>
      </c>
      <c r="H601" t="s">
        <v>36</v>
      </c>
      <c r="I601" t="s">
        <v>37</v>
      </c>
      <c r="J601">
        <v>1423720800</v>
      </c>
      <c r="K601">
        <v>1424412000</v>
      </c>
      <c r="L601" t="b">
        <v>0</v>
      </c>
      <c r="M601" t="b">
        <v>0</v>
      </c>
      <c r="N601" t="s">
        <v>42</v>
      </c>
      <c r="O601" s="5">
        <f t="shared" si="36"/>
        <v>3.6436208125445471E-2</v>
      </c>
      <c r="P601">
        <f t="shared" si="39"/>
        <v>62.341463414634148</v>
      </c>
      <c r="Q601" t="s">
        <v>2041</v>
      </c>
      <c r="R601" t="s">
        <v>2042</v>
      </c>
      <c r="S601" s="8">
        <f t="shared" si="37"/>
        <v>42047.25</v>
      </c>
      <c r="T601" s="8">
        <f t="shared" si="38"/>
        <v>42055.25</v>
      </c>
    </row>
    <row r="602" spans="1:20" ht="17" x14ac:dyDescent="0.2">
      <c r="A602">
        <v>600</v>
      </c>
      <c r="B602" t="s">
        <v>1242</v>
      </c>
      <c r="C602" s="3" t="s">
        <v>1243</v>
      </c>
      <c r="D602">
        <v>100</v>
      </c>
      <c r="E602">
        <v>5</v>
      </c>
      <c r="F602" t="s">
        <v>14</v>
      </c>
      <c r="G602">
        <v>1</v>
      </c>
      <c r="H602" t="s">
        <v>40</v>
      </c>
      <c r="I602" t="s">
        <v>41</v>
      </c>
      <c r="J602">
        <v>1375160400</v>
      </c>
      <c r="K602">
        <v>1376197200</v>
      </c>
      <c r="L602" t="b">
        <v>0</v>
      </c>
      <c r="M602" t="b">
        <v>0</v>
      </c>
      <c r="N602" t="s">
        <v>17</v>
      </c>
      <c r="O602" s="5">
        <f t="shared" si="36"/>
        <v>0.05</v>
      </c>
      <c r="P602">
        <f t="shared" si="39"/>
        <v>5</v>
      </c>
      <c r="Q602" t="s">
        <v>2033</v>
      </c>
      <c r="R602" t="s">
        <v>2034</v>
      </c>
      <c r="S602" s="8">
        <f t="shared" si="37"/>
        <v>41485.208333333336</v>
      </c>
      <c r="T602" s="8">
        <f t="shared" si="38"/>
        <v>41497.208333333336</v>
      </c>
    </row>
    <row r="603" spans="1:20" ht="17" x14ac:dyDescent="0.2">
      <c r="A603">
        <v>601</v>
      </c>
      <c r="B603" t="s">
        <v>1244</v>
      </c>
      <c r="C603" s="3" t="s">
        <v>1245</v>
      </c>
      <c r="D603">
        <v>6300</v>
      </c>
      <c r="E603">
        <v>13018</v>
      </c>
      <c r="F603" t="s">
        <v>20</v>
      </c>
      <c r="G603">
        <v>194</v>
      </c>
      <c r="H603" t="s">
        <v>21</v>
      </c>
      <c r="I603" t="s">
        <v>22</v>
      </c>
      <c r="J603">
        <v>1401426000</v>
      </c>
      <c r="K603">
        <v>1402894800</v>
      </c>
      <c r="L603" t="b">
        <v>1</v>
      </c>
      <c r="M603" t="b">
        <v>0</v>
      </c>
      <c r="N603" t="s">
        <v>65</v>
      </c>
      <c r="O603" s="5">
        <f t="shared" si="36"/>
        <v>2.0663492063492064</v>
      </c>
      <c r="P603">
        <f t="shared" si="39"/>
        <v>67.103092783505161</v>
      </c>
      <c r="Q603" t="s">
        <v>2037</v>
      </c>
      <c r="R603" t="s">
        <v>2046</v>
      </c>
      <c r="S603" s="8">
        <f t="shared" si="37"/>
        <v>41789.208333333336</v>
      </c>
      <c r="T603" s="8">
        <f t="shared" si="38"/>
        <v>41806.208333333336</v>
      </c>
    </row>
    <row r="604" spans="1:20" ht="34" x14ac:dyDescent="0.2">
      <c r="A604">
        <v>602</v>
      </c>
      <c r="B604" t="s">
        <v>1246</v>
      </c>
      <c r="C604" s="3" t="s">
        <v>1247</v>
      </c>
      <c r="D604">
        <v>71100</v>
      </c>
      <c r="E604">
        <v>91176</v>
      </c>
      <c r="F604" t="s">
        <v>20</v>
      </c>
      <c r="G604">
        <v>1140</v>
      </c>
      <c r="H604" t="s">
        <v>21</v>
      </c>
      <c r="I604" t="s">
        <v>22</v>
      </c>
      <c r="J604">
        <v>1433480400</v>
      </c>
      <c r="K604">
        <v>1434430800</v>
      </c>
      <c r="L604" t="b">
        <v>0</v>
      </c>
      <c r="M604" t="b">
        <v>0</v>
      </c>
      <c r="N604" t="s">
        <v>33</v>
      </c>
      <c r="O604" s="5">
        <f t="shared" si="36"/>
        <v>1.2823628691983122</v>
      </c>
      <c r="P604">
        <f t="shared" si="39"/>
        <v>79.978947368421046</v>
      </c>
      <c r="Q604" t="s">
        <v>2039</v>
      </c>
      <c r="R604" t="s">
        <v>2040</v>
      </c>
      <c r="S604" s="8">
        <f t="shared" si="37"/>
        <v>42160.208333333328</v>
      </c>
      <c r="T604" s="8">
        <f t="shared" si="38"/>
        <v>42171.208333333328</v>
      </c>
    </row>
    <row r="605" spans="1:20" ht="17" x14ac:dyDescent="0.2">
      <c r="A605">
        <v>603</v>
      </c>
      <c r="B605" t="s">
        <v>1248</v>
      </c>
      <c r="C605" s="3" t="s">
        <v>1249</v>
      </c>
      <c r="D605">
        <v>5300</v>
      </c>
      <c r="E605">
        <v>6342</v>
      </c>
      <c r="F605" t="s">
        <v>20</v>
      </c>
      <c r="G605">
        <v>102</v>
      </c>
      <c r="H605" t="s">
        <v>21</v>
      </c>
      <c r="I605" t="s">
        <v>22</v>
      </c>
      <c r="J605">
        <v>1555563600</v>
      </c>
      <c r="K605">
        <v>1557896400</v>
      </c>
      <c r="L605" t="b">
        <v>0</v>
      </c>
      <c r="M605" t="b">
        <v>0</v>
      </c>
      <c r="N605" t="s">
        <v>33</v>
      </c>
      <c r="O605" s="5">
        <f t="shared" si="36"/>
        <v>1.1966037735849056</v>
      </c>
      <c r="P605">
        <f t="shared" si="39"/>
        <v>62.176470588235297</v>
      </c>
      <c r="Q605" t="s">
        <v>2039</v>
      </c>
      <c r="R605" t="s">
        <v>2040</v>
      </c>
      <c r="S605" s="8">
        <f t="shared" si="37"/>
        <v>43573.208333333328</v>
      </c>
      <c r="T605" s="8">
        <f t="shared" si="38"/>
        <v>43600.208333333328</v>
      </c>
    </row>
    <row r="606" spans="1:20" ht="17" x14ac:dyDescent="0.2">
      <c r="A606">
        <v>604</v>
      </c>
      <c r="B606" t="s">
        <v>1250</v>
      </c>
      <c r="C606" s="3" t="s">
        <v>1251</v>
      </c>
      <c r="D606">
        <v>88700</v>
      </c>
      <c r="E606">
        <v>151438</v>
      </c>
      <c r="F606" t="s">
        <v>20</v>
      </c>
      <c r="G606">
        <v>2857</v>
      </c>
      <c r="H606" t="s">
        <v>21</v>
      </c>
      <c r="I606" t="s">
        <v>22</v>
      </c>
      <c r="J606">
        <v>1295676000</v>
      </c>
      <c r="K606">
        <v>1297490400</v>
      </c>
      <c r="L606" t="b">
        <v>0</v>
      </c>
      <c r="M606" t="b">
        <v>0</v>
      </c>
      <c r="N606" t="s">
        <v>33</v>
      </c>
      <c r="O606" s="5">
        <f t="shared" si="36"/>
        <v>1.7073055242390078</v>
      </c>
      <c r="P606">
        <f t="shared" si="39"/>
        <v>53.005950297514879</v>
      </c>
      <c r="Q606" t="s">
        <v>2039</v>
      </c>
      <c r="R606" t="s">
        <v>2040</v>
      </c>
      <c r="S606" s="8">
        <f t="shared" si="37"/>
        <v>40565.25</v>
      </c>
      <c r="T606" s="8">
        <f t="shared" si="38"/>
        <v>40586.25</v>
      </c>
    </row>
    <row r="607" spans="1:20" ht="17" x14ac:dyDescent="0.2">
      <c r="A607">
        <v>605</v>
      </c>
      <c r="B607" t="s">
        <v>1252</v>
      </c>
      <c r="C607" s="3" t="s">
        <v>1253</v>
      </c>
      <c r="D607">
        <v>3300</v>
      </c>
      <c r="E607">
        <v>6178</v>
      </c>
      <c r="F607" t="s">
        <v>20</v>
      </c>
      <c r="G607">
        <v>107</v>
      </c>
      <c r="H607" t="s">
        <v>21</v>
      </c>
      <c r="I607" t="s">
        <v>22</v>
      </c>
      <c r="J607">
        <v>1443848400</v>
      </c>
      <c r="K607">
        <v>1447394400</v>
      </c>
      <c r="L607" t="b">
        <v>0</v>
      </c>
      <c r="M607" t="b">
        <v>0</v>
      </c>
      <c r="N607" t="s">
        <v>68</v>
      </c>
      <c r="O607" s="5">
        <f t="shared" si="36"/>
        <v>1.8721212121212121</v>
      </c>
      <c r="P607">
        <f t="shared" si="39"/>
        <v>57.738317757009348</v>
      </c>
      <c r="Q607" t="s">
        <v>2047</v>
      </c>
      <c r="R607" t="s">
        <v>2048</v>
      </c>
      <c r="S607" s="8">
        <f t="shared" si="37"/>
        <v>42280.208333333328</v>
      </c>
      <c r="T607" s="8">
        <f t="shared" si="38"/>
        <v>42321.25</v>
      </c>
    </row>
    <row r="608" spans="1:20" ht="17" x14ac:dyDescent="0.2">
      <c r="A608">
        <v>606</v>
      </c>
      <c r="B608" t="s">
        <v>1254</v>
      </c>
      <c r="C608" s="3" t="s">
        <v>1255</v>
      </c>
      <c r="D608">
        <v>3400</v>
      </c>
      <c r="E608">
        <v>6405</v>
      </c>
      <c r="F608" t="s">
        <v>20</v>
      </c>
      <c r="G608">
        <v>160</v>
      </c>
      <c r="H608" t="s">
        <v>40</v>
      </c>
      <c r="I608" t="s">
        <v>41</v>
      </c>
      <c r="J608">
        <v>1457330400</v>
      </c>
      <c r="K608">
        <v>1458277200</v>
      </c>
      <c r="L608" t="b">
        <v>0</v>
      </c>
      <c r="M608" t="b">
        <v>0</v>
      </c>
      <c r="N608" t="s">
        <v>23</v>
      </c>
      <c r="O608" s="5">
        <f t="shared" si="36"/>
        <v>1.8838235294117647</v>
      </c>
      <c r="P608">
        <f t="shared" si="39"/>
        <v>40.03125</v>
      </c>
      <c r="Q608" t="s">
        <v>2035</v>
      </c>
      <c r="R608" t="s">
        <v>2036</v>
      </c>
      <c r="S608" s="8">
        <f t="shared" si="37"/>
        <v>42436.25</v>
      </c>
      <c r="T608" s="8">
        <f t="shared" si="38"/>
        <v>42447.208333333328</v>
      </c>
    </row>
    <row r="609" spans="1:20" ht="17" x14ac:dyDescent="0.2">
      <c r="A609">
        <v>607</v>
      </c>
      <c r="B609" t="s">
        <v>1256</v>
      </c>
      <c r="C609" s="3" t="s">
        <v>1257</v>
      </c>
      <c r="D609">
        <v>137600</v>
      </c>
      <c r="E609">
        <v>180667</v>
      </c>
      <c r="F609" t="s">
        <v>20</v>
      </c>
      <c r="G609">
        <v>2230</v>
      </c>
      <c r="H609" t="s">
        <v>21</v>
      </c>
      <c r="I609" t="s">
        <v>22</v>
      </c>
      <c r="J609">
        <v>1395550800</v>
      </c>
      <c r="K609">
        <v>1395723600</v>
      </c>
      <c r="L609" t="b">
        <v>0</v>
      </c>
      <c r="M609" t="b">
        <v>0</v>
      </c>
      <c r="N609" t="s">
        <v>17</v>
      </c>
      <c r="O609" s="5">
        <f t="shared" si="36"/>
        <v>1.3129869186046512</v>
      </c>
      <c r="P609">
        <f t="shared" si="39"/>
        <v>81.016591928251117</v>
      </c>
      <c r="Q609" t="s">
        <v>2033</v>
      </c>
      <c r="R609" t="s">
        <v>2034</v>
      </c>
      <c r="S609" s="8">
        <f t="shared" si="37"/>
        <v>41721.208333333336</v>
      </c>
      <c r="T609" s="8">
        <f t="shared" si="38"/>
        <v>41723.208333333336</v>
      </c>
    </row>
    <row r="610" spans="1:20" ht="17" x14ac:dyDescent="0.2">
      <c r="A610">
        <v>608</v>
      </c>
      <c r="B610" t="s">
        <v>1258</v>
      </c>
      <c r="C610" s="3" t="s">
        <v>1259</v>
      </c>
      <c r="D610">
        <v>3900</v>
      </c>
      <c r="E610">
        <v>11075</v>
      </c>
      <c r="F610" t="s">
        <v>20</v>
      </c>
      <c r="G610">
        <v>316</v>
      </c>
      <c r="H610" t="s">
        <v>21</v>
      </c>
      <c r="I610" t="s">
        <v>22</v>
      </c>
      <c r="J610">
        <v>1551852000</v>
      </c>
      <c r="K610">
        <v>1552197600</v>
      </c>
      <c r="L610" t="b">
        <v>0</v>
      </c>
      <c r="M610" t="b">
        <v>1</v>
      </c>
      <c r="N610" t="s">
        <v>159</v>
      </c>
      <c r="O610" s="5">
        <f t="shared" si="36"/>
        <v>2.8397435897435899</v>
      </c>
      <c r="P610">
        <f t="shared" si="39"/>
        <v>35.047468354430379</v>
      </c>
      <c r="Q610" t="s">
        <v>2035</v>
      </c>
      <c r="R610" t="s">
        <v>2058</v>
      </c>
      <c r="S610" s="8">
        <f t="shared" si="37"/>
        <v>43530.25</v>
      </c>
      <c r="T610" s="8">
        <f t="shared" si="38"/>
        <v>43534.25</v>
      </c>
    </row>
    <row r="611" spans="1:20" ht="17" x14ac:dyDescent="0.2">
      <c r="A611">
        <v>609</v>
      </c>
      <c r="B611" t="s">
        <v>1260</v>
      </c>
      <c r="C611" s="3" t="s">
        <v>1261</v>
      </c>
      <c r="D611">
        <v>10000</v>
      </c>
      <c r="E611">
        <v>12042</v>
      </c>
      <c r="F611" t="s">
        <v>20</v>
      </c>
      <c r="G611">
        <v>117</v>
      </c>
      <c r="H611" t="s">
        <v>21</v>
      </c>
      <c r="I611" t="s">
        <v>22</v>
      </c>
      <c r="J611">
        <v>1547618400</v>
      </c>
      <c r="K611">
        <v>1549087200</v>
      </c>
      <c r="L611" t="b">
        <v>0</v>
      </c>
      <c r="M611" t="b">
        <v>0</v>
      </c>
      <c r="N611" t="s">
        <v>474</v>
      </c>
      <c r="O611" s="5">
        <f t="shared" si="36"/>
        <v>1.2041999999999999</v>
      </c>
      <c r="P611">
        <f t="shared" si="39"/>
        <v>102.92307692307692</v>
      </c>
      <c r="Q611" t="s">
        <v>2041</v>
      </c>
      <c r="R611" t="s">
        <v>2063</v>
      </c>
      <c r="S611" s="8">
        <f t="shared" si="37"/>
        <v>43481.25</v>
      </c>
      <c r="T611" s="8">
        <f t="shared" si="38"/>
        <v>43498.25</v>
      </c>
    </row>
    <row r="612" spans="1:20" ht="34" x14ac:dyDescent="0.2">
      <c r="A612">
        <v>610</v>
      </c>
      <c r="B612" t="s">
        <v>1262</v>
      </c>
      <c r="C612" s="3" t="s">
        <v>1263</v>
      </c>
      <c r="D612">
        <v>42800</v>
      </c>
      <c r="E612">
        <v>179356</v>
      </c>
      <c r="F612" t="s">
        <v>20</v>
      </c>
      <c r="G612">
        <v>6406</v>
      </c>
      <c r="H612" t="s">
        <v>21</v>
      </c>
      <c r="I612" t="s">
        <v>22</v>
      </c>
      <c r="J612">
        <v>1355637600</v>
      </c>
      <c r="K612">
        <v>1356847200</v>
      </c>
      <c r="L612" t="b">
        <v>0</v>
      </c>
      <c r="M612" t="b">
        <v>0</v>
      </c>
      <c r="N612" t="s">
        <v>33</v>
      </c>
      <c r="O612" s="5">
        <f t="shared" si="36"/>
        <v>4.1905607476635511</v>
      </c>
      <c r="P612">
        <f t="shared" si="39"/>
        <v>27.998126756166094</v>
      </c>
      <c r="Q612" t="s">
        <v>2039</v>
      </c>
      <c r="R612" t="s">
        <v>2040</v>
      </c>
      <c r="S612" s="8">
        <f t="shared" si="37"/>
        <v>41259.25</v>
      </c>
      <c r="T612" s="8">
        <f t="shared" si="38"/>
        <v>41273.25</v>
      </c>
    </row>
    <row r="613" spans="1:20" ht="17" x14ac:dyDescent="0.2">
      <c r="A613">
        <v>611</v>
      </c>
      <c r="B613" t="s">
        <v>1264</v>
      </c>
      <c r="C613" s="3" t="s">
        <v>1265</v>
      </c>
      <c r="D613">
        <v>8200</v>
      </c>
      <c r="E613">
        <v>1136</v>
      </c>
      <c r="F613" t="s">
        <v>74</v>
      </c>
      <c r="G613">
        <v>15</v>
      </c>
      <c r="H613" t="s">
        <v>21</v>
      </c>
      <c r="I613" t="s">
        <v>22</v>
      </c>
      <c r="J613">
        <v>1374728400</v>
      </c>
      <c r="K613">
        <v>1375765200</v>
      </c>
      <c r="L613" t="b">
        <v>0</v>
      </c>
      <c r="M613" t="b">
        <v>0</v>
      </c>
      <c r="N613" t="s">
        <v>33</v>
      </c>
      <c r="O613" s="5">
        <f t="shared" si="36"/>
        <v>0.13853658536585367</v>
      </c>
      <c r="P613">
        <f t="shared" si="39"/>
        <v>75.733333333333334</v>
      </c>
      <c r="Q613" t="s">
        <v>2039</v>
      </c>
      <c r="R613" t="s">
        <v>2040</v>
      </c>
      <c r="S613" s="8">
        <f t="shared" si="37"/>
        <v>41480.208333333336</v>
      </c>
      <c r="T613" s="8">
        <f t="shared" si="38"/>
        <v>41492.208333333336</v>
      </c>
    </row>
    <row r="614" spans="1:20" ht="17" x14ac:dyDescent="0.2">
      <c r="A614">
        <v>612</v>
      </c>
      <c r="B614" t="s">
        <v>1266</v>
      </c>
      <c r="C614" s="3" t="s">
        <v>1267</v>
      </c>
      <c r="D614">
        <v>6200</v>
      </c>
      <c r="E614">
        <v>8645</v>
      </c>
      <c r="F614" t="s">
        <v>20</v>
      </c>
      <c r="G614">
        <v>192</v>
      </c>
      <c r="H614" t="s">
        <v>21</v>
      </c>
      <c r="I614" t="s">
        <v>22</v>
      </c>
      <c r="J614">
        <v>1287810000</v>
      </c>
      <c r="K614">
        <v>1289800800</v>
      </c>
      <c r="L614" t="b">
        <v>0</v>
      </c>
      <c r="M614" t="b">
        <v>0</v>
      </c>
      <c r="N614" t="s">
        <v>50</v>
      </c>
      <c r="O614" s="5">
        <f t="shared" si="36"/>
        <v>1.3943548387096774</v>
      </c>
      <c r="P614">
        <f t="shared" si="39"/>
        <v>45.026041666666664</v>
      </c>
      <c r="Q614" t="s">
        <v>2035</v>
      </c>
      <c r="R614" t="s">
        <v>2043</v>
      </c>
      <c r="S614" s="8">
        <f t="shared" si="37"/>
        <v>40474.208333333336</v>
      </c>
      <c r="T614" s="8">
        <f t="shared" si="38"/>
        <v>40497.25</v>
      </c>
    </row>
    <row r="615" spans="1:20" ht="34" x14ac:dyDescent="0.2">
      <c r="A615">
        <v>613</v>
      </c>
      <c r="B615" t="s">
        <v>1268</v>
      </c>
      <c r="C615" s="3" t="s">
        <v>1269</v>
      </c>
      <c r="D615">
        <v>1100</v>
      </c>
      <c r="E615">
        <v>1914</v>
      </c>
      <c r="F615" t="s">
        <v>20</v>
      </c>
      <c r="G615">
        <v>26</v>
      </c>
      <c r="H615" t="s">
        <v>15</v>
      </c>
      <c r="I615" t="s">
        <v>16</v>
      </c>
      <c r="J615">
        <v>1503723600</v>
      </c>
      <c r="K615">
        <v>1504501200</v>
      </c>
      <c r="L615" t="b">
        <v>0</v>
      </c>
      <c r="M615" t="b">
        <v>0</v>
      </c>
      <c r="N615" t="s">
        <v>33</v>
      </c>
      <c r="O615" s="5">
        <f t="shared" si="36"/>
        <v>1.74</v>
      </c>
      <c r="P615">
        <f t="shared" si="39"/>
        <v>73.615384615384613</v>
      </c>
      <c r="Q615" t="s">
        <v>2039</v>
      </c>
      <c r="R615" t="s">
        <v>2040</v>
      </c>
      <c r="S615" s="8">
        <f t="shared" si="37"/>
        <v>42973.208333333328</v>
      </c>
      <c r="T615" s="8">
        <f t="shared" si="38"/>
        <v>42982.208333333328</v>
      </c>
    </row>
    <row r="616" spans="1:20" ht="34" x14ac:dyDescent="0.2">
      <c r="A616">
        <v>614</v>
      </c>
      <c r="B616" t="s">
        <v>1270</v>
      </c>
      <c r="C616" s="3" t="s">
        <v>1271</v>
      </c>
      <c r="D616">
        <v>26500</v>
      </c>
      <c r="E616">
        <v>41205</v>
      </c>
      <c r="F616" t="s">
        <v>20</v>
      </c>
      <c r="G616">
        <v>723</v>
      </c>
      <c r="H616" t="s">
        <v>21</v>
      </c>
      <c r="I616" t="s">
        <v>22</v>
      </c>
      <c r="J616">
        <v>1484114400</v>
      </c>
      <c r="K616">
        <v>1485669600</v>
      </c>
      <c r="L616" t="b">
        <v>0</v>
      </c>
      <c r="M616" t="b">
        <v>0</v>
      </c>
      <c r="N616" t="s">
        <v>33</v>
      </c>
      <c r="O616" s="5">
        <f t="shared" si="36"/>
        <v>1.5549056603773586</v>
      </c>
      <c r="P616">
        <f t="shared" si="39"/>
        <v>56.991701244813278</v>
      </c>
      <c r="Q616" t="s">
        <v>2039</v>
      </c>
      <c r="R616" t="s">
        <v>2040</v>
      </c>
      <c r="S616" s="8">
        <f t="shared" si="37"/>
        <v>42746.25</v>
      </c>
      <c r="T616" s="8">
        <f t="shared" si="38"/>
        <v>42764.25</v>
      </c>
    </row>
    <row r="617" spans="1:20" ht="17" x14ac:dyDescent="0.2">
      <c r="A617">
        <v>615</v>
      </c>
      <c r="B617" t="s">
        <v>1272</v>
      </c>
      <c r="C617" s="3" t="s">
        <v>1273</v>
      </c>
      <c r="D617">
        <v>8500</v>
      </c>
      <c r="E617">
        <v>14488</v>
      </c>
      <c r="F617" t="s">
        <v>20</v>
      </c>
      <c r="G617">
        <v>170</v>
      </c>
      <c r="H617" t="s">
        <v>107</v>
      </c>
      <c r="I617" t="s">
        <v>108</v>
      </c>
      <c r="J617">
        <v>1461906000</v>
      </c>
      <c r="K617">
        <v>1462770000</v>
      </c>
      <c r="L617" t="b">
        <v>0</v>
      </c>
      <c r="M617" t="b">
        <v>0</v>
      </c>
      <c r="N617" t="s">
        <v>33</v>
      </c>
      <c r="O617" s="5">
        <f t="shared" si="36"/>
        <v>1.7044705882352942</v>
      </c>
      <c r="P617">
        <f t="shared" si="39"/>
        <v>85.223529411764702</v>
      </c>
      <c r="Q617" t="s">
        <v>2039</v>
      </c>
      <c r="R617" t="s">
        <v>2040</v>
      </c>
      <c r="S617" s="8">
        <f t="shared" si="37"/>
        <v>42489.208333333328</v>
      </c>
      <c r="T617" s="8">
        <f t="shared" si="38"/>
        <v>42499.208333333328</v>
      </c>
    </row>
    <row r="618" spans="1:20" ht="17" x14ac:dyDescent="0.2">
      <c r="A618">
        <v>616</v>
      </c>
      <c r="B618" t="s">
        <v>1274</v>
      </c>
      <c r="C618" s="3" t="s">
        <v>1275</v>
      </c>
      <c r="D618">
        <v>6400</v>
      </c>
      <c r="E618">
        <v>12129</v>
      </c>
      <c r="F618" t="s">
        <v>20</v>
      </c>
      <c r="G618">
        <v>238</v>
      </c>
      <c r="H618" t="s">
        <v>40</v>
      </c>
      <c r="I618" t="s">
        <v>41</v>
      </c>
      <c r="J618">
        <v>1379653200</v>
      </c>
      <c r="K618">
        <v>1379739600</v>
      </c>
      <c r="L618" t="b">
        <v>0</v>
      </c>
      <c r="M618" t="b">
        <v>1</v>
      </c>
      <c r="N618" t="s">
        <v>60</v>
      </c>
      <c r="O618" s="5">
        <f t="shared" si="36"/>
        <v>1.8951562500000001</v>
      </c>
      <c r="P618">
        <f t="shared" si="39"/>
        <v>50.962184873949582</v>
      </c>
      <c r="Q618" t="s">
        <v>2035</v>
      </c>
      <c r="R618" t="s">
        <v>2045</v>
      </c>
      <c r="S618" s="8">
        <f t="shared" si="37"/>
        <v>41537.208333333336</v>
      </c>
      <c r="T618" s="8">
        <f t="shared" si="38"/>
        <v>41538.208333333336</v>
      </c>
    </row>
    <row r="619" spans="1:20" ht="17" x14ac:dyDescent="0.2">
      <c r="A619">
        <v>617</v>
      </c>
      <c r="B619" t="s">
        <v>1276</v>
      </c>
      <c r="C619" s="3" t="s">
        <v>1277</v>
      </c>
      <c r="D619">
        <v>1400</v>
      </c>
      <c r="E619">
        <v>3496</v>
      </c>
      <c r="F619" t="s">
        <v>20</v>
      </c>
      <c r="G619">
        <v>55</v>
      </c>
      <c r="H619" t="s">
        <v>21</v>
      </c>
      <c r="I619" t="s">
        <v>22</v>
      </c>
      <c r="J619">
        <v>1401858000</v>
      </c>
      <c r="K619">
        <v>1402722000</v>
      </c>
      <c r="L619" t="b">
        <v>0</v>
      </c>
      <c r="M619" t="b">
        <v>0</v>
      </c>
      <c r="N619" t="s">
        <v>33</v>
      </c>
      <c r="O619" s="5">
        <f t="shared" si="36"/>
        <v>2.4971428571428573</v>
      </c>
      <c r="P619">
        <f t="shared" si="39"/>
        <v>63.563636363636363</v>
      </c>
      <c r="Q619" t="s">
        <v>2039</v>
      </c>
      <c r="R619" t="s">
        <v>2040</v>
      </c>
      <c r="S619" s="8">
        <f t="shared" si="37"/>
        <v>41794.208333333336</v>
      </c>
      <c r="T619" s="8">
        <f t="shared" si="38"/>
        <v>41804.208333333336</v>
      </c>
    </row>
    <row r="620" spans="1:20" ht="17" x14ac:dyDescent="0.2">
      <c r="A620">
        <v>618</v>
      </c>
      <c r="B620" t="s">
        <v>1278</v>
      </c>
      <c r="C620" s="3" t="s">
        <v>1279</v>
      </c>
      <c r="D620">
        <v>198600</v>
      </c>
      <c r="E620">
        <v>97037</v>
      </c>
      <c r="F620" t="s">
        <v>14</v>
      </c>
      <c r="G620">
        <v>1198</v>
      </c>
      <c r="H620" t="s">
        <v>21</v>
      </c>
      <c r="I620" t="s">
        <v>22</v>
      </c>
      <c r="J620">
        <v>1367470800</v>
      </c>
      <c r="K620">
        <v>1369285200</v>
      </c>
      <c r="L620" t="b">
        <v>0</v>
      </c>
      <c r="M620" t="b">
        <v>0</v>
      </c>
      <c r="N620" t="s">
        <v>68</v>
      </c>
      <c r="O620" s="5">
        <f t="shared" si="36"/>
        <v>0.48860523665659616</v>
      </c>
      <c r="P620">
        <f t="shared" si="39"/>
        <v>80.999165275459092</v>
      </c>
      <c r="Q620" t="s">
        <v>2047</v>
      </c>
      <c r="R620" t="s">
        <v>2048</v>
      </c>
      <c r="S620" s="8">
        <f t="shared" si="37"/>
        <v>41396.208333333336</v>
      </c>
      <c r="T620" s="8">
        <f t="shared" si="38"/>
        <v>41417.208333333336</v>
      </c>
    </row>
    <row r="621" spans="1:20" ht="17" x14ac:dyDescent="0.2">
      <c r="A621">
        <v>619</v>
      </c>
      <c r="B621" t="s">
        <v>1280</v>
      </c>
      <c r="C621" s="3" t="s">
        <v>1281</v>
      </c>
      <c r="D621">
        <v>195900</v>
      </c>
      <c r="E621">
        <v>55757</v>
      </c>
      <c r="F621" t="s">
        <v>14</v>
      </c>
      <c r="G621">
        <v>648</v>
      </c>
      <c r="H621" t="s">
        <v>21</v>
      </c>
      <c r="I621" t="s">
        <v>22</v>
      </c>
      <c r="J621">
        <v>1304658000</v>
      </c>
      <c r="K621">
        <v>1304744400</v>
      </c>
      <c r="L621" t="b">
        <v>1</v>
      </c>
      <c r="M621" t="b">
        <v>1</v>
      </c>
      <c r="N621" t="s">
        <v>33</v>
      </c>
      <c r="O621" s="5">
        <f t="shared" si="36"/>
        <v>0.28461970393057684</v>
      </c>
      <c r="P621">
        <f t="shared" si="39"/>
        <v>86.044753086419746</v>
      </c>
      <c r="Q621" t="s">
        <v>2039</v>
      </c>
      <c r="R621" t="s">
        <v>2040</v>
      </c>
      <c r="S621" s="8">
        <f t="shared" si="37"/>
        <v>40669.208333333336</v>
      </c>
      <c r="T621" s="8">
        <f t="shared" si="38"/>
        <v>40670.208333333336</v>
      </c>
    </row>
    <row r="622" spans="1:20" ht="17" x14ac:dyDescent="0.2">
      <c r="A622">
        <v>620</v>
      </c>
      <c r="B622" t="s">
        <v>1282</v>
      </c>
      <c r="C622" s="3" t="s">
        <v>1283</v>
      </c>
      <c r="D622">
        <v>4300</v>
      </c>
      <c r="E622">
        <v>11525</v>
      </c>
      <c r="F622" t="s">
        <v>20</v>
      </c>
      <c r="G622">
        <v>128</v>
      </c>
      <c r="H622" t="s">
        <v>26</v>
      </c>
      <c r="I622" t="s">
        <v>27</v>
      </c>
      <c r="J622">
        <v>1467954000</v>
      </c>
      <c r="K622">
        <v>1468299600</v>
      </c>
      <c r="L622" t="b">
        <v>0</v>
      </c>
      <c r="M622" t="b">
        <v>0</v>
      </c>
      <c r="N622" t="s">
        <v>122</v>
      </c>
      <c r="O622" s="5">
        <f t="shared" si="36"/>
        <v>2.6802325581395348</v>
      </c>
      <c r="P622">
        <f t="shared" si="39"/>
        <v>90.0390625</v>
      </c>
      <c r="Q622" t="s">
        <v>2054</v>
      </c>
      <c r="R622" t="s">
        <v>2055</v>
      </c>
      <c r="S622" s="8">
        <f t="shared" si="37"/>
        <v>42559.208333333328</v>
      </c>
      <c r="T622" s="8">
        <f t="shared" si="38"/>
        <v>42563.208333333328</v>
      </c>
    </row>
    <row r="623" spans="1:20" ht="17" x14ac:dyDescent="0.2">
      <c r="A623">
        <v>621</v>
      </c>
      <c r="B623" t="s">
        <v>1284</v>
      </c>
      <c r="C623" s="3" t="s">
        <v>1285</v>
      </c>
      <c r="D623">
        <v>25600</v>
      </c>
      <c r="E623">
        <v>158669</v>
      </c>
      <c r="F623" t="s">
        <v>20</v>
      </c>
      <c r="G623">
        <v>2144</v>
      </c>
      <c r="H623" t="s">
        <v>21</v>
      </c>
      <c r="I623" t="s">
        <v>22</v>
      </c>
      <c r="J623">
        <v>1473742800</v>
      </c>
      <c r="K623">
        <v>1474174800</v>
      </c>
      <c r="L623" t="b">
        <v>0</v>
      </c>
      <c r="M623" t="b">
        <v>0</v>
      </c>
      <c r="N623" t="s">
        <v>33</v>
      </c>
      <c r="O623" s="5">
        <f t="shared" si="36"/>
        <v>6.1980078125000002</v>
      </c>
      <c r="P623">
        <f t="shared" si="39"/>
        <v>74.006063432835816</v>
      </c>
      <c r="Q623" t="s">
        <v>2039</v>
      </c>
      <c r="R623" t="s">
        <v>2040</v>
      </c>
      <c r="S623" s="8">
        <f t="shared" si="37"/>
        <v>42626.208333333328</v>
      </c>
      <c r="T623" s="8">
        <f t="shared" si="38"/>
        <v>42631.208333333328</v>
      </c>
    </row>
    <row r="624" spans="1:20" ht="17" x14ac:dyDescent="0.2">
      <c r="A624">
        <v>622</v>
      </c>
      <c r="B624" t="s">
        <v>1286</v>
      </c>
      <c r="C624" s="3" t="s">
        <v>1287</v>
      </c>
      <c r="D624">
        <v>189000</v>
      </c>
      <c r="E624">
        <v>5916</v>
      </c>
      <c r="F624" t="s">
        <v>14</v>
      </c>
      <c r="G624">
        <v>64</v>
      </c>
      <c r="H624" t="s">
        <v>21</v>
      </c>
      <c r="I624" t="s">
        <v>22</v>
      </c>
      <c r="J624">
        <v>1523768400</v>
      </c>
      <c r="K624">
        <v>1526014800</v>
      </c>
      <c r="L624" t="b">
        <v>0</v>
      </c>
      <c r="M624" t="b">
        <v>0</v>
      </c>
      <c r="N624" t="s">
        <v>60</v>
      </c>
      <c r="O624" s="5">
        <f t="shared" si="36"/>
        <v>3.1301587301587303E-2</v>
      </c>
      <c r="P624">
        <f t="shared" si="39"/>
        <v>92.4375</v>
      </c>
      <c r="Q624" t="s">
        <v>2035</v>
      </c>
      <c r="R624" t="s">
        <v>2045</v>
      </c>
      <c r="S624" s="8">
        <f t="shared" si="37"/>
        <v>43205.208333333328</v>
      </c>
      <c r="T624" s="8">
        <f t="shared" si="38"/>
        <v>43231.208333333328</v>
      </c>
    </row>
    <row r="625" spans="1:20" ht="17" x14ac:dyDescent="0.2">
      <c r="A625">
        <v>623</v>
      </c>
      <c r="B625" t="s">
        <v>1288</v>
      </c>
      <c r="C625" s="3" t="s">
        <v>1289</v>
      </c>
      <c r="D625">
        <v>94300</v>
      </c>
      <c r="E625">
        <v>150806</v>
      </c>
      <c r="F625" t="s">
        <v>20</v>
      </c>
      <c r="G625">
        <v>2693</v>
      </c>
      <c r="H625" t="s">
        <v>40</v>
      </c>
      <c r="I625" t="s">
        <v>41</v>
      </c>
      <c r="J625">
        <v>1437022800</v>
      </c>
      <c r="K625">
        <v>1437454800</v>
      </c>
      <c r="L625" t="b">
        <v>0</v>
      </c>
      <c r="M625" t="b">
        <v>0</v>
      </c>
      <c r="N625" t="s">
        <v>33</v>
      </c>
      <c r="O625" s="5">
        <f t="shared" si="36"/>
        <v>1.5992152704135738</v>
      </c>
      <c r="P625">
        <f t="shared" si="39"/>
        <v>55.999257333828446</v>
      </c>
      <c r="Q625" t="s">
        <v>2039</v>
      </c>
      <c r="R625" t="s">
        <v>2040</v>
      </c>
      <c r="S625" s="8">
        <f t="shared" si="37"/>
        <v>42201.208333333328</v>
      </c>
      <c r="T625" s="8">
        <f t="shared" si="38"/>
        <v>42206.208333333328</v>
      </c>
    </row>
    <row r="626" spans="1:20" ht="17" x14ac:dyDescent="0.2">
      <c r="A626">
        <v>624</v>
      </c>
      <c r="B626" t="s">
        <v>1290</v>
      </c>
      <c r="C626" s="3" t="s">
        <v>1291</v>
      </c>
      <c r="D626">
        <v>5100</v>
      </c>
      <c r="E626">
        <v>14249</v>
      </c>
      <c r="F626" t="s">
        <v>20</v>
      </c>
      <c r="G626">
        <v>432</v>
      </c>
      <c r="H626" t="s">
        <v>21</v>
      </c>
      <c r="I626" t="s">
        <v>22</v>
      </c>
      <c r="J626">
        <v>1422165600</v>
      </c>
      <c r="K626">
        <v>1422684000</v>
      </c>
      <c r="L626" t="b">
        <v>0</v>
      </c>
      <c r="M626" t="b">
        <v>0</v>
      </c>
      <c r="N626" t="s">
        <v>122</v>
      </c>
      <c r="O626" s="5">
        <f t="shared" si="36"/>
        <v>2.793921568627451</v>
      </c>
      <c r="P626">
        <f t="shared" si="39"/>
        <v>32.983796296296298</v>
      </c>
      <c r="Q626" t="s">
        <v>2054</v>
      </c>
      <c r="R626" t="s">
        <v>2055</v>
      </c>
      <c r="S626" s="8">
        <f t="shared" si="37"/>
        <v>42029.25</v>
      </c>
      <c r="T626" s="8">
        <f t="shared" si="38"/>
        <v>42035.25</v>
      </c>
    </row>
    <row r="627" spans="1:20" ht="34" x14ac:dyDescent="0.2">
      <c r="A627">
        <v>625</v>
      </c>
      <c r="B627" t="s">
        <v>1292</v>
      </c>
      <c r="C627" s="3" t="s">
        <v>1293</v>
      </c>
      <c r="D627">
        <v>7500</v>
      </c>
      <c r="E627">
        <v>5803</v>
      </c>
      <c r="F627" t="s">
        <v>14</v>
      </c>
      <c r="G627">
        <v>62</v>
      </c>
      <c r="H627" t="s">
        <v>21</v>
      </c>
      <c r="I627" t="s">
        <v>22</v>
      </c>
      <c r="J627">
        <v>1580104800</v>
      </c>
      <c r="K627">
        <v>1581314400</v>
      </c>
      <c r="L627" t="b">
        <v>0</v>
      </c>
      <c r="M627" t="b">
        <v>0</v>
      </c>
      <c r="N627" t="s">
        <v>33</v>
      </c>
      <c r="O627" s="5">
        <f t="shared" si="36"/>
        <v>0.77373333333333338</v>
      </c>
      <c r="P627">
        <f t="shared" si="39"/>
        <v>93.596774193548384</v>
      </c>
      <c r="Q627" t="s">
        <v>2039</v>
      </c>
      <c r="R627" t="s">
        <v>2040</v>
      </c>
      <c r="S627" s="8">
        <f t="shared" si="37"/>
        <v>43857.25</v>
      </c>
      <c r="T627" s="8">
        <f t="shared" si="38"/>
        <v>43871.25</v>
      </c>
    </row>
    <row r="628" spans="1:20" ht="34" x14ac:dyDescent="0.2">
      <c r="A628">
        <v>626</v>
      </c>
      <c r="B628" t="s">
        <v>1294</v>
      </c>
      <c r="C628" s="3" t="s">
        <v>1295</v>
      </c>
      <c r="D628">
        <v>6400</v>
      </c>
      <c r="E628">
        <v>13205</v>
      </c>
      <c r="F628" t="s">
        <v>20</v>
      </c>
      <c r="G628">
        <v>189</v>
      </c>
      <c r="H628" t="s">
        <v>21</v>
      </c>
      <c r="I628" t="s">
        <v>22</v>
      </c>
      <c r="J628">
        <v>1285650000</v>
      </c>
      <c r="K628">
        <v>1286427600</v>
      </c>
      <c r="L628" t="b">
        <v>0</v>
      </c>
      <c r="M628" t="b">
        <v>1</v>
      </c>
      <c r="N628" t="s">
        <v>33</v>
      </c>
      <c r="O628" s="5">
        <f t="shared" si="36"/>
        <v>2.0632812500000002</v>
      </c>
      <c r="P628">
        <f t="shared" si="39"/>
        <v>69.867724867724874</v>
      </c>
      <c r="Q628" t="s">
        <v>2039</v>
      </c>
      <c r="R628" t="s">
        <v>2040</v>
      </c>
      <c r="S628" s="8">
        <f t="shared" si="37"/>
        <v>40449.208333333336</v>
      </c>
      <c r="T628" s="8">
        <f t="shared" si="38"/>
        <v>40458.208333333336</v>
      </c>
    </row>
    <row r="629" spans="1:20" ht="17" x14ac:dyDescent="0.2">
      <c r="A629">
        <v>627</v>
      </c>
      <c r="B629" t="s">
        <v>1296</v>
      </c>
      <c r="C629" s="3" t="s">
        <v>1297</v>
      </c>
      <c r="D629">
        <v>1600</v>
      </c>
      <c r="E629">
        <v>11108</v>
      </c>
      <c r="F629" t="s">
        <v>20</v>
      </c>
      <c r="G629">
        <v>154</v>
      </c>
      <c r="H629" t="s">
        <v>40</v>
      </c>
      <c r="I629" t="s">
        <v>41</v>
      </c>
      <c r="J629">
        <v>1276664400</v>
      </c>
      <c r="K629">
        <v>1278738000</v>
      </c>
      <c r="L629" t="b">
        <v>1</v>
      </c>
      <c r="M629" t="b">
        <v>0</v>
      </c>
      <c r="N629" t="s">
        <v>17</v>
      </c>
      <c r="O629" s="5">
        <f t="shared" si="36"/>
        <v>6.9424999999999999</v>
      </c>
      <c r="P629">
        <f t="shared" si="39"/>
        <v>72.129870129870127</v>
      </c>
      <c r="Q629" t="s">
        <v>2033</v>
      </c>
      <c r="R629" t="s">
        <v>2034</v>
      </c>
      <c r="S629" s="8">
        <f t="shared" si="37"/>
        <v>40345.208333333336</v>
      </c>
      <c r="T629" s="8">
        <f t="shared" si="38"/>
        <v>40369.208333333336</v>
      </c>
    </row>
    <row r="630" spans="1:20" ht="17" x14ac:dyDescent="0.2">
      <c r="A630">
        <v>628</v>
      </c>
      <c r="B630" t="s">
        <v>1298</v>
      </c>
      <c r="C630" s="3" t="s">
        <v>1299</v>
      </c>
      <c r="D630">
        <v>1900</v>
      </c>
      <c r="E630">
        <v>2884</v>
      </c>
      <c r="F630" t="s">
        <v>20</v>
      </c>
      <c r="G630">
        <v>96</v>
      </c>
      <c r="H630" t="s">
        <v>21</v>
      </c>
      <c r="I630" t="s">
        <v>22</v>
      </c>
      <c r="J630">
        <v>1286168400</v>
      </c>
      <c r="K630">
        <v>1286427600</v>
      </c>
      <c r="L630" t="b">
        <v>0</v>
      </c>
      <c r="M630" t="b">
        <v>0</v>
      </c>
      <c r="N630" t="s">
        <v>60</v>
      </c>
      <c r="O630" s="5">
        <f t="shared" si="36"/>
        <v>1.5178947368421052</v>
      </c>
      <c r="P630">
        <f t="shared" si="39"/>
        <v>30.041666666666668</v>
      </c>
      <c r="Q630" t="s">
        <v>2035</v>
      </c>
      <c r="R630" t="s">
        <v>2045</v>
      </c>
      <c r="S630" s="8">
        <f t="shared" si="37"/>
        <v>40455.208333333336</v>
      </c>
      <c r="T630" s="8">
        <f t="shared" si="38"/>
        <v>40458.208333333336</v>
      </c>
    </row>
    <row r="631" spans="1:20" ht="17" x14ac:dyDescent="0.2">
      <c r="A631">
        <v>629</v>
      </c>
      <c r="B631" t="s">
        <v>1300</v>
      </c>
      <c r="C631" s="3" t="s">
        <v>1301</v>
      </c>
      <c r="D631">
        <v>85900</v>
      </c>
      <c r="E631">
        <v>55476</v>
      </c>
      <c r="F631" t="s">
        <v>14</v>
      </c>
      <c r="G631">
        <v>750</v>
      </c>
      <c r="H631" t="s">
        <v>21</v>
      </c>
      <c r="I631" t="s">
        <v>22</v>
      </c>
      <c r="J631">
        <v>1467781200</v>
      </c>
      <c r="K631">
        <v>1467954000</v>
      </c>
      <c r="L631" t="b">
        <v>0</v>
      </c>
      <c r="M631" t="b">
        <v>1</v>
      </c>
      <c r="N631" t="s">
        <v>33</v>
      </c>
      <c r="O631" s="5">
        <f t="shared" si="36"/>
        <v>0.64582072176949945</v>
      </c>
      <c r="P631">
        <f t="shared" si="39"/>
        <v>73.968000000000004</v>
      </c>
      <c r="Q631" t="s">
        <v>2039</v>
      </c>
      <c r="R631" t="s">
        <v>2040</v>
      </c>
      <c r="S631" s="8">
        <f t="shared" si="37"/>
        <v>42557.208333333328</v>
      </c>
      <c r="T631" s="8">
        <f t="shared" si="38"/>
        <v>42559.208333333328</v>
      </c>
    </row>
    <row r="632" spans="1:20" ht="17" x14ac:dyDescent="0.2">
      <c r="A632">
        <v>630</v>
      </c>
      <c r="B632" t="s">
        <v>1302</v>
      </c>
      <c r="C632" s="3" t="s">
        <v>1303</v>
      </c>
      <c r="D632">
        <v>9500</v>
      </c>
      <c r="E632">
        <v>5973</v>
      </c>
      <c r="F632" t="s">
        <v>74</v>
      </c>
      <c r="G632">
        <v>87</v>
      </c>
      <c r="H632" t="s">
        <v>21</v>
      </c>
      <c r="I632" t="s">
        <v>22</v>
      </c>
      <c r="J632">
        <v>1556686800</v>
      </c>
      <c r="K632">
        <v>1557637200</v>
      </c>
      <c r="L632" t="b">
        <v>0</v>
      </c>
      <c r="M632" t="b">
        <v>1</v>
      </c>
      <c r="N632" t="s">
        <v>33</v>
      </c>
      <c r="O632" s="5">
        <f t="shared" si="36"/>
        <v>0.62873684210526315</v>
      </c>
      <c r="P632">
        <f t="shared" si="39"/>
        <v>68.65517241379311</v>
      </c>
      <c r="Q632" t="s">
        <v>2039</v>
      </c>
      <c r="R632" t="s">
        <v>2040</v>
      </c>
      <c r="S632" s="8">
        <f t="shared" si="37"/>
        <v>43586.208333333328</v>
      </c>
      <c r="T632" s="8">
        <f t="shared" si="38"/>
        <v>43597.208333333328</v>
      </c>
    </row>
    <row r="633" spans="1:20" ht="17" x14ac:dyDescent="0.2">
      <c r="A633">
        <v>631</v>
      </c>
      <c r="B633" t="s">
        <v>1304</v>
      </c>
      <c r="C633" s="3" t="s">
        <v>1305</v>
      </c>
      <c r="D633">
        <v>59200</v>
      </c>
      <c r="E633">
        <v>183756</v>
      </c>
      <c r="F633" t="s">
        <v>20</v>
      </c>
      <c r="G633">
        <v>3063</v>
      </c>
      <c r="H633" t="s">
        <v>21</v>
      </c>
      <c r="I633" t="s">
        <v>22</v>
      </c>
      <c r="J633">
        <v>1553576400</v>
      </c>
      <c r="K633">
        <v>1553922000</v>
      </c>
      <c r="L633" t="b">
        <v>0</v>
      </c>
      <c r="M633" t="b">
        <v>0</v>
      </c>
      <c r="N633" t="s">
        <v>33</v>
      </c>
      <c r="O633" s="5">
        <f t="shared" si="36"/>
        <v>3.1039864864864866</v>
      </c>
      <c r="P633">
        <f t="shared" si="39"/>
        <v>59.992164544564154</v>
      </c>
      <c r="Q633" t="s">
        <v>2039</v>
      </c>
      <c r="R633" t="s">
        <v>2040</v>
      </c>
      <c r="S633" s="8">
        <f t="shared" si="37"/>
        <v>43550.208333333328</v>
      </c>
      <c r="T633" s="8">
        <f t="shared" si="38"/>
        <v>43554.208333333328</v>
      </c>
    </row>
    <row r="634" spans="1:20" ht="17" x14ac:dyDescent="0.2">
      <c r="A634">
        <v>632</v>
      </c>
      <c r="B634" t="s">
        <v>1306</v>
      </c>
      <c r="C634" s="3" t="s">
        <v>1307</v>
      </c>
      <c r="D634">
        <v>72100</v>
      </c>
      <c r="E634">
        <v>30902</v>
      </c>
      <c r="F634" t="s">
        <v>47</v>
      </c>
      <c r="G634">
        <v>278</v>
      </c>
      <c r="H634" t="s">
        <v>21</v>
      </c>
      <c r="I634" t="s">
        <v>22</v>
      </c>
      <c r="J634">
        <v>1414904400</v>
      </c>
      <c r="K634">
        <v>1416463200</v>
      </c>
      <c r="L634" t="b">
        <v>0</v>
      </c>
      <c r="M634" t="b">
        <v>0</v>
      </c>
      <c r="N634" t="s">
        <v>33</v>
      </c>
      <c r="O634" s="5">
        <f t="shared" si="36"/>
        <v>0.42859916782246882</v>
      </c>
      <c r="P634">
        <f t="shared" si="39"/>
        <v>111.15827338129496</v>
      </c>
      <c r="Q634" t="s">
        <v>2039</v>
      </c>
      <c r="R634" t="s">
        <v>2040</v>
      </c>
      <c r="S634" s="8">
        <f t="shared" si="37"/>
        <v>41945.208333333336</v>
      </c>
      <c r="T634" s="8">
        <f t="shared" si="38"/>
        <v>41963.25</v>
      </c>
    </row>
    <row r="635" spans="1:20" ht="34" x14ac:dyDescent="0.2">
      <c r="A635">
        <v>633</v>
      </c>
      <c r="B635" t="s">
        <v>1308</v>
      </c>
      <c r="C635" s="3" t="s">
        <v>1309</v>
      </c>
      <c r="D635">
        <v>6700</v>
      </c>
      <c r="E635">
        <v>5569</v>
      </c>
      <c r="F635" t="s">
        <v>14</v>
      </c>
      <c r="G635">
        <v>105</v>
      </c>
      <c r="H635" t="s">
        <v>21</v>
      </c>
      <c r="I635" t="s">
        <v>22</v>
      </c>
      <c r="J635">
        <v>1446876000</v>
      </c>
      <c r="K635">
        <v>1447221600</v>
      </c>
      <c r="L635" t="b">
        <v>0</v>
      </c>
      <c r="M635" t="b">
        <v>0</v>
      </c>
      <c r="N635" t="s">
        <v>71</v>
      </c>
      <c r="O635" s="5">
        <f t="shared" si="36"/>
        <v>0.83119402985074631</v>
      </c>
      <c r="P635">
        <f t="shared" si="39"/>
        <v>53.038095238095238</v>
      </c>
      <c r="Q635" t="s">
        <v>2041</v>
      </c>
      <c r="R635" t="s">
        <v>2049</v>
      </c>
      <c r="S635" s="8">
        <f t="shared" si="37"/>
        <v>42315.25</v>
      </c>
      <c r="T635" s="8">
        <f t="shared" si="38"/>
        <v>42319.25</v>
      </c>
    </row>
    <row r="636" spans="1:20" ht="17" x14ac:dyDescent="0.2">
      <c r="A636">
        <v>634</v>
      </c>
      <c r="B636" t="s">
        <v>1310</v>
      </c>
      <c r="C636" s="3" t="s">
        <v>1311</v>
      </c>
      <c r="D636">
        <v>118200</v>
      </c>
      <c r="E636">
        <v>92824</v>
      </c>
      <c r="F636" t="s">
        <v>74</v>
      </c>
      <c r="G636">
        <v>1658</v>
      </c>
      <c r="H636" t="s">
        <v>21</v>
      </c>
      <c r="I636" t="s">
        <v>22</v>
      </c>
      <c r="J636">
        <v>1490418000</v>
      </c>
      <c r="K636">
        <v>1491627600</v>
      </c>
      <c r="L636" t="b">
        <v>0</v>
      </c>
      <c r="M636" t="b">
        <v>0</v>
      </c>
      <c r="N636" t="s">
        <v>269</v>
      </c>
      <c r="O636" s="5">
        <f t="shared" si="36"/>
        <v>0.78531302876480547</v>
      </c>
      <c r="P636">
        <f t="shared" si="39"/>
        <v>55.985524728588658</v>
      </c>
      <c r="Q636" t="s">
        <v>2041</v>
      </c>
      <c r="R636" t="s">
        <v>2060</v>
      </c>
      <c r="S636" s="8">
        <f t="shared" si="37"/>
        <v>42819.208333333328</v>
      </c>
      <c r="T636" s="8">
        <f t="shared" si="38"/>
        <v>42833.208333333328</v>
      </c>
    </row>
    <row r="637" spans="1:20" ht="17" x14ac:dyDescent="0.2">
      <c r="A637">
        <v>635</v>
      </c>
      <c r="B637" t="s">
        <v>1312</v>
      </c>
      <c r="C637" s="3" t="s">
        <v>1313</v>
      </c>
      <c r="D637">
        <v>139000</v>
      </c>
      <c r="E637">
        <v>158590</v>
      </c>
      <c r="F637" t="s">
        <v>20</v>
      </c>
      <c r="G637">
        <v>2266</v>
      </c>
      <c r="H637" t="s">
        <v>21</v>
      </c>
      <c r="I637" t="s">
        <v>22</v>
      </c>
      <c r="J637">
        <v>1360389600</v>
      </c>
      <c r="K637">
        <v>1363150800</v>
      </c>
      <c r="L637" t="b">
        <v>0</v>
      </c>
      <c r="M637" t="b">
        <v>0</v>
      </c>
      <c r="N637" t="s">
        <v>269</v>
      </c>
      <c r="O637" s="5">
        <f t="shared" si="36"/>
        <v>1.1409352517985611</v>
      </c>
      <c r="P637">
        <f t="shared" si="39"/>
        <v>69.986760812003524</v>
      </c>
      <c r="Q637" t="s">
        <v>2041</v>
      </c>
      <c r="R637" t="s">
        <v>2060</v>
      </c>
      <c r="S637" s="8">
        <f t="shared" si="37"/>
        <v>41314.25</v>
      </c>
      <c r="T637" s="8">
        <f t="shared" si="38"/>
        <v>41346.208333333336</v>
      </c>
    </row>
    <row r="638" spans="1:20" ht="17" x14ac:dyDescent="0.2">
      <c r="A638">
        <v>636</v>
      </c>
      <c r="B638" t="s">
        <v>1314</v>
      </c>
      <c r="C638" s="3" t="s">
        <v>1315</v>
      </c>
      <c r="D638">
        <v>197700</v>
      </c>
      <c r="E638">
        <v>127591</v>
      </c>
      <c r="F638" t="s">
        <v>14</v>
      </c>
      <c r="G638">
        <v>2604</v>
      </c>
      <c r="H638" t="s">
        <v>36</v>
      </c>
      <c r="I638" t="s">
        <v>37</v>
      </c>
      <c r="J638">
        <v>1326866400</v>
      </c>
      <c r="K638">
        <v>1330754400</v>
      </c>
      <c r="L638" t="b">
        <v>0</v>
      </c>
      <c r="M638" t="b">
        <v>1</v>
      </c>
      <c r="N638" t="s">
        <v>71</v>
      </c>
      <c r="O638" s="5">
        <f t="shared" si="36"/>
        <v>0.64537683358624176</v>
      </c>
      <c r="P638">
        <f t="shared" si="39"/>
        <v>48.998079877112133</v>
      </c>
      <c r="Q638" t="s">
        <v>2041</v>
      </c>
      <c r="R638" t="s">
        <v>2049</v>
      </c>
      <c r="S638" s="8">
        <f t="shared" si="37"/>
        <v>40926.25</v>
      </c>
      <c r="T638" s="8">
        <f t="shared" si="38"/>
        <v>40971.25</v>
      </c>
    </row>
    <row r="639" spans="1:20" ht="17" x14ac:dyDescent="0.2">
      <c r="A639">
        <v>637</v>
      </c>
      <c r="B639" t="s">
        <v>1316</v>
      </c>
      <c r="C639" s="3" t="s">
        <v>1317</v>
      </c>
      <c r="D639">
        <v>8500</v>
      </c>
      <c r="E639">
        <v>6750</v>
      </c>
      <c r="F639" t="s">
        <v>14</v>
      </c>
      <c r="G639">
        <v>65</v>
      </c>
      <c r="H639" t="s">
        <v>21</v>
      </c>
      <c r="I639" t="s">
        <v>22</v>
      </c>
      <c r="J639">
        <v>1479103200</v>
      </c>
      <c r="K639">
        <v>1479794400</v>
      </c>
      <c r="L639" t="b">
        <v>0</v>
      </c>
      <c r="M639" t="b">
        <v>0</v>
      </c>
      <c r="N639" t="s">
        <v>33</v>
      </c>
      <c r="O639" s="5">
        <f t="shared" si="36"/>
        <v>0.79411764705882348</v>
      </c>
      <c r="P639">
        <f t="shared" si="39"/>
        <v>103.84615384615384</v>
      </c>
      <c r="Q639" t="s">
        <v>2039</v>
      </c>
      <c r="R639" t="s">
        <v>2040</v>
      </c>
      <c r="S639" s="8">
        <f t="shared" si="37"/>
        <v>42688.25</v>
      </c>
      <c r="T639" s="8">
        <f t="shared" si="38"/>
        <v>42696.25</v>
      </c>
    </row>
    <row r="640" spans="1:20" ht="17" x14ac:dyDescent="0.2">
      <c r="A640">
        <v>638</v>
      </c>
      <c r="B640" t="s">
        <v>1318</v>
      </c>
      <c r="C640" s="3" t="s">
        <v>1319</v>
      </c>
      <c r="D640">
        <v>81600</v>
      </c>
      <c r="E640">
        <v>9318</v>
      </c>
      <c r="F640" t="s">
        <v>14</v>
      </c>
      <c r="G640">
        <v>94</v>
      </c>
      <c r="H640" t="s">
        <v>21</v>
      </c>
      <c r="I640" t="s">
        <v>22</v>
      </c>
      <c r="J640">
        <v>1280206800</v>
      </c>
      <c r="K640">
        <v>1281243600</v>
      </c>
      <c r="L640" t="b">
        <v>0</v>
      </c>
      <c r="M640" t="b">
        <v>1</v>
      </c>
      <c r="N640" t="s">
        <v>33</v>
      </c>
      <c r="O640" s="5">
        <f t="shared" si="36"/>
        <v>0.11419117647058824</v>
      </c>
      <c r="P640">
        <f t="shared" si="39"/>
        <v>99.127659574468083</v>
      </c>
      <c r="Q640" t="s">
        <v>2039</v>
      </c>
      <c r="R640" t="s">
        <v>2040</v>
      </c>
      <c r="S640" s="8">
        <f t="shared" si="37"/>
        <v>40386.208333333336</v>
      </c>
      <c r="T640" s="8">
        <f t="shared" si="38"/>
        <v>40398.208333333336</v>
      </c>
    </row>
    <row r="641" spans="1:20" ht="17" x14ac:dyDescent="0.2">
      <c r="A641">
        <v>639</v>
      </c>
      <c r="B641" t="s">
        <v>1320</v>
      </c>
      <c r="C641" s="3" t="s">
        <v>1321</v>
      </c>
      <c r="D641">
        <v>8600</v>
      </c>
      <c r="E641">
        <v>4832</v>
      </c>
      <c r="F641" t="s">
        <v>47</v>
      </c>
      <c r="G641">
        <v>45</v>
      </c>
      <c r="H641" t="s">
        <v>21</v>
      </c>
      <c r="I641" t="s">
        <v>22</v>
      </c>
      <c r="J641">
        <v>1532754000</v>
      </c>
      <c r="K641">
        <v>1532754000</v>
      </c>
      <c r="L641" t="b">
        <v>0</v>
      </c>
      <c r="M641" t="b">
        <v>1</v>
      </c>
      <c r="N641" t="s">
        <v>53</v>
      </c>
      <c r="O641" s="5">
        <f t="shared" si="36"/>
        <v>0.56186046511627907</v>
      </c>
      <c r="P641">
        <f t="shared" si="39"/>
        <v>107.37777777777778</v>
      </c>
      <c r="Q641" t="s">
        <v>2041</v>
      </c>
      <c r="R641" t="s">
        <v>2044</v>
      </c>
      <c r="S641" s="8">
        <f t="shared" si="37"/>
        <v>43309.208333333328</v>
      </c>
      <c r="T641" s="8">
        <f t="shared" si="38"/>
        <v>43309.208333333328</v>
      </c>
    </row>
    <row r="642" spans="1:20" ht="17" x14ac:dyDescent="0.2">
      <c r="A642">
        <v>640</v>
      </c>
      <c r="B642" t="s">
        <v>1322</v>
      </c>
      <c r="C642" s="3" t="s">
        <v>1323</v>
      </c>
      <c r="D642">
        <v>119800</v>
      </c>
      <c r="E642">
        <v>19769</v>
      </c>
      <c r="F642" t="s">
        <v>14</v>
      </c>
      <c r="G642">
        <v>257</v>
      </c>
      <c r="H642" t="s">
        <v>21</v>
      </c>
      <c r="I642" t="s">
        <v>22</v>
      </c>
      <c r="J642">
        <v>1453096800</v>
      </c>
      <c r="K642">
        <v>1453356000</v>
      </c>
      <c r="L642" t="b">
        <v>0</v>
      </c>
      <c r="M642" t="b">
        <v>0</v>
      </c>
      <c r="N642" t="s">
        <v>33</v>
      </c>
      <c r="O642" s="5">
        <f t="shared" si="36"/>
        <v>0.16501669449081802</v>
      </c>
      <c r="P642">
        <f t="shared" si="39"/>
        <v>76.922178988326849</v>
      </c>
      <c r="Q642" t="s">
        <v>2039</v>
      </c>
      <c r="R642" t="s">
        <v>2040</v>
      </c>
      <c r="S642" s="8">
        <f t="shared" si="37"/>
        <v>42387.25</v>
      </c>
      <c r="T642" s="8">
        <f t="shared" si="38"/>
        <v>42390.25</v>
      </c>
    </row>
    <row r="643" spans="1:20" ht="34" x14ac:dyDescent="0.2">
      <c r="A643">
        <v>641</v>
      </c>
      <c r="B643" t="s">
        <v>1324</v>
      </c>
      <c r="C643" s="3" t="s">
        <v>1325</v>
      </c>
      <c r="D643">
        <v>9400</v>
      </c>
      <c r="E643">
        <v>11277</v>
      </c>
      <c r="F643" t="s">
        <v>20</v>
      </c>
      <c r="G643">
        <v>194</v>
      </c>
      <c r="H643" t="s">
        <v>98</v>
      </c>
      <c r="I643" t="s">
        <v>99</v>
      </c>
      <c r="J643">
        <v>1487570400</v>
      </c>
      <c r="K643">
        <v>1489986000</v>
      </c>
      <c r="L643" t="b">
        <v>0</v>
      </c>
      <c r="M643" t="b">
        <v>0</v>
      </c>
      <c r="N643" t="s">
        <v>33</v>
      </c>
      <c r="O643" s="5">
        <f t="shared" ref="O643:O706" si="40">E643/D643</f>
        <v>1.1996808510638297</v>
      </c>
      <c r="P643">
        <f t="shared" si="39"/>
        <v>58.128865979381445</v>
      </c>
      <c r="Q643" t="s">
        <v>2039</v>
      </c>
      <c r="R643" t="s">
        <v>2040</v>
      </c>
      <c r="S643" s="8">
        <f t="shared" ref="S643:S706" si="41" xml:space="preserve"> (((J643/60)/60)/24)+DATE(1970,1,1)</f>
        <v>42786.25</v>
      </c>
      <c r="T643" s="8">
        <f t="shared" ref="T643:T706" si="42">(((K643/60)/60)/24)+DATE(1970,1,1)</f>
        <v>42814.208333333328</v>
      </c>
    </row>
    <row r="644" spans="1:20" ht="17" x14ac:dyDescent="0.2">
      <c r="A644">
        <v>642</v>
      </c>
      <c r="B644" t="s">
        <v>1326</v>
      </c>
      <c r="C644" s="3" t="s">
        <v>1327</v>
      </c>
      <c r="D644">
        <v>9200</v>
      </c>
      <c r="E644">
        <v>13382</v>
      </c>
      <c r="F644" t="s">
        <v>20</v>
      </c>
      <c r="G644">
        <v>129</v>
      </c>
      <c r="H644" t="s">
        <v>15</v>
      </c>
      <c r="I644" t="s">
        <v>16</v>
      </c>
      <c r="J644">
        <v>1545026400</v>
      </c>
      <c r="K644">
        <v>1545804000</v>
      </c>
      <c r="L644" t="b">
        <v>0</v>
      </c>
      <c r="M644" t="b">
        <v>0</v>
      </c>
      <c r="N644" t="s">
        <v>65</v>
      </c>
      <c r="O644" s="5">
        <f t="shared" si="40"/>
        <v>1.4545652173913044</v>
      </c>
      <c r="P644">
        <f t="shared" ref="P644:P707" si="43">E644/G644</f>
        <v>103.73643410852713</v>
      </c>
      <c r="Q644" t="s">
        <v>2037</v>
      </c>
      <c r="R644" t="s">
        <v>2046</v>
      </c>
      <c r="S644" s="8">
        <f t="shared" si="41"/>
        <v>43451.25</v>
      </c>
      <c r="T644" s="8">
        <f t="shared" si="42"/>
        <v>43460.25</v>
      </c>
    </row>
    <row r="645" spans="1:20" ht="17" x14ac:dyDescent="0.2">
      <c r="A645">
        <v>643</v>
      </c>
      <c r="B645" t="s">
        <v>1328</v>
      </c>
      <c r="C645" s="3" t="s">
        <v>1329</v>
      </c>
      <c r="D645">
        <v>14900</v>
      </c>
      <c r="E645">
        <v>32986</v>
      </c>
      <c r="F645" t="s">
        <v>20</v>
      </c>
      <c r="G645">
        <v>375</v>
      </c>
      <c r="H645" t="s">
        <v>21</v>
      </c>
      <c r="I645" t="s">
        <v>22</v>
      </c>
      <c r="J645">
        <v>1488348000</v>
      </c>
      <c r="K645">
        <v>1489899600</v>
      </c>
      <c r="L645" t="b">
        <v>0</v>
      </c>
      <c r="M645" t="b">
        <v>0</v>
      </c>
      <c r="N645" t="s">
        <v>33</v>
      </c>
      <c r="O645" s="5">
        <f t="shared" si="40"/>
        <v>2.2138255033557046</v>
      </c>
      <c r="P645">
        <f t="shared" si="43"/>
        <v>87.962666666666664</v>
      </c>
      <c r="Q645" t="s">
        <v>2039</v>
      </c>
      <c r="R645" t="s">
        <v>2040</v>
      </c>
      <c r="S645" s="8">
        <f t="shared" si="41"/>
        <v>42795.25</v>
      </c>
      <c r="T645" s="8">
        <f t="shared" si="42"/>
        <v>42813.208333333328</v>
      </c>
    </row>
    <row r="646" spans="1:20" ht="17" x14ac:dyDescent="0.2">
      <c r="A646">
        <v>644</v>
      </c>
      <c r="B646" t="s">
        <v>1330</v>
      </c>
      <c r="C646" s="3" t="s">
        <v>1331</v>
      </c>
      <c r="D646">
        <v>169400</v>
      </c>
      <c r="E646">
        <v>81984</v>
      </c>
      <c r="F646" t="s">
        <v>14</v>
      </c>
      <c r="G646">
        <v>2928</v>
      </c>
      <c r="H646" t="s">
        <v>15</v>
      </c>
      <c r="I646" t="s">
        <v>16</v>
      </c>
      <c r="J646">
        <v>1545112800</v>
      </c>
      <c r="K646">
        <v>1546495200</v>
      </c>
      <c r="L646" t="b">
        <v>0</v>
      </c>
      <c r="M646" t="b">
        <v>0</v>
      </c>
      <c r="N646" t="s">
        <v>33</v>
      </c>
      <c r="O646" s="5">
        <f t="shared" si="40"/>
        <v>0.48396694214876035</v>
      </c>
      <c r="P646">
        <f t="shared" si="43"/>
        <v>28</v>
      </c>
      <c r="Q646" t="s">
        <v>2039</v>
      </c>
      <c r="R646" t="s">
        <v>2040</v>
      </c>
      <c r="S646" s="8">
        <f t="shared" si="41"/>
        <v>43452.25</v>
      </c>
      <c r="T646" s="8">
        <f t="shared" si="42"/>
        <v>43468.25</v>
      </c>
    </row>
    <row r="647" spans="1:20" ht="17" x14ac:dyDescent="0.2">
      <c r="A647">
        <v>645</v>
      </c>
      <c r="B647" t="s">
        <v>1332</v>
      </c>
      <c r="C647" s="3" t="s">
        <v>1333</v>
      </c>
      <c r="D647">
        <v>192100</v>
      </c>
      <c r="E647">
        <v>178483</v>
      </c>
      <c r="F647" t="s">
        <v>14</v>
      </c>
      <c r="G647">
        <v>4697</v>
      </c>
      <c r="H647" t="s">
        <v>21</v>
      </c>
      <c r="I647" t="s">
        <v>22</v>
      </c>
      <c r="J647">
        <v>1537938000</v>
      </c>
      <c r="K647">
        <v>1539752400</v>
      </c>
      <c r="L647" t="b">
        <v>0</v>
      </c>
      <c r="M647" t="b">
        <v>1</v>
      </c>
      <c r="N647" t="s">
        <v>23</v>
      </c>
      <c r="O647" s="5">
        <f t="shared" si="40"/>
        <v>0.92911504424778757</v>
      </c>
      <c r="P647">
        <f t="shared" si="43"/>
        <v>37.999361294443261</v>
      </c>
      <c r="Q647" t="s">
        <v>2035</v>
      </c>
      <c r="R647" t="s">
        <v>2036</v>
      </c>
      <c r="S647" s="8">
        <f t="shared" si="41"/>
        <v>43369.208333333328</v>
      </c>
      <c r="T647" s="8">
        <f t="shared" si="42"/>
        <v>43390.208333333328</v>
      </c>
    </row>
    <row r="648" spans="1:20" ht="17" x14ac:dyDescent="0.2">
      <c r="A648">
        <v>646</v>
      </c>
      <c r="B648" t="s">
        <v>1334</v>
      </c>
      <c r="C648" s="3" t="s">
        <v>1335</v>
      </c>
      <c r="D648">
        <v>98700</v>
      </c>
      <c r="E648">
        <v>87448</v>
      </c>
      <c r="F648" t="s">
        <v>14</v>
      </c>
      <c r="G648">
        <v>2915</v>
      </c>
      <c r="H648" t="s">
        <v>21</v>
      </c>
      <c r="I648" t="s">
        <v>22</v>
      </c>
      <c r="J648">
        <v>1363150800</v>
      </c>
      <c r="K648">
        <v>1364101200</v>
      </c>
      <c r="L648" t="b">
        <v>0</v>
      </c>
      <c r="M648" t="b">
        <v>0</v>
      </c>
      <c r="N648" t="s">
        <v>89</v>
      </c>
      <c r="O648" s="5">
        <f t="shared" si="40"/>
        <v>0.88599797365754818</v>
      </c>
      <c r="P648">
        <f t="shared" si="43"/>
        <v>29.999313893653515</v>
      </c>
      <c r="Q648" t="s">
        <v>2050</v>
      </c>
      <c r="R648" t="s">
        <v>2051</v>
      </c>
      <c r="S648" s="8">
        <f t="shared" si="41"/>
        <v>41346.208333333336</v>
      </c>
      <c r="T648" s="8">
        <f t="shared" si="42"/>
        <v>41357.208333333336</v>
      </c>
    </row>
    <row r="649" spans="1:20" ht="17" x14ac:dyDescent="0.2">
      <c r="A649">
        <v>647</v>
      </c>
      <c r="B649" t="s">
        <v>1336</v>
      </c>
      <c r="C649" s="3" t="s">
        <v>1337</v>
      </c>
      <c r="D649">
        <v>4500</v>
      </c>
      <c r="E649">
        <v>1863</v>
      </c>
      <c r="F649" t="s">
        <v>14</v>
      </c>
      <c r="G649">
        <v>18</v>
      </c>
      <c r="H649" t="s">
        <v>21</v>
      </c>
      <c r="I649" t="s">
        <v>22</v>
      </c>
      <c r="J649">
        <v>1523250000</v>
      </c>
      <c r="K649">
        <v>1525323600</v>
      </c>
      <c r="L649" t="b">
        <v>0</v>
      </c>
      <c r="M649" t="b">
        <v>0</v>
      </c>
      <c r="N649" t="s">
        <v>206</v>
      </c>
      <c r="O649" s="5">
        <f t="shared" si="40"/>
        <v>0.41399999999999998</v>
      </c>
      <c r="P649">
        <f t="shared" si="43"/>
        <v>103.5</v>
      </c>
      <c r="Q649" t="s">
        <v>2047</v>
      </c>
      <c r="R649" t="s">
        <v>2059</v>
      </c>
      <c r="S649" s="8">
        <f t="shared" si="41"/>
        <v>43199.208333333328</v>
      </c>
      <c r="T649" s="8">
        <f t="shared" si="42"/>
        <v>43223.208333333328</v>
      </c>
    </row>
    <row r="650" spans="1:20" ht="17" x14ac:dyDescent="0.2">
      <c r="A650">
        <v>648</v>
      </c>
      <c r="B650" t="s">
        <v>1338</v>
      </c>
      <c r="C650" s="3" t="s">
        <v>1339</v>
      </c>
      <c r="D650">
        <v>98600</v>
      </c>
      <c r="E650">
        <v>62174</v>
      </c>
      <c r="F650" t="s">
        <v>74</v>
      </c>
      <c r="G650">
        <v>723</v>
      </c>
      <c r="H650" t="s">
        <v>21</v>
      </c>
      <c r="I650" t="s">
        <v>22</v>
      </c>
      <c r="J650">
        <v>1499317200</v>
      </c>
      <c r="K650">
        <v>1500872400</v>
      </c>
      <c r="L650" t="b">
        <v>1</v>
      </c>
      <c r="M650" t="b">
        <v>0</v>
      </c>
      <c r="N650" t="s">
        <v>17</v>
      </c>
      <c r="O650" s="5">
        <f t="shared" si="40"/>
        <v>0.63056795131845844</v>
      </c>
      <c r="P650">
        <f t="shared" si="43"/>
        <v>85.994467496542185</v>
      </c>
      <c r="Q650" t="s">
        <v>2033</v>
      </c>
      <c r="R650" t="s">
        <v>2034</v>
      </c>
      <c r="S650" s="8">
        <f t="shared" si="41"/>
        <v>42922.208333333328</v>
      </c>
      <c r="T650" s="8">
        <f t="shared" si="42"/>
        <v>42940.208333333328</v>
      </c>
    </row>
    <row r="651" spans="1:20" ht="17" x14ac:dyDescent="0.2">
      <c r="A651">
        <v>649</v>
      </c>
      <c r="B651" t="s">
        <v>1340</v>
      </c>
      <c r="C651" s="3" t="s">
        <v>1341</v>
      </c>
      <c r="D651">
        <v>121700</v>
      </c>
      <c r="E651">
        <v>59003</v>
      </c>
      <c r="F651" t="s">
        <v>14</v>
      </c>
      <c r="G651">
        <v>602</v>
      </c>
      <c r="H651" t="s">
        <v>98</v>
      </c>
      <c r="I651" t="s">
        <v>99</v>
      </c>
      <c r="J651">
        <v>1287550800</v>
      </c>
      <c r="K651">
        <v>1288501200</v>
      </c>
      <c r="L651" t="b">
        <v>1</v>
      </c>
      <c r="M651" t="b">
        <v>1</v>
      </c>
      <c r="N651" t="s">
        <v>33</v>
      </c>
      <c r="O651" s="5">
        <f t="shared" si="40"/>
        <v>0.48482333607230893</v>
      </c>
      <c r="P651">
        <f t="shared" si="43"/>
        <v>98.011627906976742</v>
      </c>
      <c r="Q651" t="s">
        <v>2039</v>
      </c>
      <c r="R651" t="s">
        <v>2040</v>
      </c>
      <c r="S651" s="8">
        <f t="shared" si="41"/>
        <v>40471.208333333336</v>
      </c>
      <c r="T651" s="8">
        <f t="shared" si="42"/>
        <v>40482.208333333336</v>
      </c>
    </row>
    <row r="652" spans="1:20" ht="17" x14ac:dyDescent="0.2">
      <c r="A652">
        <v>650</v>
      </c>
      <c r="B652" t="s">
        <v>1342</v>
      </c>
      <c r="C652" s="3" t="s">
        <v>1343</v>
      </c>
      <c r="D652">
        <v>100</v>
      </c>
      <c r="E652">
        <v>2</v>
      </c>
      <c r="F652" t="s">
        <v>14</v>
      </c>
      <c r="G652">
        <v>1</v>
      </c>
      <c r="H652" t="s">
        <v>21</v>
      </c>
      <c r="I652" t="s">
        <v>22</v>
      </c>
      <c r="J652">
        <v>1404795600</v>
      </c>
      <c r="K652">
        <v>1407128400</v>
      </c>
      <c r="L652" t="b">
        <v>0</v>
      </c>
      <c r="M652" t="b">
        <v>0</v>
      </c>
      <c r="N652" t="s">
        <v>159</v>
      </c>
      <c r="O652" s="5">
        <f t="shared" si="40"/>
        <v>0.02</v>
      </c>
      <c r="P652">
        <f t="shared" si="43"/>
        <v>2</v>
      </c>
      <c r="Q652" t="s">
        <v>2035</v>
      </c>
      <c r="R652" t="s">
        <v>2058</v>
      </c>
      <c r="S652" s="8">
        <f t="shared" si="41"/>
        <v>41828.208333333336</v>
      </c>
      <c r="T652" s="8">
        <f t="shared" si="42"/>
        <v>41855.208333333336</v>
      </c>
    </row>
    <row r="653" spans="1:20" ht="17" x14ac:dyDescent="0.2">
      <c r="A653">
        <v>651</v>
      </c>
      <c r="B653" t="s">
        <v>1344</v>
      </c>
      <c r="C653" s="3" t="s">
        <v>1345</v>
      </c>
      <c r="D653">
        <v>196700</v>
      </c>
      <c r="E653">
        <v>174039</v>
      </c>
      <c r="F653" t="s">
        <v>14</v>
      </c>
      <c r="G653">
        <v>3868</v>
      </c>
      <c r="H653" t="s">
        <v>107</v>
      </c>
      <c r="I653" t="s">
        <v>108</v>
      </c>
      <c r="J653">
        <v>1393048800</v>
      </c>
      <c r="K653">
        <v>1394344800</v>
      </c>
      <c r="L653" t="b">
        <v>0</v>
      </c>
      <c r="M653" t="b">
        <v>0</v>
      </c>
      <c r="N653" t="s">
        <v>100</v>
      </c>
      <c r="O653" s="5">
        <f t="shared" si="40"/>
        <v>0.88479410269445857</v>
      </c>
      <c r="P653">
        <f t="shared" si="43"/>
        <v>44.994570837642193</v>
      </c>
      <c r="Q653" t="s">
        <v>2041</v>
      </c>
      <c r="R653" t="s">
        <v>2052</v>
      </c>
      <c r="S653" s="8">
        <f t="shared" si="41"/>
        <v>41692.25</v>
      </c>
      <c r="T653" s="8">
        <f t="shared" si="42"/>
        <v>41707.25</v>
      </c>
    </row>
    <row r="654" spans="1:20" ht="17" x14ac:dyDescent="0.2">
      <c r="A654">
        <v>652</v>
      </c>
      <c r="B654" t="s">
        <v>1346</v>
      </c>
      <c r="C654" s="3" t="s">
        <v>1347</v>
      </c>
      <c r="D654">
        <v>10000</v>
      </c>
      <c r="E654">
        <v>12684</v>
      </c>
      <c r="F654" t="s">
        <v>20</v>
      </c>
      <c r="G654">
        <v>409</v>
      </c>
      <c r="H654" t="s">
        <v>21</v>
      </c>
      <c r="I654" t="s">
        <v>22</v>
      </c>
      <c r="J654">
        <v>1470373200</v>
      </c>
      <c r="K654">
        <v>1474088400</v>
      </c>
      <c r="L654" t="b">
        <v>0</v>
      </c>
      <c r="M654" t="b">
        <v>0</v>
      </c>
      <c r="N654" t="s">
        <v>28</v>
      </c>
      <c r="O654" s="5">
        <f t="shared" si="40"/>
        <v>1.2684</v>
      </c>
      <c r="P654">
        <f t="shared" si="43"/>
        <v>31.012224938875306</v>
      </c>
      <c r="Q654" t="s">
        <v>2037</v>
      </c>
      <c r="R654" t="s">
        <v>2038</v>
      </c>
      <c r="S654" s="8">
        <f t="shared" si="41"/>
        <v>42587.208333333328</v>
      </c>
      <c r="T654" s="8">
        <f t="shared" si="42"/>
        <v>42630.208333333328</v>
      </c>
    </row>
    <row r="655" spans="1:20" ht="17" x14ac:dyDescent="0.2">
      <c r="A655">
        <v>653</v>
      </c>
      <c r="B655" t="s">
        <v>1348</v>
      </c>
      <c r="C655" s="3" t="s">
        <v>1349</v>
      </c>
      <c r="D655">
        <v>600</v>
      </c>
      <c r="E655">
        <v>14033</v>
      </c>
      <c r="F655" t="s">
        <v>20</v>
      </c>
      <c r="G655">
        <v>234</v>
      </c>
      <c r="H655" t="s">
        <v>21</v>
      </c>
      <c r="I655" t="s">
        <v>22</v>
      </c>
      <c r="J655">
        <v>1460091600</v>
      </c>
      <c r="K655">
        <v>1460264400</v>
      </c>
      <c r="L655" t="b">
        <v>0</v>
      </c>
      <c r="M655" t="b">
        <v>0</v>
      </c>
      <c r="N655" t="s">
        <v>28</v>
      </c>
      <c r="O655" s="5">
        <f t="shared" si="40"/>
        <v>23.388333333333332</v>
      </c>
      <c r="P655">
        <f t="shared" si="43"/>
        <v>59.970085470085472</v>
      </c>
      <c r="Q655" t="s">
        <v>2037</v>
      </c>
      <c r="R655" t="s">
        <v>2038</v>
      </c>
      <c r="S655" s="8">
        <f t="shared" si="41"/>
        <v>42468.208333333328</v>
      </c>
      <c r="T655" s="8">
        <f t="shared" si="42"/>
        <v>42470.208333333328</v>
      </c>
    </row>
    <row r="656" spans="1:20" ht="17" x14ac:dyDescent="0.2">
      <c r="A656">
        <v>654</v>
      </c>
      <c r="B656" t="s">
        <v>1350</v>
      </c>
      <c r="C656" s="3" t="s">
        <v>1351</v>
      </c>
      <c r="D656">
        <v>35000</v>
      </c>
      <c r="E656">
        <v>177936</v>
      </c>
      <c r="F656" t="s">
        <v>20</v>
      </c>
      <c r="G656">
        <v>3016</v>
      </c>
      <c r="H656" t="s">
        <v>21</v>
      </c>
      <c r="I656" t="s">
        <v>22</v>
      </c>
      <c r="J656">
        <v>1440392400</v>
      </c>
      <c r="K656">
        <v>1440824400</v>
      </c>
      <c r="L656" t="b">
        <v>0</v>
      </c>
      <c r="M656" t="b">
        <v>0</v>
      </c>
      <c r="N656" t="s">
        <v>148</v>
      </c>
      <c r="O656" s="5">
        <f t="shared" si="40"/>
        <v>5.0838857142857146</v>
      </c>
      <c r="P656">
        <f t="shared" si="43"/>
        <v>58.9973474801061</v>
      </c>
      <c r="Q656" t="s">
        <v>2035</v>
      </c>
      <c r="R656" t="s">
        <v>2057</v>
      </c>
      <c r="S656" s="8">
        <f t="shared" si="41"/>
        <v>42240.208333333328</v>
      </c>
      <c r="T656" s="8">
        <f t="shared" si="42"/>
        <v>42245.208333333328</v>
      </c>
    </row>
    <row r="657" spans="1:20" ht="17" x14ac:dyDescent="0.2">
      <c r="A657">
        <v>655</v>
      </c>
      <c r="B657" t="s">
        <v>1352</v>
      </c>
      <c r="C657" s="3" t="s">
        <v>1353</v>
      </c>
      <c r="D657">
        <v>6900</v>
      </c>
      <c r="E657">
        <v>13212</v>
      </c>
      <c r="F657" t="s">
        <v>20</v>
      </c>
      <c r="G657">
        <v>264</v>
      </c>
      <c r="H657" t="s">
        <v>21</v>
      </c>
      <c r="I657" t="s">
        <v>22</v>
      </c>
      <c r="J657">
        <v>1488434400</v>
      </c>
      <c r="K657">
        <v>1489554000</v>
      </c>
      <c r="L657" t="b">
        <v>1</v>
      </c>
      <c r="M657" t="b">
        <v>0</v>
      </c>
      <c r="N657" t="s">
        <v>122</v>
      </c>
      <c r="O657" s="5">
        <f t="shared" si="40"/>
        <v>1.9147826086956521</v>
      </c>
      <c r="P657">
        <f t="shared" si="43"/>
        <v>50.045454545454547</v>
      </c>
      <c r="Q657" t="s">
        <v>2054</v>
      </c>
      <c r="R657" t="s">
        <v>2055</v>
      </c>
      <c r="S657" s="8">
        <f t="shared" si="41"/>
        <v>42796.25</v>
      </c>
      <c r="T657" s="8">
        <f t="shared" si="42"/>
        <v>42809.208333333328</v>
      </c>
    </row>
    <row r="658" spans="1:20" ht="34" x14ac:dyDescent="0.2">
      <c r="A658">
        <v>656</v>
      </c>
      <c r="B658" t="s">
        <v>1354</v>
      </c>
      <c r="C658" s="3" t="s">
        <v>1355</v>
      </c>
      <c r="D658">
        <v>118400</v>
      </c>
      <c r="E658">
        <v>49879</v>
      </c>
      <c r="F658" t="s">
        <v>14</v>
      </c>
      <c r="G658">
        <v>504</v>
      </c>
      <c r="H658" t="s">
        <v>26</v>
      </c>
      <c r="I658" t="s">
        <v>27</v>
      </c>
      <c r="J658">
        <v>1514440800</v>
      </c>
      <c r="K658">
        <v>1514872800</v>
      </c>
      <c r="L658" t="b">
        <v>0</v>
      </c>
      <c r="M658" t="b">
        <v>0</v>
      </c>
      <c r="N658" t="s">
        <v>17</v>
      </c>
      <c r="O658" s="5">
        <f t="shared" si="40"/>
        <v>0.42127533783783783</v>
      </c>
      <c r="P658">
        <f t="shared" si="43"/>
        <v>98.966269841269835</v>
      </c>
      <c r="Q658" t="s">
        <v>2033</v>
      </c>
      <c r="R658" t="s">
        <v>2034</v>
      </c>
      <c r="S658" s="8">
        <f t="shared" si="41"/>
        <v>43097.25</v>
      </c>
      <c r="T658" s="8">
        <f t="shared" si="42"/>
        <v>43102.25</v>
      </c>
    </row>
    <row r="659" spans="1:20" ht="17" x14ac:dyDescent="0.2">
      <c r="A659">
        <v>657</v>
      </c>
      <c r="B659" t="s">
        <v>1356</v>
      </c>
      <c r="C659" s="3" t="s">
        <v>1357</v>
      </c>
      <c r="D659">
        <v>10000</v>
      </c>
      <c r="E659">
        <v>824</v>
      </c>
      <c r="F659" t="s">
        <v>14</v>
      </c>
      <c r="G659">
        <v>14</v>
      </c>
      <c r="H659" t="s">
        <v>21</v>
      </c>
      <c r="I659" t="s">
        <v>22</v>
      </c>
      <c r="J659">
        <v>1514354400</v>
      </c>
      <c r="K659">
        <v>1515736800</v>
      </c>
      <c r="L659" t="b">
        <v>0</v>
      </c>
      <c r="M659" t="b">
        <v>0</v>
      </c>
      <c r="N659" t="s">
        <v>474</v>
      </c>
      <c r="O659" s="5">
        <f t="shared" si="40"/>
        <v>8.2400000000000001E-2</v>
      </c>
      <c r="P659">
        <f t="shared" si="43"/>
        <v>58.857142857142854</v>
      </c>
      <c r="Q659" t="s">
        <v>2041</v>
      </c>
      <c r="R659" t="s">
        <v>2063</v>
      </c>
      <c r="S659" s="8">
        <f t="shared" si="41"/>
        <v>43096.25</v>
      </c>
      <c r="T659" s="8">
        <f t="shared" si="42"/>
        <v>43112.25</v>
      </c>
    </row>
    <row r="660" spans="1:20" ht="17" x14ac:dyDescent="0.2">
      <c r="A660">
        <v>658</v>
      </c>
      <c r="B660" t="s">
        <v>1358</v>
      </c>
      <c r="C660" s="3" t="s">
        <v>1359</v>
      </c>
      <c r="D660">
        <v>52600</v>
      </c>
      <c r="E660">
        <v>31594</v>
      </c>
      <c r="F660" t="s">
        <v>74</v>
      </c>
      <c r="G660">
        <v>390</v>
      </c>
      <c r="H660" t="s">
        <v>21</v>
      </c>
      <c r="I660" t="s">
        <v>22</v>
      </c>
      <c r="J660">
        <v>1440910800</v>
      </c>
      <c r="K660">
        <v>1442898000</v>
      </c>
      <c r="L660" t="b">
        <v>0</v>
      </c>
      <c r="M660" t="b">
        <v>0</v>
      </c>
      <c r="N660" t="s">
        <v>23</v>
      </c>
      <c r="O660" s="5">
        <f t="shared" si="40"/>
        <v>0.60064638783269964</v>
      </c>
      <c r="P660">
        <f t="shared" si="43"/>
        <v>81.010256410256417</v>
      </c>
      <c r="Q660" t="s">
        <v>2035</v>
      </c>
      <c r="R660" t="s">
        <v>2036</v>
      </c>
      <c r="S660" s="8">
        <f t="shared" si="41"/>
        <v>42246.208333333328</v>
      </c>
      <c r="T660" s="8">
        <f t="shared" si="42"/>
        <v>42269.208333333328</v>
      </c>
    </row>
    <row r="661" spans="1:20" ht="17" x14ac:dyDescent="0.2">
      <c r="A661">
        <v>659</v>
      </c>
      <c r="B661" t="s">
        <v>1360</v>
      </c>
      <c r="C661" s="3" t="s">
        <v>1361</v>
      </c>
      <c r="D661">
        <v>120700</v>
      </c>
      <c r="E661">
        <v>57010</v>
      </c>
      <c r="F661" t="s">
        <v>14</v>
      </c>
      <c r="G661">
        <v>750</v>
      </c>
      <c r="H661" t="s">
        <v>40</v>
      </c>
      <c r="I661" t="s">
        <v>41</v>
      </c>
      <c r="J661">
        <v>1296108000</v>
      </c>
      <c r="K661">
        <v>1296194400</v>
      </c>
      <c r="L661" t="b">
        <v>0</v>
      </c>
      <c r="M661" t="b">
        <v>0</v>
      </c>
      <c r="N661" t="s">
        <v>42</v>
      </c>
      <c r="O661" s="5">
        <f t="shared" si="40"/>
        <v>0.47232808616404309</v>
      </c>
      <c r="P661">
        <f t="shared" si="43"/>
        <v>76.013333333333335</v>
      </c>
      <c r="Q661" t="s">
        <v>2041</v>
      </c>
      <c r="R661" t="s">
        <v>2042</v>
      </c>
      <c r="S661" s="8">
        <f t="shared" si="41"/>
        <v>40570.25</v>
      </c>
      <c r="T661" s="8">
        <f t="shared" si="42"/>
        <v>40571.25</v>
      </c>
    </row>
    <row r="662" spans="1:20" ht="17" x14ac:dyDescent="0.2">
      <c r="A662">
        <v>660</v>
      </c>
      <c r="B662" t="s">
        <v>1362</v>
      </c>
      <c r="C662" s="3" t="s">
        <v>1363</v>
      </c>
      <c r="D662">
        <v>9100</v>
      </c>
      <c r="E662">
        <v>7438</v>
      </c>
      <c r="F662" t="s">
        <v>14</v>
      </c>
      <c r="G662">
        <v>77</v>
      </c>
      <c r="H662" t="s">
        <v>21</v>
      </c>
      <c r="I662" t="s">
        <v>22</v>
      </c>
      <c r="J662">
        <v>1440133200</v>
      </c>
      <c r="K662">
        <v>1440910800</v>
      </c>
      <c r="L662" t="b">
        <v>1</v>
      </c>
      <c r="M662" t="b">
        <v>0</v>
      </c>
      <c r="N662" t="s">
        <v>33</v>
      </c>
      <c r="O662" s="5">
        <f t="shared" si="40"/>
        <v>0.81736263736263737</v>
      </c>
      <c r="P662">
        <f t="shared" si="43"/>
        <v>96.597402597402592</v>
      </c>
      <c r="Q662" t="s">
        <v>2039</v>
      </c>
      <c r="R662" t="s">
        <v>2040</v>
      </c>
      <c r="S662" s="8">
        <f t="shared" si="41"/>
        <v>42237.208333333328</v>
      </c>
      <c r="T662" s="8">
        <f t="shared" si="42"/>
        <v>42246.208333333328</v>
      </c>
    </row>
    <row r="663" spans="1:20" ht="17" x14ac:dyDescent="0.2">
      <c r="A663">
        <v>661</v>
      </c>
      <c r="B663" t="s">
        <v>1364</v>
      </c>
      <c r="C663" s="3" t="s">
        <v>1365</v>
      </c>
      <c r="D663">
        <v>106800</v>
      </c>
      <c r="E663">
        <v>57872</v>
      </c>
      <c r="F663" t="s">
        <v>14</v>
      </c>
      <c r="G663">
        <v>752</v>
      </c>
      <c r="H663" t="s">
        <v>36</v>
      </c>
      <c r="I663" t="s">
        <v>37</v>
      </c>
      <c r="J663">
        <v>1332910800</v>
      </c>
      <c r="K663">
        <v>1335502800</v>
      </c>
      <c r="L663" t="b">
        <v>0</v>
      </c>
      <c r="M663" t="b">
        <v>0</v>
      </c>
      <c r="N663" t="s">
        <v>159</v>
      </c>
      <c r="O663" s="5">
        <f t="shared" si="40"/>
        <v>0.54187265917603</v>
      </c>
      <c r="P663">
        <f t="shared" si="43"/>
        <v>76.957446808510639</v>
      </c>
      <c r="Q663" t="s">
        <v>2035</v>
      </c>
      <c r="R663" t="s">
        <v>2058</v>
      </c>
      <c r="S663" s="8">
        <f t="shared" si="41"/>
        <v>40996.208333333336</v>
      </c>
      <c r="T663" s="8">
        <f t="shared" si="42"/>
        <v>41026.208333333336</v>
      </c>
    </row>
    <row r="664" spans="1:20" ht="17" x14ac:dyDescent="0.2">
      <c r="A664">
        <v>662</v>
      </c>
      <c r="B664" t="s">
        <v>1366</v>
      </c>
      <c r="C664" s="3" t="s">
        <v>1367</v>
      </c>
      <c r="D664">
        <v>9100</v>
      </c>
      <c r="E664">
        <v>8906</v>
      </c>
      <c r="F664" t="s">
        <v>14</v>
      </c>
      <c r="G664">
        <v>131</v>
      </c>
      <c r="H664" t="s">
        <v>21</v>
      </c>
      <c r="I664" t="s">
        <v>22</v>
      </c>
      <c r="J664">
        <v>1544335200</v>
      </c>
      <c r="K664">
        <v>1544680800</v>
      </c>
      <c r="L664" t="b">
        <v>0</v>
      </c>
      <c r="M664" t="b">
        <v>0</v>
      </c>
      <c r="N664" t="s">
        <v>33</v>
      </c>
      <c r="O664" s="5">
        <f t="shared" si="40"/>
        <v>0.97868131868131869</v>
      </c>
      <c r="P664">
        <f t="shared" si="43"/>
        <v>67.984732824427482</v>
      </c>
      <c r="Q664" t="s">
        <v>2039</v>
      </c>
      <c r="R664" t="s">
        <v>2040</v>
      </c>
      <c r="S664" s="8">
        <f t="shared" si="41"/>
        <v>43443.25</v>
      </c>
      <c r="T664" s="8">
        <f t="shared" si="42"/>
        <v>43447.25</v>
      </c>
    </row>
    <row r="665" spans="1:20" ht="17" x14ac:dyDescent="0.2">
      <c r="A665">
        <v>663</v>
      </c>
      <c r="B665" t="s">
        <v>1368</v>
      </c>
      <c r="C665" s="3" t="s">
        <v>1369</v>
      </c>
      <c r="D665">
        <v>10000</v>
      </c>
      <c r="E665">
        <v>7724</v>
      </c>
      <c r="F665" t="s">
        <v>14</v>
      </c>
      <c r="G665">
        <v>87</v>
      </c>
      <c r="H665" t="s">
        <v>21</v>
      </c>
      <c r="I665" t="s">
        <v>22</v>
      </c>
      <c r="J665">
        <v>1286427600</v>
      </c>
      <c r="K665">
        <v>1288414800</v>
      </c>
      <c r="L665" t="b">
        <v>0</v>
      </c>
      <c r="M665" t="b">
        <v>0</v>
      </c>
      <c r="N665" t="s">
        <v>33</v>
      </c>
      <c r="O665" s="5">
        <f t="shared" si="40"/>
        <v>0.77239999999999998</v>
      </c>
      <c r="P665">
        <f t="shared" si="43"/>
        <v>88.781609195402297</v>
      </c>
      <c r="Q665" t="s">
        <v>2039</v>
      </c>
      <c r="R665" t="s">
        <v>2040</v>
      </c>
      <c r="S665" s="8">
        <f t="shared" si="41"/>
        <v>40458.208333333336</v>
      </c>
      <c r="T665" s="8">
        <f t="shared" si="42"/>
        <v>40481.208333333336</v>
      </c>
    </row>
    <row r="666" spans="1:20" ht="17" x14ac:dyDescent="0.2">
      <c r="A666">
        <v>664</v>
      </c>
      <c r="B666" t="s">
        <v>708</v>
      </c>
      <c r="C666" s="3" t="s">
        <v>1370</v>
      </c>
      <c r="D666">
        <v>79400</v>
      </c>
      <c r="E666">
        <v>26571</v>
      </c>
      <c r="F666" t="s">
        <v>14</v>
      </c>
      <c r="G666">
        <v>1063</v>
      </c>
      <c r="H666" t="s">
        <v>21</v>
      </c>
      <c r="I666" t="s">
        <v>22</v>
      </c>
      <c r="J666">
        <v>1329717600</v>
      </c>
      <c r="K666">
        <v>1330581600</v>
      </c>
      <c r="L666" t="b">
        <v>0</v>
      </c>
      <c r="M666" t="b">
        <v>0</v>
      </c>
      <c r="N666" t="s">
        <v>159</v>
      </c>
      <c r="O666" s="5">
        <f t="shared" si="40"/>
        <v>0.33464735516372796</v>
      </c>
      <c r="P666">
        <f t="shared" si="43"/>
        <v>24.99623706491063</v>
      </c>
      <c r="Q666" t="s">
        <v>2035</v>
      </c>
      <c r="R666" t="s">
        <v>2058</v>
      </c>
      <c r="S666" s="8">
        <f t="shared" si="41"/>
        <v>40959.25</v>
      </c>
      <c r="T666" s="8">
        <f t="shared" si="42"/>
        <v>40969.25</v>
      </c>
    </row>
    <row r="667" spans="1:20" ht="17" x14ac:dyDescent="0.2">
      <c r="A667">
        <v>665</v>
      </c>
      <c r="B667" t="s">
        <v>1371</v>
      </c>
      <c r="C667" s="3" t="s">
        <v>1372</v>
      </c>
      <c r="D667">
        <v>5100</v>
      </c>
      <c r="E667">
        <v>12219</v>
      </c>
      <c r="F667" t="s">
        <v>20</v>
      </c>
      <c r="G667">
        <v>272</v>
      </c>
      <c r="H667" t="s">
        <v>21</v>
      </c>
      <c r="I667" t="s">
        <v>22</v>
      </c>
      <c r="J667">
        <v>1310187600</v>
      </c>
      <c r="K667">
        <v>1311397200</v>
      </c>
      <c r="L667" t="b">
        <v>0</v>
      </c>
      <c r="M667" t="b">
        <v>1</v>
      </c>
      <c r="N667" t="s">
        <v>42</v>
      </c>
      <c r="O667" s="5">
        <f t="shared" si="40"/>
        <v>2.3958823529411766</v>
      </c>
      <c r="P667">
        <f t="shared" si="43"/>
        <v>44.922794117647058</v>
      </c>
      <c r="Q667" t="s">
        <v>2041</v>
      </c>
      <c r="R667" t="s">
        <v>2042</v>
      </c>
      <c r="S667" s="8">
        <f t="shared" si="41"/>
        <v>40733.208333333336</v>
      </c>
      <c r="T667" s="8">
        <f t="shared" si="42"/>
        <v>40747.208333333336</v>
      </c>
    </row>
    <row r="668" spans="1:20" ht="17" x14ac:dyDescent="0.2">
      <c r="A668">
        <v>666</v>
      </c>
      <c r="B668" t="s">
        <v>1373</v>
      </c>
      <c r="C668" s="3" t="s">
        <v>1374</v>
      </c>
      <c r="D668">
        <v>3100</v>
      </c>
      <c r="E668">
        <v>1985</v>
      </c>
      <c r="F668" t="s">
        <v>74</v>
      </c>
      <c r="G668">
        <v>25</v>
      </c>
      <c r="H668" t="s">
        <v>21</v>
      </c>
      <c r="I668" t="s">
        <v>22</v>
      </c>
      <c r="J668">
        <v>1377838800</v>
      </c>
      <c r="K668">
        <v>1378357200</v>
      </c>
      <c r="L668" t="b">
        <v>0</v>
      </c>
      <c r="M668" t="b">
        <v>1</v>
      </c>
      <c r="N668" t="s">
        <v>33</v>
      </c>
      <c r="O668" s="5">
        <f t="shared" si="40"/>
        <v>0.64032258064516134</v>
      </c>
      <c r="P668">
        <f t="shared" si="43"/>
        <v>79.400000000000006</v>
      </c>
      <c r="Q668" t="s">
        <v>2039</v>
      </c>
      <c r="R668" t="s">
        <v>2040</v>
      </c>
      <c r="S668" s="8">
        <f t="shared" si="41"/>
        <v>41516.208333333336</v>
      </c>
      <c r="T668" s="8">
        <f t="shared" si="42"/>
        <v>41522.208333333336</v>
      </c>
    </row>
    <row r="669" spans="1:20" ht="34" x14ac:dyDescent="0.2">
      <c r="A669">
        <v>667</v>
      </c>
      <c r="B669" t="s">
        <v>1375</v>
      </c>
      <c r="C669" s="3" t="s">
        <v>1376</v>
      </c>
      <c r="D669">
        <v>6900</v>
      </c>
      <c r="E669">
        <v>12155</v>
      </c>
      <c r="F669" t="s">
        <v>20</v>
      </c>
      <c r="G669">
        <v>419</v>
      </c>
      <c r="H669" t="s">
        <v>21</v>
      </c>
      <c r="I669" t="s">
        <v>22</v>
      </c>
      <c r="J669">
        <v>1410325200</v>
      </c>
      <c r="K669">
        <v>1411102800</v>
      </c>
      <c r="L669" t="b">
        <v>0</v>
      </c>
      <c r="M669" t="b">
        <v>0</v>
      </c>
      <c r="N669" t="s">
        <v>1029</v>
      </c>
      <c r="O669" s="5">
        <f t="shared" si="40"/>
        <v>1.7615942028985507</v>
      </c>
      <c r="P669">
        <f t="shared" si="43"/>
        <v>29.009546539379475</v>
      </c>
      <c r="Q669" t="s">
        <v>2064</v>
      </c>
      <c r="R669" t="s">
        <v>2065</v>
      </c>
      <c r="S669" s="8">
        <f t="shared" si="41"/>
        <v>41892.208333333336</v>
      </c>
      <c r="T669" s="8">
        <f t="shared" si="42"/>
        <v>41901.208333333336</v>
      </c>
    </row>
    <row r="670" spans="1:20" ht="34" x14ac:dyDescent="0.2">
      <c r="A670">
        <v>668</v>
      </c>
      <c r="B670" t="s">
        <v>1377</v>
      </c>
      <c r="C670" s="3" t="s">
        <v>1378</v>
      </c>
      <c r="D670">
        <v>27500</v>
      </c>
      <c r="E670">
        <v>5593</v>
      </c>
      <c r="F670" t="s">
        <v>14</v>
      </c>
      <c r="G670">
        <v>76</v>
      </c>
      <c r="H670" t="s">
        <v>21</v>
      </c>
      <c r="I670" t="s">
        <v>22</v>
      </c>
      <c r="J670">
        <v>1343797200</v>
      </c>
      <c r="K670">
        <v>1344834000</v>
      </c>
      <c r="L670" t="b">
        <v>0</v>
      </c>
      <c r="M670" t="b">
        <v>0</v>
      </c>
      <c r="N670" t="s">
        <v>33</v>
      </c>
      <c r="O670" s="5">
        <f t="shared" si="40"/>
        <v>0.20338181818181819</v>
      </c>
      <c r="P670">
        <f t="shared" si="43"/>
        <v>73.59210526315789</v>
      </c>
      <c r="Q670" t="s">
        <v>2039</v>
      </c>
      <c r="R670" t="s">
        <v>2040</v>
      </c>
      <c r="S670" s="8">
        <f t="shared" si="41"/>
        <v>41122.208333333336</v>
      </c>
      <c r="T670" s="8">
        <f t="shared" si="42"/>
        <v>41134.208333333336</v>
      </c>
    </row>
    <row r="671" spans="1:20" ht="17" x14ac:dyDescent="0.2">
      <c r="A671">
        <v>669</v>
      </c>
      <c r="B671" t="s">
        <v>1379</v>
      </c>
      <c r="C671" s="3" t="s">
        <v>1380</v>
      </c>
      <c r="D671">
        <v>48800</v>
      </c>
      <c r="E671">
        <v>175020</v>
      </c>
      <c r="F671" t="s">
        <v>20</v>
      </c>
      <c r="G671">
        <v>1621</v>
      </c>
      <c r="H671" t="s">
        <v>107</v>
      </c>
      <c r="I671" t="s">
        <v>108</v>
      </c>
      <c r="J671">
        <v>1498453200</v>
      </c>
      <c r="K671">
        <v>1499230800</v>
      </c>
      <c r="L671" t="b">
        <v>0</v>
      </c>
      <c r="M671" t="b">
        <v>0</v>
      </c>
      <c r="N671" t="s">
        <v>33</v>
      </c>
      <c r="O671" s="5">
        <f t="shared" si="40"/>
        <v>3.5864754098360656</v>
      </c>
      <c r="P671">
        <f t="shared" si="43"/>
        <v>107.97038864898211</v>
      </c>
      <c r="Q671" t="s">
        <v>2039</v>
      </c>
      <c r="R671" t="s">
        <v>2040</v>
      </c>
      <c r="S671" s="8">
        <f t="shared" si="41"/>
        <v>42912.208333333328</v>
      </c>
      <c r="T671" s="8">
        <f t="shared" si="42"/>
        <v>42921.208333333328</v>
      </c>
    </row>
    <row r="672" spans="1:20" ht="34" x14ac:dyDescent="0.2">
      <c r="A672">
        <v>670</v>
      </c>
      <c r="B672" t="s">
        <v>1334</v>
      </c>
      <c r="C672" s="3" t="s">
        <v>1381</v>
      </c>
      <c r="D672">
        <v>16200</v>
      </c>
      <c r="E672">
        <v>75955</v>
      </c>
      <c r="F672" t="s">
        <v>20</v>
      </c>
      <c r="G672">
        <v>1101</v>
      </c>
      <c r="H672" t="s">
        <v>21</v>
      </c>
      <c r="I672" t="s">
        <v>22</v>
      </c>
      <c r="J672">
        <v>1456380000</v>
      </c>
      <c r="K672">
        <v>1457416800</v>
      </c>
      <c r="L672" t="b">
        <v>0</v>
      </c>
      <c r="M672" t="b">
        <v>0</v>
      </c>
      <c r="N672" t="s">
        <v>60</v>
      </c>
      <c r="O672" s="5">
        <f t="shared" si="40"/>
        <v>4.6885802469135802</v>
      </c>
      <c r="P672">
        <f t="shared" si="43"/>
        <v>68.987284287011803</v>
      </c>
      <c r="Q672" t="s">
        <v>2035</v>
      </c>
      <c r="R672" t="s">
        <v>2045</v>
      </c>
      <c r="S672" s="8">
        <f t="shared" si="41"/>
        <v>42425.25</v>
      </c>
      <c r="T672" s="8">
        <f t="shared" si="42"/>
        <v>42437.25</v>
      </c>
    </row>
    <row r="673" spans="1:20" ht="34" x14ac:dyDescent="0.2">
      <c r="A673">
        <v>671</v>
      </c>
      <c r="B673" t="s">
        <v>1382</v>
      </c>
      <c r="C673" s="3" t="s">
        <v>1383</v>
      </c>
      <c r="D673">
        <v>97600</v>
      </c>
      <c r="E673">
        <v>119127</v>
      </c>
      <c r="F673" t="s">
        <v>20</v>
      </c>
      <c r="G673">
        <v>1073</v>
      </c>
      <c r="H673" t="s">
        <v>21</v>
      </c>
      <c r="I673" t="s">
        <v>22</v>
      </c>
      <c r="J673">
        <v>1280552400</v>
      </c>
      <c r="K673">
        <v>1280898000</v>
      </c>
      <c r="L673" t="b">
        <v>0</v>
      </c>
      <c r="M673" t="b">
        <v>1</v>
      </c>
      <c r="N673" t="s">
        <v>33</v>
      </c>
      <c r="O673" s="5">
        <f t="shared" si="40"/>
        <v>1.220563524590164</v>
      </c>
      <c r="P673">
        <f t="shared" si="43"/>
        <v>111.02236719478098</v>
      </c>
      <c r="Q673" t="s">
        <v>2039</v>
      </c>
      <c r="R673" t="s">
        <v>2040</v>
      </c>
      <c r="S673" s="8">
        <f t="shared" si="41"/>
        <v>40390.208333333336</v>
      </c>
      <c r="T673" s="8">
        <f t="shared" si="42"/>
        <v>40394.208333333336</v>
      </c>
    </row>
    <row r="674" spans="1:20" ht="17" x14ac:dyDescent="0.2">
      <c r="A674">
        <v>672</v>
      </c>
      <c r="B674" t="s">
        <v>1384</v>
      </c>
      <c r="C674" s="3" t="s">
        <v>1385</v>
      </c>
      <c r="D674">
        <v>197900</v>
      </c>
      <c r="E674">
        <v>110689</v>
      </c>
      <c r="F674" t="s">
        <v>14</v>
      </c>
      <c r="G674">
        <v>4428</v>
      </c>
      <c r="H674" t="s">
        <v>26</v>
      </c>
      <c r="I674" t="s">
        <v>27</v>
      </c>
      <c r="J674">
        <v>1521608400</v>
      </c>
      <c r="K674">
        <v>1522472400</v>
      </c>
      <c r="L674" t="b">
        <v>0</v>
      </c>
      <c r="M674" t="b">
        <v>0</v>
      </c>
      <c r="N674" t="s">
        <v>33</v>
      </c>
      <c r="O674" s="5">
        <f t="shared" si="40"/>
        <v>0.55931783729156137</v>
      </c>
      <c r="P674">
        <f t="shared" si="43"/>
        <v>24.997515808491418</v>
      </c>
      <c r="Q674" t="s">
        <v>2039</v>
      </c>
      <c r="R674" t="s">
        <v>2040</v>
      </c>
      <c r="S674" s="8">
        <f t="shared" si="41"/>
        <v>43180.208333333328</v>
      </c>
      <c r="T674" s="8">
        <f t="shared" si="42"/>
        <v>43190.208333333328</v>
      </c>
    </row>
    <row r="675" spans="1:20" ht="17" x14ac:dyDescent="0.2">
      <c r="A675">
        <v>673</v>
      </c>
      <c r="B675" t="s">
        <v>1386</v>
      </c>
      <c r="C675" s="3" t="s">
        <v>1387</v>
      </c>
      <c r="D675">
        <v>5600</v>
      </c>
      <c r="E675">
        <v>2445</v>
      </c>
      <c r="F675" t="s">
        <v>14</v>
      </c>
      <c r="G675">
        <v>58</v>
      </c>
      <c r="H675" t="s">
        <v>107</v>
      </c>
      <c r="I675" t="s">
        <v>108</v>
      </c>
      <c r="J675">
        <v>1460696400</v>
      </c>
      <c r="K675">
        <v>1462510800</v>
      </c>
      <c r="L675" t="b">
        <v>0</v>
      </c>
      <c r="M675" t="b">
        <v>0</v>
      </c>
      <c r="N675" t="s">
        <v>60</v>
      </c>
      <c r="O675" s="5">
        <f t="shared" si="40"/>
        <v>0.43660714285714286</v>
      </c>
      <c r="P675">
        <f t="shared" si="43"/>
        <v>42.155172413793103</v>
      </c>
      <c r="Q675" t="s">
        <v>2035</v>
      </c>
      <c r="R675" t="s">
        <v>2045</v>
      </c>
      <c r="S675" s="8">
        <f t="shared" si="41"/>
        <v>42475.208333333328</v>
      </c>
      <c r="T675" s="8">
        <f t="shared" si="42"/>
        <v>42496.208333333328</v>
      </c>
    </row>
    <row r="676" spans="1:20" ht="17" x14ac:dyDescent="0.2">
      <c r="A676">
        <v>674</v>
      </c>
      <c r="B676" t="s">
        <v>1388</v>
      </c>
      <c r="C676" s="3" t="s">
        <v>1389</v>
      </c>
      <c r="D676">
        <v>170700</v>
      </c>
      <c r="E676">
        <v>57250</v>
      </c>
      <c r="F676" t="s">
        <v>74</v>
      </c>
      <c r="G676">
        <v>1218</v>
      </c>
      <c r="H676" t="s">
        <v>21</v>
      </c>
      <c r="I676" t="s">
        <v>22</v>
      </c>
      <c r="J676">
        <v>1313730000</v>
      </c>
      <c r="K676">
        <v>1317790800</v>
      </c>
      <c r="L676" t="b">
        <v>0</v>
      </c>
      <c r="M676" t="b">
        <v>0</v>
      </c>
      <c r="N676" t="s">
        <v>122</v>
      </c>
      <c r="O676" s="5">
        <f t="shared" si="40"/>
        <v>0.33538371411833628</v>
      </c>
      <c r="P676">
        <f t="shared" si="43"/>
        <v>47.003284072249592</v>
      </c>
      <c r="Q676" t="s">
        <v>2054</v>
      </c>
      <c r="R676" t="s">
        <v>2055</v>
      </c>
      <c r="S676" s="8">
        <f t="shared" si="41"/>
        <v>40774.208333333336</v>
      </c>
      <c r="T676" s="8">
        <f t="shared" si="42"/>
        <v>40821.208333333336</v>
      </c>
    </row>
    <row r="677" spans="1:20" ht="17" x14ac:dyDescent="0.2">
      <c r="A677">
        <v>675</v>
      </c>
      <c r="B677" t="s">
        <v>1390</v>
      </c>
      <c r="C677" s="3" t="s">
        <v>1391</v>
      </c>
      <c r="D677">
        <v>9700</v>
      </c>
      <c r="E677">
        <v>11929</v>
      </c>
      <c r="F677" t="s">
        <v>20</v>
      </c>
      <c r="G677">
        <v>331</v>
      </c>
      <c r="H677" t="s">
        <v>21</v>
      </c>
      <c r="I677" t="s">
        <v>22</v>
      </c>
      <c r="J677">
        <v>1568178000</v>
      </c>
      <c r="K677">
        <v>1568782800</v>
      </c>
      <c r="L677" t="b">
        <v>0</v>
      </c>
      <c r="M677" t="b">
        <v>0</v>
      </c>
      <c r="N677" t="s">
        <v>1029</v>
      </c>
      <c r="O677" s="5">
        <f t="shared" si="40"/>
        <v>1.2297938144329896</v>
      </c>
      <c r="P677">
        <f t="shared" si="43"/>
        <v>36.0392749244713</v>
      </c>
      <c r="Q677" t="s">
        <v>2064</v>
      </c>
      <c r="R677" t="s">
        <v>2065</v>
      </c>
      <c r="S677" s="8">
        <f t="shared" si="41"/>
        <v>43719.208333333328</v>
      </c>
      <c r="T677" s="8">
        <f t="shared" si="42"/>
        <v>43726.208333333328</v>
      </c>
    </row>
    <row r="678" spans="1:20" ht="17" x14ac:dyDescent="0.2">
      <c r="A678">
        <v>676</v>
      </c>
      <c r="B678" t="s">
        <v>1392</v>
      </c>
      <c r="C678" s="3" t="s">
        <v>1393</v>
      </c>
      <c r="D678">
        <v>62300</v>
      </c>
      <c r="E678">
        <v>118214</v>
      </c>
      <c r="F678" t="s">
        <v>20</v>
      </c>
      <c r="G678">
        <v>1170</v>
      </c>
      <c r="H678" t="s">
        <v>21</v>
      </c>
      <c r="I678" t="s">
        <v>22</v>
      </c>
      <c r="J678">
        <v>1348635600</v>
      </c>
      <c r="K678">
        <v>1349413200</v>
      </c>
      <c r="L678" t="b">
        <v>0</v>
      </c>
      <c r="M678" t="b">
        <v>0</v>
      </c>
      <c r="N678" t="s">
        <v>122</v>
      </c>
      <c r="O678" s="5">
        <f t="shared" si="40"/>
        <v>1.8974959871589085</v>
      </c>
      <c r="P678">
        <f t="shared" si="43"/>
        <v>101.03760683760684</v>
      </c>
      <c r="Q678" t="s">
        <v>2054</v>
      </c>
      <c r="R678" t="s">
        <v>2055</v>
      </c>
      <c r="S678" s="8">
        <f t="shared" si="41"/>
        <v>41178.208333333336</v>
      </c>
      <c r="T678" s="8">
        <f t="shared" si="42"/>
        <v>41187.208333333336</v>
      </c>
    </row>
    <row r="679" spans="1:20" ht="17" x14ac:dyDescent="0.2">
      <c r="A679">
        <v>677</v>
      </c>
      <c r="B679" t="s">
        <v>1394</v>
      </c>
      <c r="C679" s="3" t="s">
        <v>1395</v>
      </c>
      <c r="D679">
        <v>5300</v>
      </c>
      <c r="E679">
        <v>4432</v>
      </c>
      <c r="F679" t="s">
        <v>14</v>
      </c>
      <c r="G679">
        <v>111</v>
      </c>
      <c r="H679" t="s">
        <v>21</v>
      </c>
      <c r="I679" t="s">
        <v>22</v>
      </c>
      <c r="J679">
        <v>1468126800</v>
      </c>
      <c r="K679">
        <v>1472446800</v>
      </c>
      <c r="L679" t="b">
        <v>0</v>
      </c>
      <c r="M679" t="b">
        <v>0</v>
      </c>
      <c r="N679" t="s">
        <v>119</v>
      </c>
      <c r="O679" s="5">
        <f t="shared" si="40"/>
        <v>0.83622641509433959</v>
      </c>
      <c r="P679">
        <f t="shared" si="43"/>
        <v>39.927927927927925</v>
      </c>
      <c r="Q679" t="s">
        <v>2047</v>
      </c>
      <c r="R679" t="s">
        <v>2053</v>
      </c>
      <c r="S679" s="8">
        <f t="shared" si="41"/>
        <v>42561.208333333328</v>
      </c>
      <c r="T679" s="8">
        <f t="shared" si="42"/>
        <v>42611.208333333328</v>
      </c>
    </row>
    <row r="680" spans="1:20" ht="17" x14ac:dyDescent="0.2">
      <c r="A680">
        <v>678</v>
      </c>
      <c r="B680" t="s">
        <v>1396</v>
      </c>
      <c r="C680" s="3" t="s">
        <v>1397</v>
      </c>
      <c r="D680">
        <v>99500</v>
      </c>
      <c r="E680">
        <v>17879</v>
      </c>
      <c r="F680" t="s">
        <v>74</v>
      </c>
      <c r="G680">
        <v>215</v>
      </c>
      <c r="H680" t="s">
        <v>21</v>
      </c>
      <c r="I680" t="s">
        <v>22</v>
      </c>
      <c r="J680">
        <v>1547877600</v>
      </c>
      <c r="K680">
        <v>1548050400</v>
      </c>
      <c r="L680" t="b">
        <v>0</v>
      </c>
      <c r="M680" t="b">
        <v>0</v>
      </c>
      <c r="N680" t="s">
        <v>53</v>
      </c>
      <c r="O680" s="5">
        <f t="shared" si="40"/>
        <v>0.17968844221105529</v>
      </c>
      <c r="P680">
        <f t="shared" si="43"/>
        <v>83.158139534883716</v>
      </c>
      <c r="Q680" t="s">
        <v>2041</v>
      </c>
      <c r="R680" t="s">
        <v>2044</v>
      </c>
      <c r="S680" s="8">
        <f t="shared" si="41"/>
        <v>43484.25</v>
      </c>
      <c r="T680" s="8">
        <f t="shared" si="42"/>
        <v>43486.25</v>
      </c>
    </row>
    <row r="681" spans="1:20" ht="17" x14ac:dyDescent="0.2">
      <c r="A681">
        <v>679</v>
      </c>
      <c r="B681" t="s">
        <v>668</v>
      </c>
      <c r="C681" s="3" t="s">
        <v>1398</v>
      </c>
      <c r="D681">
        <v>1400</v>
      </c>
      <c r="E681">
        <v>14511</v>
      </c>
      <c r="F681" t="s">
        <v>20</v>
      </c>
      <c r="G681">
        <v>363</v>
      </c>
      <c r="H681" t="s">
        <v>21</v>
      </c>
      <c r="I681" t="s">
        <v>22</v>
      </c>
      <c r="J681">
        <v>1571374800</v>
      </c>
      <c r="K681">
        <v>1571806800</v>
      </c>
      <c r="L681" t="b">
        <v>0</v>
      </c>
      <c r="M681" t="b">
        <v>1</v>
      </c>
      <c r="N681" t="s">
        <v>17</v>
      </c>
      <c r="O681" s="5">
        <f t="shared" si="40"/>
        <v>10.365</v>
      </c>
      <c r="P681">
        <f t="shared" si="43"/>
        <v>39.97520661157025</v>
      </c>
      <c r="Q681" t="s">
        <v>2033</v>
      </c>
      <c r="R681" t="s">
        <v>2034</v>
      </c>
      <c r="S681" s="8">
        <f t="shared" si="41"/>
        <v>43756.208333333328</v>
      </c>
      <c r="T681" s="8">
        <f t="shared" si="42"/>
        <v>43761.208333333328</v>
      </c>
    </row>
    <row r="682" spans="1:20" ht="34" x14ac:dyDescent="0.2">
      <c r="A682">
        <v>680</v>
      </c>
      <c r="B682" t="s">
        <v>1399</v>
      </c>
      <c r="C682" s="3" t="s">
        <v>1400</v>
      </c>
      <c r="D682">
        <v>145600</v>
      </c>
      <c r="E682">
        <v>141822</v>
      </c>
      <c r="F682" t="s">
        <v>14</v>
      </c>
      <c r="G682">
        <v>2955</v>
      </c>
      <c r="H682" t="s">
        <v>21</v>
      </c>
      <c r="I682" t="s">
        <v>22</v>
      </c>
      <c r="J682">
        <v>1576303200</v>
      </c>
      <c r="K682">
        <v>1576476000</v>
      </c>
      <c r="L682" t="b">
        <v>0</v>
      </c>
      <c r="M682" t="b">
        <v>1</v>
      </c>
      <c r="N682" t="s">
        <v>292</v>
      </c>
      <c r="O682" s="5">
        <f t="shared" si="40"/>
        <v>0.97405219780219776</v>
      </c>
      <c r="P682">
        <f t="shared" si="43"/>
        <v>47.993908629441627</v>
      </c>
      <c r="Q682" t="s">
        <v>2050</v>
      </c>
      <c r="R682" t="s">
        <v>2061</v>
      </c>
      <c r="S682" s="8">
        <f t="shared" si="41"/>
        <v>43813.25</v>
      </c>
      <c r="T682" s="8">
        <f t="shared" si="42"/>
        <v>43815.25</v>
      </c>
    </row>
    <row r="683" spans="1:20" ht="34" x14ac:dyDescent="0.2">
      <c r="A683">
        <v>681</v>
      </c>
      <c r="B683" t="s">
        <v>1401</v>
      </c>
      <c r="C683" s="3" t="s">
        <v>1402</v>
      </c>
      <c r="D683">
        <v>184100</v>
      </c>
      <c r="E683">
        <v>159037</v>
      </c>
      <c r="F683" t="s">
        <v>14</v>
      </c>
      <c r="G683">
        <v>1657</v>
      </c>
      <c r="H683" t="s">
        <v>21</v>
      </c>
      <c r="I683" t="s">
        <v>22</v>
      </c>
      <c r="J683">
        <v>1324447200</v>
      </c>
      <c r="K683">
        <v>1324965600</v>
      </c>
      <c r="L683" t="b">
        <v>0</v>
      </c>
      <c r="M683" t="b">
        <v>0</v>
      </c>
      <c r="N683" t="s">
        <v>33</v>
      </c>
      <c r="O683" s="5">
        <f t="shared" si="40"/>
        <v>0.86386203150461705</v>
      </c>
      <c r="P683">
        <f t="shared" si="43"/>
        <v>95.978877489438744</v>
      </c>
      <c r="Q683" t="s">
        <v>2039</v>
      </c>
      <c r="R683" t="s">
        <v>2040</v>
      </c>
      <c r="S683" s="8">
        <f t="shared" si="41"/>
        <v>40898.25</v>
      </c>
      <c r="T683" s="8">
        <f t="shared" si="42"/>
        <v>40904.25</v>
      </c>
    </row>
    <row r="684" spans="1:20" ht="17" x14ac:dyDescent="0.2">
      <c r="A684">
        <v>682</v>
      </c>
      <c r="B684" t="s">
        <v>1403</v>
      </c>
      <c r="C684" s="3" t="s">
        <v>1404</v>
      </c>
      <c r="D684">
        <v>5400</v>
      </c>
      <c r="E684">
        <v>8109</v>
      </c>
      <c r="F684" t="s">
        <v>20</v>
      </c>
      <c r="G684">
        <v>103</v>
      </c>
      <c r="H684" t="s">
        <v>21</v>
      </c>
      <c r="I684" t="s">
        <v>22</v>
      </c>
      <c r="J684">
        <v>1386741600</v>
      </c>
      <c r="K684">
        <v>1387519200</v>
      </c>
      <c r="L684" t="b">
        <v>0</v>
      </c>
      <c r="M684" t="b">
        <v>0</v>
      </c>
      <c r="N684" t="s">
        <v>33</v>
      </c>
      <c r="O684" s="5">
        <f t="shared" si="40"/>
        <v>1.5016666666666667</v>
      </c>
      <c r="P684">
        <f t="shared" si="43"/>
        <v>78.728155339805824</v>
      </c>
      <c r="Q684" t="s">
        <v>2039</v>
      </c>
      <c r="R684" t="s">
        <v>2040</v>
      </c>
      <c r="S684" s="8">
        <f t="shared" si="41"/>
        <v>41619.25</v>
      </c>
      <c r="T684" s="8">
        <f t="shared" si="42"/>
        <v>41628.25</v>
      </c>
    </row>
    <row r="685" spans="1:20" ht="17" x14ac:dyDescent="0.2">
      <c r="A685">
        <v>683</v>
      </c>
      <c r="B685" t="s">
        <v>1405</v>
      </c>
      <c r="C685" s="3" t="s">
        <v>1406</v>
      </c>
      <c r="D685">
        <v>2300</v>
      </c>
      <c r="E685">
        <v>8244</v>
      </c>
      <c r="F685" t="s">
        <v>20</v>
      </c>
      <c r="G685">
        <v>147</v>
      </c>
      <c r="H685" t="s">
        <v>21</v>
      </c>
      <c r="I685" t="s">
        <v>22</v>
      </c>
      <c r="J685">
        <v>1537074000</v>
      </c>
      <c r="K685">
        <v>1537246800</v>
      </c>
      <c r="L685" t="b">
        <v>0</v>
      </c>
      <c r="M685" t="b">
        <v>0</v>
      </c>
      <c r="N685" t="s">
        <v>33</v>
      </c>
      <c r="O685" s="5">
        <f t="shared" si="40"/>
        <v>3.5843478260869563</v>
      </c>
      <c r="P685">
        <f t="shared" si="43"/>
        <v>56.081632653061227</v>
      </c>
      <c r="Q685" t="s">
        <v>2039</v>
      </c>
      <c r="R685" t="s">
        <v>2040</v>
      </c>
      <c r="S685" s="8">
        <f t="shared" si="41"/>
        <v>43359.208333333328</v>
      </c>
      <c r="T685" s="8">
        <f t="shared" si="42"/>
        <v>43361.208333333328</v>
      </c>
    </row>
    <row r="686" spans="1:20" ht="17" x14ac:dyDescent="0.2">
      <c r="A686">
        <v>684</v>
      </c>
      <c r="B686" t="s">
        <v>1407</v>
      </c>
      <c r="C686" s="3" t="s">
        <v>1408</v>
      </c>
      <c r="D686">
        <v>1400</v>
      </c>
      <c r="E686">
        <v>7600</v>
      </c>
      <c r="F686" t="s">
        <v>20</v>
      </c>
      <c r="G686">
        <v>110</v>
      </c>
      <c r="H686" t="s">
        <v>15</v>
      </c>
      <c r="I686" t="s">
        <v>16</v>
      </c>
      <c r="J686">
        <v>1277787600</v>
      </c>
      <c r="K686">
        <v>1279515600</v>
      </c>
      <c r="L686" t="b">
        <v>0</v>
      </c>
      <c r="M686" t="b">
        <v>0</v>
      </c>
      <c r="N686" t="s">
        <v>68</v>
      </c>
      <c r="O686" s="5">
        <f t="shared" si="40"/>
        <v>5.4285714285714288</v>
      </c>
      <c r="P686">
        <f t="shared" si="43"/>
        <v>69.090909090909093</v>
      </c>
      <c r="Q686" t="s">
        <v>2047</v>
      </c>
      <c r="R686" t="s">
        <v>2048</v>
      </c>
      <c r="S686" s="8">
        <f t="shared" si="41"/>
        <v>40358.208333333336</v>
      </c>
      <c r="T686" s="8">
        <f t="shared" si="42"/>
        <v>40378.208333333336</v>
      </c>
    </row>
    <row r="687" spans="1:20" ht="17" x14ac:dyDescent="0.2">
      <c r="A687">
        <v>685</v>
      </c>
      <c r="B687" t="s">
        <v>1409</v>
      </c>
      <c r="C687" s="3" t="s">
        <v>1410</v>
      </c>
      <c r="D687">
        <v>140000</v>
      </c>
      <c r="E687">
        <v>94501</v>
      </c>
      <c r="F687" t="s">
        <v>14</v>
      </c>
      <c r="G687">
        <v>926</v>
      </c>
      <c r="H687" t="s">
        <v>15</v>
      </c>
      <c r="I687" t="s">
        <v>16</v>
      </c>
      <c r="J687">
        <v>1440306000</v>
      </c>
      <c r="K687">
        <v>1442379600</v>
      </c>
      <c r="L687" t="b">
        <v>0</v>
      </c>
      <c r="M687" t="b">
        <v>0</v>
      </c>
      <c r="N687" t="s">
        <v>33</v>
      </c>
      <c r="O687" s="5">
        <f t="shared" si="40"/>
        <v>0.67500714285714281</v>
      </c>
      <c r="P687">
        <f t="shared" si="43"/>
        <v>102.05291576673866</v>
      </c>
      <c r="Q687" t="s">
        <v>2039</v>
      </c>
      <c r="R687" t="s">
        <v>2040</v>
      </c>
      <c r="S687" s="8">
        <f t="shared" si="41"/>
        <v>42239.208333333328</v>
      </c>
      <c r="T687" s="8">
        <f t="shared" si="42"/>
        <v>42263.208333333328</v>
      </c>
    </row>
    <row r="688" spans="1:20" ht="17" x14ac:dyDescent="0.2">
      <c r="A688">
        <v>686</v>
      </c>
      <c r="B688" t="s">
        <v>1411</v>
      </c>
      <c r="C688" s="3" t="s">
        <v>1412</v>
      </c>
      <c r="D688">
        <v>7500</v>
      </c>
      <c r="E688">
        <v>14381</v>
      </c>
      <c r="F688" t="s">
        <v>20</v>
      </c>
      <c r="G688">
        <v>134</v>
      </c>
      <c r="H688" t="s">
        <v>21</v>
      </c>
      <c r="I688" t="s">
        <v>22</v>
      </c>
      <c r="J688">
        <v>1522126800</v>
      </c>
      <c r="K688">
        <v>1523077200</v>
      </c>
      <c r="L688" t="b">
        <v>0</v>
      </c>
      <c r="M688" t="b">
        <v>0</v>
      </c>
      <c r="N688" t="s">
        <v>65</v>
      </c>
      <c r="O688" s="5">
        <f t="shared" si="40"/>
        <v>1.9174666666666667</v>
      </c>
      <c r="P688">
        <f t="shared" si="43"/>
        <v>107.32089552238806</v>
      </c>
      <c r="Q688" t="s">
        <v>2037</v>
      </c>
      <c r="R688" t="s">
        <v>2046</v>
      </c>
      <c r="S688" s="8">
        <f t="shared" si="41"/>
        <v>43186.208333333328</v>
      </c>
      <c r="T688" s="8">
        <f t="shared" si="42"/>
        <v>43197.208333333328</v>
      </c>
    </row>
    <row r="689" spans="1:20" ht="17" x14ac:dyDescent="0.2">
      <c r="A689">
        <v>687</v>
      </c>
      <c r="B689" t="s">
        <v>1413</v>
      </c>
      <c r="C689" s="3" t="s">
        <v>1414</v>
      </c>
      <c r="D689">
        <v>1500</v>
      </c>
      <c r="E689">
        <v>13980</v>
      </c>
      <c r="F689" t="s">
        <v>20</v>
      </c>
      <c r="G689">
        <v>269</v>
      </c>
      <c r="H689" t="s">
        <v>21</v>
      </c>
      <c r="I689" t="s">
        <v>22</v>
      </c>
      <c r="J689">
        <v>1489298400</v>
      </c>
      <c r="K689">
        <v>1489554000</v>
      </c>
      <c r="L689" t="b">
        <v>0</v>
      </c>
      <c r="M689" t="b">
        <v>0</v>
      </c>
      <c r="N689" t="s">
        <v>33</v>
      </c>
      <c r="O689" s="5">
        <f t="shared" si="40"/>
        <v>9.32</v>
      </c>
      <c r="P689">
        <f t="shared" si="43"/>
        <v>51.970260223048328</v>
      </c>
      <c r="Q689" t="s">
        <v>2039</v>
      </c>
      <c r="R689" t="s">
        <v>2040</v>
      </c>
      <c r="S689" s="8">
        <f t="shared" si="41"/>
        <v>42806.25</v>
      </c>
      <c r="T689" s="8">
        <f t="shared" si="42"/>
        <v>42809.208333333328</v>
      </c>
    </row>
    <row r="690" spans="1:20" ht="17" x14ac:dyDescent="0.2">
      <c r="A690">
        <v>688</v>
      </c>
      <c r="B690" t="s">
        <v>1415</v>
      </c>
      <c r="C690" s="3" t="s">
        <v>1416</v>
      </c>
      <c r="D690">
        <v>2900</v>
      </c>
      <c r="E690">
        <v>12449</v>
      </c>
      <c r="F690" t="s">
        <v>20</v>
      </c>
      <c r="G690">
        <v>175</v>
      </c>
      <c r="H690" t="s">
        <v>21</v>
      </c>
      <c r="I690" t="s">
        <v>22</v>
      </c>
      <c r="J690">
        <v>1547100000</v>
      </c>
      <c r="K690">
        <v>1548482400</v>
      </c>
      <c r="L690" t="b">
        <v>0</v>
      </c>
      <c r="M690" t="b">
        <v>1</v>
      </c>
      <c r="N690" t="s">
        <v>269</v>
      </c>
      <c r="O690" s="5">
        <f t="shared" si="40"/>
        <v>4.2927586206896553</v>
      </c>
      <c r="P690">
        <f t="shared" si="43"/>
        <v>71.137142857142862</v>
      </c>
      <c r="Q690" t="s">
        <v>2041</v>
      </c>
      <c r="R690" t="s">
        <v>2060</v>
      </c>
      <c r="S690" s="8">
        <f t="shared" si="41"/>
        <v>43475.25</v>
      </c>
      <c r="T690" s="8">
        <f t="shared" si="42"/>
        <v>43491.25</v>
      </c>
    </row>
    <row r="691" spans="1:20" ht="17" x14ac:dyDescent="0.2">
      <c r="A691">
        <v>689</v>
      </c>
      <c r="B691" t="s">
        <v>1417</v>
      </c>
      <c r="C691" s="3" t="s">
        <v>1418</v>
      </c>
      <c r="D691">
        <v>7300</v>
      </c>
      <c r="E691">
        <v>7348</v>
      </c>
      <c r="F691" t="s">
        <v>20</v>
      </c>
      <c r="G691">
        <v>69</v>
      </c>
      <c r="H691" t="s">
        <v>21</v>
      </c>
      <c r="I691" t="s">
        <v>22</v>
      </c>
      <c r="J691">
        <v>1383022800</v>
      </c>
      <c r="K691">
        <v>1384063200</v>
      </c>
      <c r="L691" t="b">
        <v>0</v>
      </c>
      <c r="M691" t="b">
        <v>0</v>
      </c>
      <c r="N691" t="s">
        <v>28</v>
      </c>
      <c r="O691" s="5">
        <f t="shared" si="40"/>
        <v>1.0065753424657535</v>
      </c>
      <c r="P691">
        <f t="shared" si="43"/>
        <v>106.49275362318841</v>
      </c>
      <c r="Q691" t="s">
        <v>2037</v>
      </c>
      <c r="R691" t="s">
        <v>2038</v>
      </c>
      <c r="S691" s="8">
        <f t="shared" si="41"/>
        <v>41576.208333333336</v>
      </c>
      <c r="T691" s="8">
        <f t="shared" si="42"/>
        <v>41588.25</v>
      </c>
    </row>
    <row r="692" spans="1:20" ht="17" x14ac:dyDescent="0.2">
      <c r="A692">
        <v>690</v>
      </c>
      <c r="B692" t="s">
        <v>1419</v>
      </c>
      <c r="C692" s="3" t="s">
        <v>1420</v>
      </c>
      <c r="D692">
        <v>3600</v>
      </c>
      <c r="E692">
        <v>8158</v>
      </c>
      <c r="F692" t="s">
        <v>20</v>
      </c>
      <c r="G692">
        <v>190</v>
      </c>
      <c r="H692" t="s">
        <v>21</v>
      </c>
      <c r="I692" t="s">
        <v>22</v>
      </c>
      <c r="J692">
        <v>1322373600</v>
      </c>
      <c r="K692">
        <v>1322892000</v>
      </c>
      <c r="L692" t="b">
        <v>0</v>
      </c>
      <c r="M692" t="b">
        <v>1</v>
      </c>
      <c r="N692" t="s">
        <v>42</v>
      </c>
      <c r="O692" s="5">
        <f t="shared" si="40"/>
        <v>2.266111111111111</v>
      </c>
      <c r="P692">
        <f t="shared" si="43"/>
        <v>42.93684210526316</v>
      </c>
      <c r="Q692" t="s">
        <v>2041</v>
      </c>
      <c r="R692" t="s">
        <v>2042</v>
      </c>
      <c r="S692" s="8">
        <f t="shared" si="41"/>
        <v>40874.25</v>
      </c>
      <c r="T692" s="8">
        <f t="shared" si="42"/>
        <v>40880.25</v>
      </c>
    </row>
    <row r="693" spans="1:20" ht="17" x14ac:dyDescent="0.2">
      <c r="A693">
        <v>691</v>
      </c>
      <c r="B693" t="s">
        <v>1421</v>
      </c>
      <c r="C693" s="3" t="s">
        <v>1422</v>
      </c>
      <c r="D693">
        <v>5000</v>
      </c>
      <c r="E693">
        <v>7119</v>
      </c>
      <c r="F693" t="s">
        <v>20</v>
      </c>
      <c r="G693">
        <v>237</v>
      </c>
      <c r="H693" t="s">
        <v>21</v>
      </c>
      <c r="I693" t="s">
        <v>22</v>
      </c>
      <c r="J693">
        <v>1349240400</v>
      </c>
      <c r="K693">
        <v>1350709200</v>
      </c>
      <c r="L693" t="b">
        <v>1</v>
      </c>
      <c r="M693" t="b">
        <v>1</v>
      </c>
      <c r="N693" t="s">
        <v>42</v>
      </c>
      <c r="O693" s="5">
        <f t="shared" si="40"/>
        <v>1.4238</v>
      </c>
      <c r="P693">
        <f t="shared" si="43"/>
        <v>30.037974683544302</v>
      </c>
      <c r="Q693" t="s">
        <v>2041</v>
      </c>
      <c r="R693" t="s">
        <v>2042</v>
      </c>
      <c r="S693" s="8">
        <f t="shared" si="41"/>
        <v>41185.208333333336</v>
      </c>
      <c r="T693" s="8">
        <f t="shared" si="42"/>
        <v>41202.208333333336</v>
      </c>
    </row>
    <row r="694" spans="1:20" ht="17" x14ac:dyDescent="0.2">
      <c r="A694">
        <v>692</v>
      </c>
      <c r="B694" t="s">
        <v>1423</v>
      </c>
      <c r="C694" s="3" t="s">
        <v>1424</v>
      </c>
      <c r="D694">
        <v>6000</v>
      </c>
      <c r="E694">
        <v>5438</v>
      </c>
      <c r="F694" t="s">
        <v>14</v>
      </c>
      <c r="G694">
        <v>77</v>
      </c>
      <c r="H694" t="s">
        <v>40</v>
      </c>
      <c r="I694" t="s">
        <v>41</v>
      </c>
      <c r="J694">
        <v>1562648400</v>
      </c>
      <c r="K694">
        <v>1564203600</v>
      </c>
      <c r="L694" t="b">
        <v>0</v>
      </c>
      <c r="M694" t="b">
        <v>0</v>
      </c>
      <c r="N694" t="s">
        <v>23</v>
      </c>
      <c r="O694" s="5">
        <f t="shared" si="40"/>
        <v>0.90633333333333332</v>
      </c>
      <c r="P694">
        <f t="shared" si="43"/>
        <v>70.623376623376629</v>
      </c>
      <c r="Q694" t="s">
        <v>2035</v>
      </c>
      <c r="R694" t="s">
        <v>2036</v>
      </c>
      <c r="S694" s="8">
        <f t="shared" si="41"/>
        <v>43655.208333333328</v>
      </c>
      <c r="T694" s="8">
        <f t="shared" si="42"/>
        <v>43673.208333333328</v>
      </c>
    </row>
    <row r="695" spans="1:20" ht="34" x14ac:dyDescent="0.2">
      <c r="A695">
        <v>693</v>
      </c>
      <c r="B695" t="s">
        <v>1425</v>
      </c>
      <c r="C695" s="3" t="s">
        <v>1426</v>
      </c>
      <c r="D695">
        <v>180400</v>
      </c>
      <c r="E695">
        <v>115396</v>
      </c>
      <c r="F695" t="s">
        <v>14</v>
      </c>
      <c r="G695">
        <v>1748</v>
      </c>
      <c r="H695" t="s">
        <v>21</v>
      </c>
      <c r="I695" t="s">
        <v>22</v>
      </c>
      <c r="J695">
        <v>1508216400</v>
      </c>
      <c r="K695">
        <v>1509685200</v>
      </c>
      <c r="L695" t="b">
        <v>0</v>
      </c>
      <c r="M695" t="b">
        <v>0</v>
      </c>
      <c r="N695" t="s">
        <v>33</v>
      </c>
      <c r="O695" s="5">
        <f t="shared" si="40"/>
        <v>0.63966740576496672</v>
      </c>
      <c r="P695">
        <f t="shared" si="43"/>
        <v>66.016018306636155</v>
      </c>
      <c r="Q695" t="s">
        <v>2039</v>
      </c>
      <c r="R695" t="s">
        <v>2040</v>
      </c>
      <c r="S695" s="8">
        <f t="shared" si="41"/>
        <v>43025.208333333328</v>
      </c>
      <c r="T695" s="8">
        <f t="shared" si="42"/>
        <v>43042.208333333328</v>
      </c>
    </row>
    <row r="696" spans="1:20" ht="17" x14ac:dyDescent="0.2">
      <c r="A696">
        <v>694</v>
      </c>
      <c r="B696" t="s">
        <v>1427</v>
      </c>
      <c r="C696" s="3" t="s">
        <v>1428</v>
      </c>
      <c r="D696">
        <v>9100</v>
      </c>
      <c r="E696">
        <v>7656</v>
      </c>
      <c r="F696" t="s">
        <v>14</v>
      </c>
      <c r="G696">
        <v>79</v>
      </c>
      <c r="H696" t="s">
        <v>21</v>
      </c>
      <c r="I696" t="s">
        <v>22</v>
      </c>
      <c r="J696">
        <v>1511762400</v>
      </c>
      <c r="K696">
        <v>1514959200</v>
      </c>
      <c r="L696" t="b">
        <v>0</v>
      </c>
      <c r="M696" t="b">
        <v>0</v>
      </c>
      <c r="N696" t="s">
        <v>33</v>
      </c>
      <c r="O696" s="5">
        <f t="shared" si="40"/>
        <v>0.84131868131868137</v>
      </c>
      <c r="P696">
        <f t="shared" si="43"/>
        <v>96.911392405063296</v>
      </c>
      <c r="Q696" t="s">
        <v>2039</v>
      </c>
      <c r="R696" t="s">
        <v>2040</v>
      </c>
      <c r="S696" s="8">
        <f t="shared" si="41"/>
        <v>43066.25</v>
      </c>
      <c r="T696" s="8">
        <f t="shared" si="42"/>
        <v>43103.25</v>
      </c>
    </row>
    <row r="697" spans="1:20" ht="17" x14ac:dyDescent="0.2">
      <c r="A697">
        <v>695</v>
      </c>
      <c r="B697" t="s">
        <v>1429</v>
      </c>
      <c r="C697" s="3" t="s">
        <v>1430</v>
      </c>
      <c r="D697">
        <v>9200</v>
      </c>
      <c r="E697">
        <v>12322</v>
      </c>
      <c r="F697" t="s">
        <v>20</v>
      </c>
      <c r="G697">
        <v>196</v>
      </c>
      <c r="H697" t="s">
        <v>107</v>
      </c>
      <c r="I697" t="s">
        <v>108</v>
      </c>
      <c r="J697">
        <v>1447480800</v>
      </c>
      <c r="K697">
        <v>1448863200</v>
      </c>
      <c r="L697" t="b">
        <v>1</v>
      </c>
      <c r="M697" t="b">
        <v>0</v>
      </c>
      <c r="N697" t="s">
        <v>23</v>
      </c>
      <c r="O697" s="5">
        <f t="shared" si="40"/>
        <v>1.3393478260869565</v>
      </c>
      <c r="P697">
        <f t="shared" si="43"/>
        <v>62.867346938775512</v>
      </c>
      <c r="Q697" t="s">
        <v>2035</v>
      </c>
      <c r="R697" t="s">
        <v>2036</v>
      </c>
      <c r="S697" s="8">
        <f t="shared" si="41"/>
        <v>42322.25</v>
      </c>
      <c r="T697" s="8">
        <f t="shared" si="42"/>
        <v>42338.25</v>
      </c>
    </row>
    <row r="698" spans="1:20" ht="17" x14ac:dyDescent="0.2">
      <c r="A698">
        <v>696</v>
      </c>
      <c r="B698" t="s">
        <v>1431</v>
      </c>
      <c r="C698" s="3" t="s">
        <v>1432</v>
      </c>
      <c r="D698">
        <v>164100</v>
      </c>
      <c r="E698">
        <v>96888</v>
      </c>
      <c r="F698" t="s">
        <v>14</v>
      </c>
      <c r="G698">
        <v>889</v>
      </c>
      <c r="H698" t="s">
        <v>21</v>
      </c>
      <c r="I698" t="s">
        <v>22</v>
      </c>
      <c r="J698">
        <v>1429506000</v>
      </c>
      <c r="K698">
        <v>1429592400</v>
      </c>
      <c r="L698" t="b">
        <v>0</v>
      </c>
      <c r="M698" t="b">
        <v>1</v>
      </c>
      <c r="N698" t="s">
        <v>33</v>
      </c>
      <c r="O698" s="5">
        <f t="shared" si="40"/>
        <v>0.59042047531992692</v>
      </c>
      <c r="P698">
        <f t="shared" si="43"/>
        <v>108.98537682789652</v>
      </c>
      <c r="Q698" t="s">
        <v>2039</v>
      </c>
      <c r="R698" t="s">
        <v>2040</v>
      </c>
      <c r="S698" s="8">
        <f t="shared" si="41"/>
        <v>42114.208333333328</v>
      </c>
      <c r="T698" s="8">
        <f t="shared" si="42"/>
        <v>42115.208333333328</v>
      </c>
    </row>
    <row r="699" spans="1:20" ht="34" x14ac:dyDescent="0.2">
      <c r="A699">
        <v>697</v>
      </c>
      <c r="B699" t="s">
        <v>1433</v>
      </c>
      <c r="C699" s="3" t="s">
        <v>1434</v>
      </c>
      <c r="D699">
        <v>128900</v>
      </c>
      <c r="E699">
        <v>196960</v>
      </c>
      <c r="F699" t="s">
        <v>20</v>
      </c>
      <c r="G699">
        <v>7295</v>
      </c>
      <c r="H699" t="s">
        <v>21</v>
      </c>
      <c r="I699" t="s">
        <v>22</v>
      </c>
      <c r="J699">
        <v>1522472400</v>
      </c>
      <c r="K699">
        <v>1522645200</v>
      </c>
      <c r="L699" t="b">
        <v>0</v>
      </c>
      <c r="M699" t="b">
        <v>0</v>
      </c>
      <c r="N699" t="s">
        <v>50</v>
      </c>
      <c r="O699" s="5">
        <f t="shared" si="40"/>
        <v>1.5280062063615205</v>
      </c>
      <c r="P699">
        <f t="shared" si="43"/>
        <v>26.999314599040439</v>
      </c>
      <c r="Q699" t="s">
        <v>2035</v>
      </c>
      <c r="R699" t="s">
        <v>2043</v>
      </c>
      <c r="S699" s="8">
        <f t="shared" si="41"/>
        <v>43190.208333333328</v>
      </c>
      <c r="T699" s="8">
        <f t="shared" si="42"/>
        <v>43192.208333333328</v>
      </c>
    </row>
    <row r="700" spans="1:20" ht="17" x14ac:dyDescent="0.2">
      <c r="A700">
        <v>698</v>
      </c>
      <c r="B700" t="s">
        <v>1435</v>
      </c>
      <c r="C700" s="3" t="s">
        <v>1436</v>
      </c>
      <c r="D700">
        <v>42100</v>
      </c>
      <c r="E700">
        <v>188057</v>
      </c>
      <c r="F700" t="s">
        <v>20</v>
      </c>
      <c r="G700">
        <v>2893</v>
      </c>
      <c r="H700" t="s">
        <v>15</v>
      </c>
      <c r="I700" t="s">
        <v>16</v>
      </c>
      <c r="J700">
        <v>1322114400</v>
      </c>
      <c r="K700">
        <v>1323324000</v>
      </c>
      <c r="L700" t="b">
        <v>0</v>
      </c>
      <c r="M700" t="b">
        <v>0</v>
      </c>
      <c r="N700" t="s">
        <v>65</v>
      </c>
      <c r="O700" s="5">
        <f t="shared" si="40"/>
        <v>4.466912114014252</v>
      </c>
      <c r="P700">
        <f t="shared" si="43"/>
        <v>65.004147943311438</v>
      </c>
      <c r="Q700" t="s">
        <v>2037</v>
      </c>
      <c r="R700" t="s">
        <v>2046</v>
      </c>
      <c r="S700" s="8">
        <f t="shared" si="41"/>
        <v>40871.25</v>
      </c>
      <c r="T700" s="8">
        <f t="shared" si="42"/>
        <v>40885.25</v>
      </c>
    </row>
    <row r="701" spans="1:20" ht="17" x14ac:dyDescent="0.2">
      <c r="A701">
        <v>699</v>
      </c>
      <c r="B701" t="s">
        <v>444</v>
      </c>
      <c r="C701" s="3" t="s">
        <v>1437</v>
      </c>
      <c r="D701">
        <v>7400</v>
      </c>
      <c r="E701">
        <v>6245</v>
      </c>
      <c r="F701" t="s">
        <v>14</v>
      </c>
      <c r="G701">
        <v>56</v>
      </c>
      <c r="H701" t="s">
        <v>21</v>
      </c>
      <c r="I701" t="s">
        <v>22</v>
      </c>
      <c r="J701">
        <v>1561438800</v>
      </c>
      <c r="K701">
        <v>1561525200</v>
      </c>
      <c r="L701" t="b">
        <v>0</v>
      </c>
      <c r="M701" t="b">
        <v>0</v>
      </c>
      <c r="N701" t="s">
        <v>53</v>
      </c>
      <c r="O701" s="5">
        <f t="shared" si="40"/>
        <v>0.8439189189189189</v>
      </c>
      <c r="P701">
        <f t="shared" si="43"/>
        <v>111.51785714285714</v>
      </c>
      <c r="Q701" t="s">
        <v>2041</v>
      </c>
      <c r="R701" t="s">
        <v>2044</v>
      </c>
      <c r="S701" s="8">
        <f t="shared" si="41"/>
        <v>43641.208333333328</v>
      </c>
      <c r="T701" s="8">
        <f t="shared" si="42"/>
        <v>43642.208333333328</v>
      </c>
    </row>
    <row r="702" spans="1:20" ht="34" x14ac:dyDescent="0.2">
      <c r="A702">
        <v>700</v>
      </c>
      <c r="B702" t="s">
        <v>1438</v>
      </c>
      <c r="C702" s="3" t="s">
        <v>1439</v>
      </c>
      <c r="D702">
        <v>100</v>
      </c>
      <c r="E702">
        <v>3</v>
      </c>
      <c r="F702" t="s">
        <v>14</v>
      </c>
      <c r="G702">
        <v>1</v>
      </c>
      <c r="H702" t="s">
        <v>21</v>
      </c>
      <c r="I702" t="s">
        <v>22</v>
      </c>
      <c r="J702">
        <v>1264399200</v>
      </c>
      <c r="K702">
        <v>1265695200</v>
      </c>
      <c r="L702" t="b">
        <v>0</v>
      </c>
      <c r="M702" t="b">
        <v>0</v>
      </c>
      <c r="N702" t="s">
        <v>65</v>
      </c>
      <c r="O702" s="5">
        <f t="shared" si="40"/>
        <v>0.03</v>
      </c>
      <c r="P702">
        <f t="shared" si="43"/>
        <v>3</v>
      </c>
      <c r="Q702" t="s">
        <v>2037</v>
      </c>
      <c r="R702" t="s">
        <v>2046</v>
      </c>
      <c r="S702" s="8">
        <f t="shared" si="41"/>
        <v>40203.25</v>
      </c>
      <c r="T702" s="8">
        <f t="shared" si="42"/>
        <v>40218.25</v>
      </c>
    </row>
    <row r="703" spans="1:20" ht="34" x14ac:dyDescent="0.2">
      <c r="A703">
        <v>701</v>
      </c>
      <c r="B703" t="s">
        <v>1440</v>
      </c>
      <c r="C703" s="3" t="s">
        <v>1441</v>
      </c>
      <c r="D703">
        <v>52000</v>
      </c>
      <c r="E703">
        <v>91014</v>
      </c>
      <c r="F703" t="s">
        <v>20</v>
      </c>
      <c r="G703">
        <v>820</v>
      </c>
      <c r="H703" t="s">
        <v>21</v>
      </c>
      <c r="I703" t="s">
        <v>22</v>
      </c>
      <c r="J703">
        <v>1301202000</v>
      </c>
      <c r="K703">
        <v>1301806800</v>
      </c>
      <c r="L703" t="b">
        <v>1</v>
      </c>
      <c r="M703" t="b">
        <v>0</v>
      </c>
      <c r="N703" t="s">
        <v>33</v>
      </c>
      <c r="O703" s="5">
        <f t="shared" si="40"/>
        <v>1.7502692307692307</v>
      </c>
      <c r="P703">
        <f t="shared" si="43"/>
        <v>110.99268292682927</v>
      </c>
      <c r="Q703" t="s">
        <v>2039</v>
      </c>
      <c r="R703" t="s">
        <v>2040</v>
      </c>
      <c r="S703" s="8">
        <f t="shared" si="41"/>
        <v>40629.208333333336</v>
      </c>
      <c r="T703" s="8">
        <f t="shared" si="42"/>
        <v>40636.208333333336</v>
      </c>
    </row>
    <row r="704" spans="1:20" ht="34" x14ac:dyDescent="0.2">
      <c r="A704">
        <v>702</v>
      </c>
      <c r="B704" t="s">
        <v>1442</v>
      </c>
      <c r="C704" s="3" t="s">
        <v>1443</v>
      </c>
      <c r="D704">
        <v>8700</v>
      </c>
      <c r="E704">
        <v>4710</v>
      </c>
      <c r="F704" t="s">
        <v>14</v>
      </c>
      <c r="G704">
        <v>83</v>
      </c>
      <c r="H704" t="s">
        <v>21</v>
      </c>
      <c r="I704" t="s">
        <v>22</v>
      </c>
      <c r="J704">
        <v>1374469200</v>
      </c>
      <c r="K704">
        <v>1374901200</v>
      </c>
      <c r="L704" t="b">
        <v>0</v>
      </c>
      <c r="M704" t="b">
        <v>0</v>
      </c>
      <c r="N704" t="s">
        <v>65</v>
      </c>
      <c r="O704" s="5">
        <f t="shared" si="40"/>
        <v>0.54137931034482756</v>
      </c>
      <c r="P704">
        <f t="shared" si="43"/>
        <v>56.746987951807228</v>
      </c>
      <c r="Q704" t="s">
        <v>2037</v>
      </c>
      <c r="R704" t="s">
        <v>2046</v>
      </c>
      <c r="S704" s="8">
        <f t="shared" si="41"/>
        <v>41477.208333333336</v>
      </c>
      <c r="T704" s="8">
        <f t="shared" si="42"/>
        <v>41482.208333333336</v>
      </c>
    </row>
    <row r="705" spans="1:20" ht="17" x14ac:dyDescent="0.2">
      <c r="A705">
        <v>703</v>
      </c>
      <c r="B705" t="s">
        <v>1444</v>
      </c>
      <c r="C705" s="3" t="s">
        <v>1445</v>
      </c>
      <c r="D705">
        <v>63400</v>
      </c>
      <c r="E705">
        <v>197728</v>
      </c>
      <c r="F705" t="s">
        <v>20</v>
      </c>
      <c r="G705">
        <v>2038</v>
      </c>
      <c r="H705" t="s">
        <v>21</v>
      </c>
      <c r="I705" t="s">
        <v>22</v>
      </c>
      <c r="J705">
        <v>1334984400</v>
      </c>
      <c r="K705">
        <v>1336453200</v>
      </c>
      <c r="L705" t="b">
        <v>1</v>
      </c>
      <c r="M705" t="b">
        <v>1</v>
      </c>
      <c r="N705" t="s">
        <v>206</v>
      </c>
      <c r="O705" s="5">
        <f t="shared" si="40"/>
        <v>3.1187381703470032</v>
      </c>
      <c r="P705">
        <f t="shared" si="43"/>
        <v>97.020608439646708</v>
      </c>
      <c r="Q705" t="s">
        <v>2047</v>
      </c>
      <c r="R705" t="s">
        <v>2059</v>
      </c>
      <c r="S705" s="8">
        <f t="shared" si="41"/>
        <v>41020.208333333336</v>
      </c>
      <c r="T705" s="8">
        <f t="shared" si="42"/>
        <v>41037.208333333336</v>
      </c>
    </row>
    <row r="706" spans="1:20" ht="34" x14ac:dyDescent="0.2">
      <c r="A706">
        <v>704</v>
      </c>
      <c r="B706" t="s">
        <v>1446</v>
      </c>
      <c r="C706" s="3" t="s">
        <v>1447</v>
      </c>
      <c r="D706">
        <v>8700</v>
      </c>
      <c r="E706">
        <v>10682</v>
      </c>
      <c r="F706" t="s">
        <v>20</v>
      </c>
      <c r="G706">
        <v>116</v>
      </c>
      <c r="H706" t="s">
        <v>21</v>
      </c>
      <c r="I706" t="s">
        <v>22</v>
      </c>
      <c r="J706">
        <v>1467608400</v>
      </c>
      <c r="K706">
        <v>1468904400</v>
      </c>
      <c r="L706" t="b">
        <v>0</v>
      </c>
      <c r="M706" t="b">
        <v>0</v>
      </c>
      <c r="N706" t="s">
        <v>71</v>
      </c>
      <c r="O706" s="5">
        <f t="shared" si="40"/>
        <v>1.2278160919540231</v>
      </c>
      <c r="P706">
        <f t="shared" si="43"/>
        <v>92.08620689655173</v>
      </c>
      <c r="Q706" t="s">
        <v>2041</v>
      </c>
      <c r="R706" t="s">
        <v>2049</v>
      </c>
      <c r="S706" s="8">
        <f t="shared" si="41"/>
        <v>42555.208333333328</v>
      </c>
      <c r="T706" s="8">
        <f t="shared" si="42"/>
        <v>42570.208333333328</v>
      </c>
    </row>
    <row r="707" spans="1:20" ht="17" x14ac:dyDescent="0.2">
      <c r="A707">
        <v>705</v>
      </c>
      <c r="B707" t="s">
        <v>1448</v>
      </c>
      <c r="C707" s="3" t="s">
        <v>1449</v>
      </c>
      <c r="D707">
        <v>169700</v>
      </c>
      <c r="E707">
        <v>168048</v>
      </c>
      <c r="F707" t="s">
        <v>14</v>
      </c>
      <c r="G707">
        <v>2025</v>
      </c>
      <c r="H707" t="s">
        <v>40</v>
      </c>
      <c r="I707" t="s">
        <v>41</v>
      </c>
      <c r="J707">
        <v>1386741600</v>
      </c>
      <c r="K707">
        <v>1387087200</v>
      </c>
      <c r="L707" t="b">
        <v>0</v>
      </c>
      <c r="M707" t="b">
        <v>0</v>
      </c>
      <c r="N707" t="s">
        <v>68</v>
      </c>
      <c r="O707" s="5">
        <f t="shared" ref="O707:O770" si="44">E707/D707</f>
        <v>0.99026517383618151</v>
      </c>
      <c r="P707">
        <f t="shared" si="43"/>
        <v>82.986666666666665</v>
      </c>
      <c r="Q707" t="s">
        <v>2047</v>
      </c>
      <c r="R707" t="s">
        <v>2048</v>
      </c>
      <c r="S707" s="8">
        <f t="shared" ref="S707:S770" si="45" xml:space="preserve"> (((J707/60)/60)/24)+DATE(1970,1,1)</f>
        <v>41619.25</v>
      </c>
      <c r="T707" s="8">
        <f t="shared" ref="T707:T770" si="46">(((K707/60)/60)/24)+DATE(1970,1,1)</f>
        <v>41623.25</v>
      </c>
    </row>
    <row r="708" spans="1:20" ht="34" x14ac:dyDescent="0.2">
      <c r="A708">
        <v>706</v>
      </c>
      <c r="B708" t="s">
        <v>1450</v>
      </c>
      <c r="C708" s="3" t="s">
        <v>1451</v>
      </c>
      <c r="D708">
        <v>108400</v>
      </c>
      <c r="E708">
        <v>138586</v>
      </c>
      <c r="F708" t="s">
        <v>20</v>
      </c>
      <c r="G708">
        <v>1345</v>
      </c>
      <c r="H708" t="s">
        <v>26</v>
      </c>
      <c r="I708" t="s">
        <v>27</v>
      </c>
      <c r="J708">
        <v>1546754400</v>
      </c>
      <c r="K708">
        <v>1547445600</v>
      </c>
      <c r="L708" t="b">
        <v>0</v>
      </c>
      <c r="M708" t="b">
        <v>1</v>
      </c>
      <c r="N708" t="s">
        <v>28</v>
      </c>
      <c r="O708" s="5">
        <f t="shared" si="44"/>
        <v>1.278468634686347</v>
      </c>
      <c r="P708">
        <f t="shared" ref="P708:P771" si="47">E708/G708</f>
        <v>103.03791821561339</v>
      </c>
      <c r="Q708" t="s">
        <v>2037</v>
      </c>
      <c r="R708" t="s">
        <v>2038</v>
      </c>
      <c r="S708" s="8">
        <f t="shared" si="45"/>
        <v>43471.25</v>
      </c>
      <c r="T708" s="8">
        <f t="shared" si="46"/>
        <v>43479.25</v>
      </c>
    </row>
    <row r="709" spans="1:20" ht="34" x14ac:dyDescent="0.2">
      <c r="A709">
        <v>707</v>
      </c>
      <c r="B709" t="s">
        <v>1452</v>
      </c>
      <c r="C709" s="3" t="s">
        <v>1453</v>
      </c>
      <c r="D709">
        <v>7300</v>
      </c>
      <c r="E709">
        <v>11579</v>
      </c>
      <c r="F709" t="s">
        <v>20</v>
      </c>
      <c r="G709">
        <v>168</v>
      </c>
      <c r="H709" t="s">
        <v>21</v>
      </c>
      <c r="I709" t="s">
        <v>22</v>
      </c>
      <c r="J709">
        <v>1544248800</v>
      </c>
      <c r="K709">
        <v>1547359200</v>
      </c>
      <c r="L709" t="b">
        <v>0</v>
      </c>
      <c r="M709" t="b">
        <v>0</v>
      </c>
      <c r="N709" t="s">
        <v>53</v>
      </c>
      <c r="O709" s="5">
        <f t="shared" si="44"/>
        <v>1.5861643835616439</v>
      </c>
      <c r="P709">
        <f t="shared" si="47"/>
        <v>68.922619047619051</v>
      </c>
      <c r="Q709" t="s">
        <v>2041</v>
      </c>
      <c r="R709" t="s">
        <v>2044</v>
      </c>
      <c r="S709" s="8">
        <f t="shared" si="45"/>
        <v>43442.25</v>
      </c>
      <c r="T709" s="8">
        <f t="shared" si="46"/>
        <v>43478.25</v>
      </c>
    </row>
    <row r="710" spans="1:20" ht="17" x14ac:dyDescent="0.2">
      <c r="A710">
        <v>708</v>
      </c>
      <c r="B710" t="s">
        <v>1454</v>
      </c>
      <c r="C710" s="3" t="s">
        <v>1455</v>
      </c>
      <c r="D710">
        <v>1700</v>
      </c>
      <c r="E710">
        <v>12020</v>
      </c>
      <c r="F710" t="s">
        <v>20</v>
      </c>
      <c r="G710">
        <v>137</v>
      </c>
      <c r="H710" t="s">
        <v>98</v>
      </c>
      <c r="I710" t="s">
        <v>99</v>
      </c>
      <c r="J710">
        <v>1495429200</v>
      </c>
      <c r="K710">
        <v>1496293200</v>
      </c>
      <c r="L710" t="b">
        <v>0</v>
      </c>
      <c r="M710" t="b">
        <v>0</v>
      </c>
      <c r="N710" t="s">
        <v>33</v>
      </c>
      <c r="O710" s="5">
        <f t="shared" si="44"/>
        <v>7.0705882352941174</v>
      </c>
      <c r="P710">
        <f t="shared" si="47"/>
        <v>87.737226277372258</v>
      </c>
      <c r="Q710" t="s">
        <v>2039</v>
      </c>
      <c r="R710" t="s">
        <v>2040</v>
      </c>
      <c r="S710" s="8">
        <f t="shared" si="45"/>
        <v>42877.208333333328</v>
      </c>
      <c r="T710" s="8">
        <f t="shared" si="46"/>
        <v>42887.208333333328</v>
      </c>
    </row>
    <row r="711" spans="1:20" ht="17" x14ac:dyDescent="0.2">
      <c r="A711">
        <v>709</v>
      </c>
      <c r="B711" t="s">
        <v>1456</v>
      </c>
      <c r="C711" s="3" t="s">
        <v>1457</v>
      </c>
      <c r="D711">
        <v>9800</v>
      </c>
      <c r="E711">
        <v>13954</v>
      </c>
      <c r="F711" t="s">
        <v>20</v>
      </c>
      <c r="G711">
        <v>186</v>
      </c>
      <c r="H711" t="s">
        <v>107</v>
      </c>
      <c r="I711" t="s">
        <v>108</v>
      </c>
      <c r="J711">
        <v>1334811600</v>
      </c>
      <c r="K711">
        <v>1335416400</v>
      </c>
      <c r="L711" t="b">
        <v>0</v>
      </c>
      <c r="M711" t="b">
        <v>0</v>
      </c>
      <c r="N711" t="s">
        <v>33</v>
      </c>
      <c r="O711" s="5">
        <f t="shared" si="44"/>
        <v>1.4238775510204082</v>
      </c>
      <c r="P711">
        <f t="shared" si="47"/>
        <v>75.021505376344081</v>
      </c>
      <c r="Q711" t="s">
        <v>2039</v>
      </c>
      <c r="R711" t="s">
        <v>2040</v>
      </c>
      <c r="S711" s="8">
        <f t="shared" si="45"/>
        <v>41018.208333333336</v>
      </c>
      <c r="T711" s="8">
        <f t="shared" si="46"/>
        <v>41025.208333333336</v>
      </c>
    </row>
    <row r="712" spans="1:20" ht="34" x14ac:dyDescent="0.2">
      <c r="A712">
        <v>710</v>
      </c>
      <c r="B712" t="s">
        <v>1458</v>
      </c>
      <c r="C712" s="3" t="s">
        <v>1459</v>
      </c>
      <c r="D712">
        <v>4300</v>
      </c>
      <c r="E712">
        <v>6358</v>
      </c>
      <c r="F712" t="s">
        <v>20</v>
      </c>
      <c r="G712">
        <v>125</v>
      </c>
      <c r="H712" t="s">
        <v>21</v>
      </c>
      <c r="I712" t="s">
        <v>22</v>
      </c>
      <c r="J712">
        <v>1531544400</v>
      </c>
      <c r="K712">
        <v>1532149200</v>
      </c>
      <c r="L712" t="b">
        <v>0</v>
      </c>
      <c r="M712" t="b">
        <v>1</v>
      </c>
      <c r="N712" t="s">
        <v>33</v>
      </c>
      <c r="O712" s="5">
        <f t="shared" si="44"/>
        <v>1.4786046511627906</v>
      </c>
      <c r="P712">
        <f t="shared" si="47"/>
        <v>50.863999999999997</v>
      </c>
      <c r="Q712" t="s">
        <v>2039</v>
      </c>
      <c r="R712" t="s">
        <v>2040</v>
      </c>
      <c r="S712" s="8">
        <f t="shared" si="45"/>
        <v>43295.208333333328</v>
      </c>
      <c r="T712" s="8">
        <f t="shared" si="46"/>
        <v>43302.208333333328</v>
      </c>
    </row>
    <row r="713" spans="1:20" ht="34" x14ac:dyDescent="0.2">
      <c r="A713">
        <v>711</v>
      </c>
      <c r="B713" t="s">
        <v>1460</v>
      </c>
      <c r="C713" s="3" t="s">
        <v>1461</v>
      </c>
      <c r="D713">
        <v>6200</v>
      </c>
      <c r="E713">
        <v>1260</v>
      </c>
      <c r="F713" t="s">
        <v>14</v>
      </c>
      <c r="G713">
        <v>14</v>
      </c>
      <c r="H713" t="s">
        <v>107</v>
      </c>
      <c r="I713" t="s">
        <v>108</v>
      </c>
      <c r="J713">
        <v>1453615200</v>
      </c>
      <c r="K713">
        <v>1453788000</v>
      </c>
      <c r="L713" t="b">
        <v>1</v>
      </c>
      <c r="M713" t="b">
        <v>1</v>
      </c>
      <c r="N713" t="s">
        <v>33</v>
      </c>
      <c r="O713" s="5">
        <f t="shared" si="44"/>
        <v>0.20322580645161289</v>
      </c>
      <c r="P713">
        <f t="shared" si="47"/>
        <v>90</v>
      </c>
      <c r="Q713" t="s">
        <v>2039</v>
      </c>
      <c r="R713" t="s">
        <v>2040</v>
      </c>
      <c r="S713" s="8">
        <f t="shared" si="45"/>
        <v>42393.25</v>
      </c>
      <c r="T713" s="8">
        <f t="shared" si="46"/>
        <v>42395.25</v>
      </c>
    </row>
    <row r="714" spans="1:20" ht="34" x14ac:dyDescent="0.2">
      <c r="A714">
        <v>712</v>
      </c>
      <c r="B714" t="s">
        <v>1462</v>
      </c>
      <c r="C714" s="3" t="s">
        <v>1463</v>
      </c>
      <c r="D714">
        <v>800</v>
      </c>
      <c r="E714">
        <v>14725</v>
      </c>
      <c r="F714" t="s">
        <v>20</v>
      </c>
      <c r="G714">
        <v>202</v>
      </c>
      <c r="H714" t="s">
        <v>21</v>
      </c>
      <c r="I714" t="s">
        <v>22</v>
      </c>
      <c r="J714">
        <v>1467954000</v>
      </c>
      <c r="K714">
        <v>1471496400</v>
      </c>
      <c r="L714" t="b">
        <v>0</v>
      </c>
      <c r="M714" t="b">
        <v>0</v>
      </c>
      <c r="N714" t="s">
        <v>33</v>
      </c>
      <c r="O714" s="5">
        <f t="shared" si="44"/>
        <v>18.40625</v>
      </c>
      <c r="P714">
        <f t="shared" si="47"/>
        <v>72.896039603960389</v>
      </c>
      <c r="Q714" t="s">
        <v>2039</v>
      </c>
      <c r="R714" t="s">
        <v>2040</v>
      </c>
      <c r="S714" s="8">
        <f t="shared" si="45"/>
        <v>42559.208333333328</v>
      </c>
      <c r="T714" s="8">
        <f t="shared" si="46"/>
        <v>42600.208333333328</v>
      </c>
    </row>
    <row r="715" spans="1:20" ht="17" x14ac:dyDescent="0.2">
      <c r="A715">
        <v>713</v>
      </c>
      <c r="B715" t="s">
        <v>1464</v>
      </c>
      <c r="C715" s="3" t="s">
        <v>1465</v>
      </c>
      <c r="D715">
        <v>6900</v>
      </c>
      <c r="E715">
        <v>11174</v>
      </c>
      <c r="F715" t="s">
        <v>20</v>
      </c>
      <c r="G715">
        <v>103</v>
      </c>
      <c r="H715" t="s">
        <v>21</v>
      </c>
      <c r="I715" t="s">
        <v>22</v>
      </c>
      <c r="J715">
        <v>1471842000</v>
      </c>
      <c r="K715">
        <v>1472878800</v>
      </c>
      <c r="L715" t="b">
        <v>0</v>
      </c>
      <c r="M715" t="b">
        <v>0</v>
      </c>
      <c r="N715" t="s">
        <v>133</v>
      </c>
      <c r="O715" s="5">
        <f t="shared" si="44"/>
        <v>1.6194202898550725</v>
      </c>
      <c r="P715">
        <f t="shared" si="47"/>
        <v>108.48543689320388</v>
      </c>
      <c r="Q715" t="s">
        <v>2047</v>
      </c>
      <c r="R715" t="s">
        <v>2056</v>
      </c>
      <c r="S715" s="8">
        <f t="shared" si="45"/>
        <v>42604.208333333328</v>
      </c>
      <c r="T715" s="8">
        <f t="shared" si="46"/>
        <v>42616.208333333328</v>
      </c>
    </row>
    <row r="716" spans="1:20" ht="17" x14ac:dyDescent="0.2">
      <c r="A716">
        <v>714</v>
      </c>
      <c r="B716" t="s">
        <v>1466</v>
      </c>
      <c r="C716" s="3" t="s">
        <v>1467</v>
      </c>
      <c r="D716">
        <v>38500</v>
      </c>
      <c r="E716">
        <v>182036</v>
      </c>
      <c r="F716" t="s">
        <v>20</v>
      </c>
      <c r="G716">
        <v>1785</v>
      </c>
      <c r="H716" t="s">
        <v>21</v>
      </c>
      <c r="I716" t="s">
        <v>22</v>
      </c>
      <c r="J716">
        <v>1408424400</v>
      </c>
      <c r="K716">
        <v>1408510800</v>
      </c>
      <c r="L716" t="b">
        <v>0</v>
      </c>
      <c r="M716" t="b">
        <v>0</v>
      </c>
      <c r="N716" t="s">
        <v>23</v>
      </c>
      <c r="O716" s="5">
        <f t="shared" si="44"/>
        <v>4.7282077922077921</v>
      </c>
      <c r="P716">
        <f t="shared" si="47"/>
        <v>101.98095238095237</v>
      </c>
      <c r="Q716" t="s">
        <v>2035</v>
      </c>
      <c r="R716" t="s">
        <v>2036</v>
      </c>
      <c r="S716" s="8">
        <f t="shared" si="45"/>
        <v>41870.208333333336</v>
      </c>
      <c r="T716" s="8">
        <f t="shared" si="46"/>
        <v>41871.208333333336</v>
      </c>
    </row>
    <row r="717" spans="1:20" ht="17" x14ac:dyDescent="0.2">
      <c r="A717">
        <v>715</v>
      </c>
      <c r="B717" t="s">
        <v>1468</v>
      </c>
      <c r="C717" s="3" t="s">
        <v>1469</v>
      </c>
      <c r="D717">
        <v>118000</v>
      </c>
      <c r="E717">
        <v>28870</v>
      </c>
      <c r="F717" t="s">
        <v>14</v>
      </c>
      <c r="G717">
        <v>656</v>
      </c>
      <c r="H717" t="s">
        <v>21</v>
      </c>
      <c r="I717" t="s">
        <v>22</v>
      </c>
      <c r="J717">
        <v>1281157200</v>
      </c>
      <c r="K717">
        <v>1281589200</v>
      </c>
      <c r="L717" t="b">
        <v>0</v>
      </c>
      <c r="M717" t="b">
        <v>0</v>
      </c>
      <c r="N717" t="s">
        <v>292</v>
      </c>
      <c r="O717" s="5">
        <f t="shared" si="44"/>
        <v>0.24466101694915254</v>
      </c>
      <c r="P717">
        <f t="shared" si="47"/>
        <v>44.009146341463413</v>
      </c>
      <c r="Q717" t="s">
        <v>2050</v>
      </c>
      <c r="R717" t="s">
        <v>2061</v>
      </c>
      <c r="S717" s="8">
        <f t="shared" si="45"/>
        <v>40397.208333333336</v>
      </c>
      <c r="T717" s="8">
        <f t="shared" si="46"/>
        <v>40402.208333333336</v>
      </c>
    </row>
    <row r="718" spans="1:20" ht="17" x14ac:dyDescent="0.2">
      <c r="A718">
        <v>716</v>
      </c>
      <c r="B718" t="s">
        <v>1470</v>
      </c>
      <c r="C718" s="3" t="s">
        <v>1471</v>
      </c>
      <c r="D718">
        <v>2000</v>
      </c>
      <c r="E718">
        <v>10353</v>
      </c>
      <c r="F718" t="s">
        <v>20</v>
      </c>
      <c r="G718">
        <v>157</v>
      </c>
      <c r="H718" t="s">
        <v>21</v>
      </c>
      <c r="I718" t="s">
        <v>22</v>
      </c>
      <c r="J718">
        <v>1373432400</v>
      </c>
      <c r="K718">
        <v>1375851600</v>
      </c>
      <c r="L718" t="b">
        <v>0</v>
      </c>
      <c r="M718" t="b">
        <v>1</v>
      </c>
      <c r="N718" t="s">
        <v>33</v>
      </c>
      <c r="O718" s="5">
        <f t="shared" si="44"/>
        <v>5.1764999999999999</v>
      </c>
      <c r="P718">
        <f t="shared" si="47"/>
        <v>65.942675159235662</v>
      </c>
      <c r="Q718" t="s">
        <v>2039</v>
      </c>
      <c r="R718" t="s">
        <v>2040</v>
      </c>
      <c r="S718" s="8">
        <f t="shared" si="45"/>
        <v>41465.208333333336</v>
      </c>
      <c r="T718" s="8">
        <f t="shared" si="46"/>
        <v>41493.208333333336</v>
      </c>
    </row>
    <row r="719" spans="1:20" ht="34" x14ac:dyDescent="0.2">
      <c r="A719">
        <v>717</v>
      </c>
      <c r="B719" t="s">
        <v>1472</v>
      </c>
      <c r="C719" s="3" t="s">
        <v>1473</v>
      </c>
      <c r="D719">
        <v>5600</v>
      </c>
      <c r="E719">
        <v>13868</v>
      </c>
      <c r="F719" t="s">
        <v>20</v>
      </c>
      <c r="G719">
        <v>555</v>
      </c>
      <c r="H719" t="s">
        <v>21</v>
      </c>
      <c r="I719" t="s">
        <v>22</v>
      </c>
      <c r="J719">
        <v>1313989200</v>
      </c>
      <c r="K719">
        <v>1315803600</v>
      </c>
      <c r="L719" t="b">
        <v>0</v>
      </c>
      <c r="M719" t="b">
        <v>0</v>
      </c>
      <c r="N719" t="s">
        <v>42</v>
      </c>
      <c r="O719" s="5">
        <f t="shared" si="44"/>
        <v>2.4764285714285714</v>
      </c>
      <c r="P719">
        <f t="shared" si="47"/>
        <v>24.987387387387386</v>
      </c>
      <c r="Q719" t="s">
        <v>2041</v>
      </c>
      <c r="R719" t="s">
        <v>2042</v>
      </c>
      <c r="S719" s="8">
        <f t="shared" si="45"/>
        <v>40777.208333333336</v>
      </c>
      <c r="T719" s="8">
        <f t="shared" si="46"/>
        <v>40798.208333333336</v>
      </c>
    </row>
    <row r="720" spans="1:20" ht="17" x14ac:dyDescent="0.2">
      <c r="A720">
        <v>718</v>
      </c>
      <c r="B720" t="s">
        <v>1474</v>
      </c>
      <c r="C720" s="3" t="s">
        <v>1475</v>
      </c>
      <c r="D720">
        <v>8300</v>
      </c>
      <c r="E720">
        <v>8317</v>
      </c>
      <c r="F720" t="s">
        <v>20</v>
      </c>
      <c r="G720">
        <v>297</v>
      </c>
      <c r="H720" t="s">
        <v>21</v>
      </c>
      <c r="I720" t="s">
        <v>22</v>
      </c>
      <c r="J720">
        <v>1371445200</v>
      </c>
      <c r="K720">
        <v>1373691600</v>
      </c>
      <c r="L720" t="b">
        <v>0</v>
      </c>
      <c r="M720" t="b">
        <v>0</v>
      </c>
      <c r="N720" t="s">
        <v>65</v>
      </c>
      <c r="O720" s="5">
        <f t="shared" si="44"/>
        <v>1.0020481927710843</v>
      </c>
      <c r="P720">
        <f t="shared" si="47"/>
        <v>28.003367003367003</v>
      </c>
      <c r="Q720" t="s">
        <v>2037</v>
      </c>
      <c r="R720" t="s">
        <v>2046</v>
      </c>
      <c r="S720" s="8">
        <f t="shared" si="45"/>
        <v>41442.208333333336</v>
      </c>
      <c r="T720" s="8">
        <f t="shared" si="46"/>
        <v>41468.208333333336</v>
      </c>
    </row>
    <row r="721" spans="1:20" ht="17" x14ac:dyDescent="0.2">
      <c r="A721">
        <v>719</v>
      </c>
      <c r="B721" t="s">
        <v>1476</v>
      </c>
      <c r="C721" s="3" t="s">
        <v>1477</v>
      </c>
      <c r="D721">
        <v>6900</v>
      </c>
      <c r="E721">
        <v>10557</v>
      </c>
      <c r="F721" t="s">
        <v>20</v>
      </c>
      <c r="G721">
        <v>123</v>
      </c>
      <c r="H721" t="s">
        <v>21</v>
      </c>
      <c r="I721" t="s">
        <v>22</v>
      </c>
      <c r="J721">
        <v>1338267600</v>
      </c>
      <c r="K721">
        <v>1339218000</v>
      </c>
      <c r="L721" t="b">
        <v>0</v>
      </c>
      <c r="M721" t="b">
        <v>0</v>
      </c>
      <c r="N721" t="s">
        <v>119</v>
      </c>
      <c r="O721" s="5">
        <f t="shared" si="44"/>
        <v>1.53</v>
      </c>
      <c r="P721">
        <f t="shared" si="47"/>
        <v>85.829268292682926</v>
      </c>
      <c r="Q721" t="s">
        <v>2047</v>
      </c>
      <c r="R721" t="s">
        <v>2053</v>
      </c>
      <c r="S721" s="8">
        <f t="shared" si="45"/>
        <v>41058.208333333336</v>
      </c>
      <c r="T721" s="8">
        <f t="shared" si="46"/>
        <v>41069.208333333336</v>
      </c>
    </row>
    <row r="722" spans="1:20" ht="34" x14ac:dyDescent="0.2">
      <c r="A722">
        <v>720</v>
      </c>
      <c r="B722" t="s">
        <v>1478</v>
      </c>
      <c r="C722" s="3" t="s">
        <v>1479</v>
      </c>
      <c r="D722">
        <v>8700</v>
      </c>
      <c r="E722">
        <v>3227</v>
      </c>
      <c r="F722" t="s">
        <v>74</v>
      </c>
      <c r="G722">
        <v>38</v>
      </c>
      <c r="H722" t="s">
        <v>36</v>
      </c>
      <c r="I722" t="s">
        <v>37</v>
      </c>
      <c r="J722">
        <v>1519192800</v>
      </c>
      <c r="K722">
        <v>1520402400</v>
      </c>
      <c r="L722" t="b">
        <v>0</v>
      </c>
      <c r="M722" t="b">
        <v>1</v>
      </c>
      <c r="N722" t="s">
        <v>33</v>
      </c>
      <c r="O722" s="5">
        <f t="shared" si="44"/>
        <v>0.37091954022988505</v>
      </c>
      <c r="P722">
        <f t="shared" si="47"/>
        <v>84.921052631578945</v>
      </c>
      <c r="Q722" t="s">
        <v>2039</v>
      </c>
      <c r="R722" t="s">
        <v>2040</v>
      </c>
      <c r="S722" s="8">
        <f t="shared" si="45"/>
        <v>43152.25</v>
      </c>
      <c r="T722" s="8">
        <f t="shared" si="46"/>
        <v>43166.25</v>
      </c>
    </row>
    <row r="723" spans="1:20" ht="17" x14ac:dyDescent="0.2">
      <c r="A723">
        <v>721</v>
      </c>
      <c r="B723" t="s">
        <v>1480</v>
      </c>
      <c r="C723" s="3" t="s">
        <v>1481</v>
      </c>
      <c r="D723">
        <v>123600</v>
      </c>
      <c r="E723">
        <v>5429</v>
      </c>
      <c r="F723" t="s">
        <v>74</v>
      </c>
      <c r="G723">
        <v>60</v>
      </c>
      <c r="H723" t="s">
        <v>21</v>
      </c>
      <c r="I723" t="s">
        <v>22</v>
      </c>
      <c r="J723">
        <v>1522818000</v>
      </c>
      <c r="K723">
        <v>1523336400</v>
      </c>
      <c r="L723" t="b">
        <v>0</v>
      </c>
      <c r="M723" t="b">
        <v>0</v>
      </c>
      <c r="N723" t="s">
        <v>23</v>
      </c>
      <c r="O723" s="5">
        <f t="shared" si="44"/>
        <v>4.3923948220064728E-2</v>
      </c>
      <c r="P723">
        <f t="shared" si="47"/>
        <v>90.483333333333334</v>
      </c>
      <c r="Q723" t="s">
        <v>2035</v>
      </c>
      <c r="R723" t="s">
        <v>2036</v>
      </c>
      <c r="S723" s="8">
        <f t="shared" si="45"/>
        <v>43194.208333333328</v>
      </c>
      <c r="T723" s="8">
        <f t="shared" si="46"/>
        <v>43200.208333333328</v>
      </c>
    </row>
    <row r="724" spans="1:20" ht="17" x14ac:dyDescent="0.2">
      <c r="A724">
        <v>722</v>
      </c>
      <c r="B724" t="s">
        <v>1482</v>
      </c>
      <c r="C724" s="3" t="s">
        <v>1483</v>
      </c>
      <c r="D724">
        <v>48500</v>
      </c>
      <c r="E724">
        <v>75906</v>
      </c>
      <c r="F724" t="s">
        <v>20</v>
      </c>
      <c r="G724">
        <v>3036</v>
      </c>
      <c r="H724" t="s">
        <v>21</v>
      </c>
      <c r="I724" t="s">
        <v>22</v>
      </c>
      <c r="J724">
        <v>1509948000</v>
      </c>
      <c r="K724">
        <v>1512280800</v>
      </c>
      <c r="L724" t="b">
        <v>0</v>
      </c>
      <c r="M724" t="b">
        <v>0</v>
      </c>
      <c r="N724" t="s">
        <v>42</v>
      </c>
      <c r="O724" s="5">
        <f t="shared" si="44"/>
        <v>1.5650721649484536</v>
      </c>
      <c r="P724">
        <f t="shared" si="47"/>
        <v>25.00197628458498</v>
      </c>
      <c r="Q724" t="s">
        <v>2041</v>
      </c>
      <c r="R724" t="s">
        <v>2042</v>
      </c>
      <c r="S724" s="8">
        <f t="shared" si="45"/>
        <v>43045.25</v>
      </c>
      <c r="T724" s="8">
        <f t="shared" si="46"/>
        <v>43072.25</v>
      </c>
    </row>
    <row r="725" spans="1:20" ht="17" x14ac:dyDescent="0.2">
      <c r="A725">
        <v>723</v>
      </c>
      <c r="B725" t="s">
        <v>1484</v>
      </c>
      <c r="C725" s="3" t="s">
        <v>1485</v>
      </c>
      <c r="D725">
        <v>4900</v>
      </c>
      <c r="E725">
        <v>13250</v>
      </c>
      <c r="F725" t="s">
        <v>20</v>
      </c>
      <c r="G725">
        <v>144</v>
      </c>
      <c r="H725" t="s">
        <v>26</v>
      </c>
      <c r="I725" t="s">
        <v>27</v>
      </c>
      <c r="J725">
        <v>1456898400</v>
      </c>
      <c r="K725">
        <v>1458709200</v>
      </c>
      <c r="L725" t="b">
        <v>0</v>
      </c>
      <c r="M725" t="b">
        <v>0</v>
      </c>
      <c r="N725" t="s">
        <v>33</v>
      </c>
      <c r="O725" s="5">
        <f t="shared" si="44"/>
        <v>2.704081632653061</v>
      </c>
      <c r="P725">
        <f t="shared" si="47"/>
        <v>92.013888888888886</v>
      </c>
      <c r="Q725" t="s">
        <v>2039</v>
      </c>
      <c r="R725" t="s">
        <v>2040</v>
      </c>
      <c r="S725" s="8">
        <f t="shared" si="45"/>
        <v>42431.25</v>
      </c>
      <c r="T725" s="8">
        <f t="shared" si="46"/>
        <v>42452.208333333328</v>
      </c>
    </row>
    <row r="726" spans="1:20" ht="34" x14ac:dyDescent="0.2">
      <c r="A726">
        <v>724</v>
      </c>
      <c r="B726" t="s">
        <v>1486</v>
      </c>
      <c r="C726" s="3" t="s">
        <v>1487</v>
      </c>
      <c r="D726">
        <v>8400</v>
      </c>
      <c r="E726">
        <v>11261</v>
      </c>
      <c r="F726" t="s">
        <v>20</v>
      </c>
      <c r="G726">
        <v>121</v>
      </c>
      <c r="H726" t="s">
        <v>40</v>
      </c>
      <c r="I726" t="s">
        <v>41</v>
      </c>
      <c r="J726">
        <v>1413954000</v>
      </c>
      <c r="K726">
        <v>1414126800</v>
      </c>
      <c r="L726" t="b">
        <v>0</v>
      </c>
      <c r="M726" t="b">
        <v>1</v>
      </c>
      <c r="N726" t="s">
        <v>33</v>
      </c>
      <c r="O726" s="5">
        <f t="shared" si="44"/>
        <v>1.3405952380952382</v>
      </c>
      <c r="P726">
        <f t="shared" si="47"/>
        <v>93.066115702479337</v>
      </c>
      <c r="Q726" t="s">
        <v>2039</v>
      </c>
      <c r="R726" t="s">
        <v>2040</v>
      </c>
      <c r="S726" s="8">
        <f t="shared" si="45"/>
        <v>41934.208333333336</v>
      </c>
      <c r="T726" s="8">
        <f t="shared" si="46"/>
        <v>41936.208333333336</v>
      </c>
    </row>
    <row r="727" spans="1:20" ht="17" x14ac:dyDescent="0.2">
      <c r="A727">
        <v>725</v>
      </c>
      <c r="B727" t="s">
        <v>1488</v>
      </c>
      <c r="C727" s="3" t="s">
        <v>1489</v>
      </c>
      <c r="D727">
        <v>193200</v>
      </c>
      <c r="E727">
        <v>97369</v>
      </c>
      <c r="F727" t="s">
        <v>14</v>
      </c>
      <c r="G727">
        <v>1596</v>
      </c>
      <c r="H727" t="s">
        <v>21</v>
      </c>
      <c r="I727" t="s">
        <v>22</v>
      </c>
      <c r="J727">
        <v>1416031200</v>
      </c>
      <c r="K727">
        <v>1416204000</v>
      </c>
      <c r="L727" t="b">
        <v>0</v>
      </c>
      <c r="M727" t="b">
        <v>0</v>
      </c>
      <c r="N727" t="s">
        <v>292</v>
      </c>
      <c r="O727" s="5">
        <f t="shared" si="44"/>
        <v>0.50398033126293995</v>
      </c>
      <c r="P727">
        <f t="shared" si="47"/>
        <v>61.008145363408524</v>
      </c>
      <c r="Q727" t="s">
        <v>2050</v>
      </c>
      <c r="R727" t="s">
        <v>2061</v>
      </c>
      <c r="S727" s="8">
        <f t="shared" si="45"/>
        <v>41958.25</v>
      </c>
      <c r="T727" s="8">
        <f t="shared" si="46"/>
        <v>41960.25</v>
      </c>
    </row>
    <row r="728" spans="1:20" ht="17" x14ac:dyDescent="0.2">
      <c r="A728">
        <v>726</v>
      </c>
      <c r="B728" t="s">
        <v>1490</v>
      </c>
      <c r="C728" s="3" t="s">
        <v>1491</v>
      </c>
      <c r="D728">
        <v>54300</v>
      </c>
      <c r="E728">
        <v>48227</v>
      </c>
      <c r="F728" t="s">
        <v>74</v>
      </c>
      <c r="G728">
        <v>524</v>
      </c>
      <c r="H728" t="s">
        <v>21</v>
      </c>
      <c r="I728" t="s">
        <v>22</v>
      </c>
      <c r="J728">
        <v>1287982800</v>
      </c>
      <c r="K728">
        <v>1288501200</v>
      </c>
      <c r="L728" t="b">
        <v>0</v>
      </c>
      <c r="M728" t="b">
        <v>1</v>
      </c>
      <c r="N728" t="s">
        <v>33</v>
      </c>
      <c r="O728" s="5">
        <f t="shared" si="44"/>
        <v>0.88815837937384901</v>
      </c>
      <c r="P728">
        <f t="shared" si="47"/>
        <v>92.036259541984734</v>
      </c>
      <c r="Q728" t="s">
        <v>2039</v>
      </c>
      <c r="R728" t="s">
        <v>2040</v>
      </c>
      <c r="S728" s="8">
        <f t="shared" si="45"/>
        <v>40476.208333333336</v>
      </c>
      <c r="T728" s="8">
        <f t="shared" si="46"/>
        <v>40482.208333333336</v>
      </c>
    </row>
    <row r="729" spans="1:20" ht="17" x14ac:dyDescent="0.2">
      <c r="A729">
        <v>727</v>
      </c>
      <c r="B729" t="s">
        <v>1492</v>
      </c>
      <c r="C729" s="3" t="s">
        <v>1493</v>
      </c>
      <c r="D729">
        <v>8900</v>
      </c>
      <c r="E729">
        <v>14685</v>
      </c>
      <c r="F729" t="s">
        <v>20</v>
      </c>
      <c r="G729">
        <v>181</v>
      </c>
      <c r="H729" t="s">
        <v>21</v>
      </c>
      <c r="I729" t="s">
        <v>22</v>
      </c>
      <c r="J729">
        <v>1547964000</v>
      </c>
      <c r="K729">
        <v>1552971600</v>
      </c>
      <c r="L729" t="b">
        <v>0</v>
      </c>
      <c r="M729" t="b">
        <v>0</v>
      </c>
      <c r="N729" t="s">
        <v>28</v>
      </c>
      <c r="O729" s="5">
        <f t="shared" si="44"/>
        <v>1.65</v>
      </c>
      <c r="P729">
        <f t="shared" si="47"/>
        <v>81.132596685082873</v>
      </c>
      <c r="Q729" t="s">
        <v>2037</v>
      </c>
      <c r="R729" t="s">
        <v>2038</v>
      </c>
      <c r="S729" s="8">
        <f t="shared" si="45"/>
        <v>43485.25</v>
      </c>
      <c r="T729" s="8">
        <f t="shared" si="46"/>
        <v>43543.208333333328</v>
      </c>
    </row>
    <row r="730" spans="1:20" ht="34" x14ac:dyDescent="0.2">
      <c r="A730">
        <v>728</v>
      </c>
      <c r="B730" t="s">
        <v>1494</v>
      </c>
      <c r="C730" s="3" t="s">
        <v>1495</v>
      </c>
      <c r="D730">
        <v>4200</v>
      </c>
      <c r="E730">
        <v>735</v>
      </c>
      <c r="F730" t="s">
        <v>14</v>
      </c>
      <c r="G730">
        <v>10</v>
      </c>
      <c r="H730" t="s">
        <v>21</v>
      </c>
      <c r="I730" t="s">
        <v>22</v>
      </c>
      <c r="J730">
        <v>1464152400</v>
      </c>
      <c r="K730">
        <v>1465102800</v>
      </c>
      <c r="L730" t="b">
        <v>0</v>
      </c>
      <c r="M730" t="b">
        <v>0</v>
      </c>
      <c r="N730" t="s">
        <v>33</v>
      </c>
      <c r="O730" s="5">
        <f t="shared" si="44"/>
        <v>0.17499999999999999</v>
      </c>
      <c r="P730">
        <f t="shared" si="47"/>
        <v>73.5</v>
      </c>
      <c r="Q730" t="s">
        <v>2039</v>
      </c>
      <c r="R730" t="s">
        <v>2040</v>
      </c>
      <c r="S730" s="8">
        <f t="shared" si="45"/>
        <v>42515.208333333328</v>
      </c>
      <c r="T730" s="8">
        <f t="shared" si="46"/>
        <v>42526.208333333328</v>
      </c>
    </row>
    <row r="731" spans="1:20" ht="34" x14ac:dyDescent="0.2">
      <c r="A731">
        <v>729</v>
      </c>
      <c r="B731" t="s">
        <v>1496</v>
      </c>
      <c r="C731" s="3" t="s">
        <v>1497</v>
      </c>
      <c r="D731">
        <v>5600</v>
      </c>
      <c r="E731">
        <v>10397</v>
      </c>
      <c r="F731" t="s">
        <v>20</v>
      </c>
      <c r="G731">
        <v>122</v>
      </c>
      <c r="H731" t="s">
        <v>21</v>
      </c>
      <c r="I731" t="s">
        <v>22</v>
      </c>
      <c r="J731">
        <v>1359957600</v>
      </c>
      <c r="K731">
        <v>1360130400</v>
      </c>
      <c r="L731" t="b">
        <v>0</v>
      </c>
      <c r="M731" t="b">
        <v>0</v>
      </c>
      <c r="N731" t="s">
        <v>53</v>
      </c>
      <c r="O731" s="5">
        <f t="shared" si="44"/>
        <v>1.8566071428571429</v>
      </c>
      <c r="P731">
        <f t="shared" si="47"/>
        <v>85.221311475409834</v>
      </c>
      <c r="Q731" t="s">
        <v>2041</v>
      </c>
      <c r="R731" t="s">
        <v>2044</v>
      </c>
      <c r="S731" s="8">
        <f t="shared" si="45"/>
        <v>41309.25</v>
      </c>
      <c r="T731" s="8">
        <f t="shared" si="46"/>
        <v>41311.25</v>
      </c>
    </row>
    <row r="732" spans="1:20" ht="17" x14ac:dyDescent="0.2">
      <c r="A732">
        <v>730</v>
      </c>
      <c r="B732" t="s">
        <v>1498</v>
      </c>
      <c r="C732" s="3" t="s">
        <v>1499</v>
      </c>
      <c r="D732">
        <v>28800</v>
      </c>
      <c r="E732">
        <v>118847</v>
      </c>
      <c r="F732" t="s">
        <v>20</v>
      </c>
      <c r="G732">
        <v>1071</v>
      </c>
      <c r="H732" t="s">
        <v>15</v>
      </c>
      <c r="I732" t="s">
        <v>16</v>
      </c>
      <c r="J732">
        <v>1432357200</v>
      </c>
      <c r="K732">
        <v>1432875600</v>
      </c>
      <c r="L732" t="b">
        <v>0</v>
      </c>
      <c r="M732" t="b">
        <v>0</v>
      </c>
      <c r="N732" t="s">
        <v>65</v>
      </c>
      <c r="O732" s="5">
        <f t="shared" si="44"/>
        <v>4.1266319444444441</v>
      </c>
      <c r="P732">
        <f t="shared" si="47"/>
        <v>110.96825396825396</v>
      </c>
      <c r="Q732" t="s">
        <v>2037</v>
      </c>
      <c r="R732" t="s">
        <v>2046</v>
      </c>
      <c r="S732" s="8">
        <f t="shared" si="45"/>
        <v>42147.208333333328</v>
      </c>
      <c r="T732" s="8">
        <f t="shared" si="46"/>
        <v>42153.208333333328</v>
      </c>
    </row>
    <row r="733" spans="1:20" ht="17" x14ac:dyDescent="0.2">
      <c r="A733">
        <v>731</v>
      </c>
      <c r="B733" t="s">
        <v>1500</v>
      </c>
      <c r="C733" s="3" t="s">
        <v>1501</v>
      </c>
      <c r="D733">
        <v>8000</v>
      </c>
      <c r="E733">
        <v>7220</v>
      </c>
      <c r="F733" t="s">
        <v>74</v>
      </c>
      <c r="G733">
        <v>219</v>
      </c>
      <c r="H733" t="s">
        <v>21</v>
      </c>
      <c r="I733" t="s">
        <v>22</v>
      </c>
      <c r="J733">
        <v>1500786000</v>
      </c>
      <c r="K733">
        <v>1500872400</v>
      </c>
      <c r="L733" t="b">
        <v>0</v>
      </c>
      <c r="M733" t="b">
        <v>0</v>
      </c>
      <c r="N733" t="s">
        <v>28</v>
      </c>
      <c r="O733" s="5">
        <f t="shared" si="44"/>
        <v>0.90249999999999997</v>
      </c>
      <c r="P733">
        <f t="shared" si="47"/>
        <v>32.968036529680369</v>
      </c>
      <c r="Q733" t="s">
        <v>2037</v>
      </c>
      <c r="R733" t="s">
        <v>2038</v>
      </c>
      <c r="S733" s="8">
        <f t="shared" si="45"/>
        <v>42939.208333333328</v>
      </c>
      <c r="T733" s="8">
        <f t="shared" si="46"/>
        <v>42940.208333333328</v>
      </c>
    </row>
    <row r="734" spans="1:20" ht="17" x14ac:dyDescent="0.2">
      <c r="A734">
        <v>732</v>
      </c>
      <c r="B734" t="s">
        <v>1502</v>
      </c>
      <c r="C734" s="3" t="s">
        <v>1503</v>
      </c>
      <c r="D734">
        <v>117000</v>
      </c>
      <c r="E734">
        <v>107622</v>
      </c>
      <c r="F734" t="s">
        <v>14</v>
      </c>
      <c r="G734">
        <v>1121</v>
      </c>
      <c r="H734" t="s">
        <v>21</v>
      </c>
      <c r="I734" t="s">
        <v>22</v>
      </c>
      <c r="J734">
        <v>1490158800</v>
      </c>
      <c r="K734">
        <v>1492146000</v>
      </c>
      <c r="L734" t="b">
        <v>0</v>
      </c>
      <c r="M734" t="b">
        <v>1</v>
      </c>
      <c r="N734" t="s">
        <v>23</v>
      </c>
      <c r="O734" s="5">
        <f t="shared" si="44"/>
        <v>0.91984615384615387</v>
      </c>
      <c r="P734">
        <f t="shared" si="47"/>
        <v>96.005352363960753</v>
      </c>
      <c r="Q734" t="s">
        <v>2035</v>
      </c>
      <c r="R734" t="s">
        <v>2036</v>
      </c>
      <c r="S734" s="8">
        <f t="shared" si="45"/>
        <v>42816.208333333328</v>
      </c>
      <c r="T734" s="8">
        <f t="shared" si="46"/>
        <v>42839.208333333328</v>
      </c>
    </row>
    <row r="735" spans="1:20" ht="17" x14ac:dyDescent="0.2">
      <c r="A735">
        <v>733</v>
      </c>
      <c r="B735" t="s">
        <v>1504</v>
      </c>
      <c r="C735" s="3" t="s">
        <v>1505</v>
      </c>
      <c r="D735">
        <v>15800</v>
      </c>
      <c r="E735">
        <v>83267</v>
      </c>
      <c r="F735" t="s">
        <v>20</v>
      </c>
      <c r="G735">
        <v>980</v>
      </c>
      <c r="H735" t="s">
        <v>21</v>
      </c>
      <c r="I735" t="s">
        <v>22</v>
      </c>
      <c r="J735">
        <v>1406178000</v>
      </c>
      <c r="K735">
        <v>1407301200</v>
      </c>
      <c r="L735" t="b">
        <v>0</v>
      </c>
      <c r="M735" t="b">
        <v>0</v>
      </c>
      <c r="N735" t="s">
        <v>148</v>
      </c>
      <c r="O735" s="5">
        <f t="shared" si="44"/>
        <v>5.2700632911392402</v>
      </c>
      <c r="P735">
        <f t="shared" si="47"/>
        <v>84.96632653061225</v>
      </c>
      <c r="Q735" t="s">
        <v>2035</v>
      </c>
      <c r="R735" t="s">
        <v>2057</v>
      </c>
      <c r="S735" s="8">
        <f t="shared" si="45"/>
        <v>41844.208333333336</v>
      </c>
      <c r="T735" s="8">
        <f t="shared" si="46"/>
        <v>41857.208333333336</v>
      </c>
    </row>
    <row r="736" spans="1:20" ht="17" x14ac:dyDescent="0.2">
      <c r="A736">
        <v>734</v>
      </c>
      <c r="B736" t="s">
        <v>1506</v>
      </c>
      <c r="C736" s="3" t="s">
        <v>1507</v>
      </c>
      <c r="D736">
        <v>4200</v>
      </c>
      <c r="E736">
        <v>13404</v>
      </c>
      <c r="F736" t="s">
        <v>20</v>
      </c>
      <c r="G736">
        <v>536</v>
      </c>
      <c r="H736" t="s">
        <v>21</v>
      </c>
      <c r="I736" t="s">
        <v>22</v>
      </c>
      <c r="J736">
        <v>1485583200</v>
      </c>
      <c r="K736">
        <v>1486620000</v>
      </c>
      <c r="L736" t="b">
        <v>0</v>
      </c>
      <c r="M736" t="b">
        <v>1</v>
      </c>
      <c r="N736" t="s">
        <v>33</v>
      </c>
      <c r="O736" s="5">
        <f t="shared" si="44"/>
        <v>3.1914285714285713</v>
      </c>
      <c r="P736">
        <f t="shared" si="47"/>
        <v>25.007462686567163</v>
      </c>
      <c r="Q736" t="s">
        <v>2039</v>
      </c>
      <c r="R736" t="s">
        <v>2040</v>
      </c>
      <c r="S736" s="8">
        <f t="shared" si="45"/>
        <v>42763.25</v>
      </c>
      <c r="T736" s="8">
        <f t="shared" si="46"/>
        <v>42775.25</v>
      </c>
    </row>
    <row r="737" spans="1:20" ht="34" x14ac:dyDescent="0.2">
      <c r="A737">
        <v>735</v>
      </c>
      <c r="B737" t="s">
        <v>1508</v>
      </c>
      <c r="C737" s="3" t="s">
        <v>1509</v>
      </c>
      <c r="D737">
        <v>37100</v>
      </c>
      <c r="E737">
        <v>131404</v>
      </c>
      <c r="F737" t="s">
        <v>20</v>
      </c>
      <c r="G737">
        <v>1991</v>
      </c>
      <c r="H737" t="s">
        <v>21</v>
      </c>
      <c r="I737" t="s">
        <v>22</v>
      </c>
      <c r="J737">
        <v>1459314000</v>
      </c>
      <c r="K737">
        <v>1459918800</v>
      </c>
      <c r="L737" t="b">
        <v>0</v>
      </c>
      <c r="M737" t="b">
        <v>0</v>
      </c>
      <c r="N737" t="s">
        <v>122</v>
      </c>
      <c r="O737" s="5">
        <f t="shared" si="44"/>
        <v>3.5418867924528303</v>
      </c>
      <c r="P737">
        <f t="shared" si="47"/>
        <v>65.998995479658461</v>
      </c>
      <c r="Q737" t="s">
        <v>2054</v>
      </c>
      <c r="R737" t="s">
        <v>2055</v>
      </c>
      <c r="S737" s="8">
        <f t="shared" si="45"/>
        <v>42459.208333333328</v>
      </c>
      <c r="T737" s="8">
        <f t="shared" si="46"/>
        <v>42466.208333333328</v>
      </c>
    </row>
    <row r="738" spans="1:20" ht="17" x14ac:dyDescent="0.2">
      <c r="A738">
        <v>736</v>
      </c>
      <c r="B738" t="s">
        <v>1510</v>
      </c>
      <c r="C738" s="3" t="s">
        <v>1511</v>
      </c>
      <c r="D738">
        <v>7700</v>
      </c>
      <c r="E738">
        <v>2533</v>
      </c>
      <c r="F738" t="s">
        <v>74</v>
      </c>
      <c r="G738">
        <v>29</v>
      </c>
      <c r="H738" t="s">
        <v>21</v>
      </c>
      <c r="I738" t="s">
        <v>22</v>
      </c>
      <c r="J738">
        <v>1424412000</v>
      </c>
      <c r="K738">
        <v>1424757600</v>
      </c>
      <c r="L738" t="b">
        <v>0</v>
      </c>
      <c r="M738" t="b">
        <v>0</v>
      </c>
      <c r="N738" t="s">
        <v>68</v>
      </c>
      <c r="O738" s="5">
        <f t="shared" si="44"/>
        <v>0.32896103896103895</v>
      </c>
      <c r="P738">
        <f t="shared" si="47"/>
        <v>87.34482758620689</v>
      </c>
      <c r="Q738" t="s">
        <v>2047</v>
      </c>
      <c r="R738" t="s">
        <v>2048</v>
      </c>
      <c r="S738" s="8">
        <f t="shared" si="45"/>
        <v>42055.25</v>
      </c>
      <c r="T738" s="8">
        <f t="shared" si="46"/>
        <v>42059.25</v>
      </c>
    </row>
    <row r="739" spans="1:20" ht="34" x14ac:dyDescent="0.2">
      <c r="A739">
        <v>737</v>
      </c>
      <c r="B739" t="s">
        <v>1512</v>
      </c>
      <c r="C739" s="3" t="s">
        <v>1513</v>
      </c>
      <c r="D739">
        <v>3700</v>
      </c>
      <c r="E739">
        <v>5028</v>
      </c>
      <c r="F739" t="s">
        <v>20</v>
      </c>
      <c r="G739">
        <v>180</v>
      </c>
      <c r="H739" t="s">
        <v>21</v>
      </c>
      <c r="I739" t="s">
        <v>22</v>
      </c>
      <c r="J739">
        <v>1478844000</v>
      </c>
      <c r="K739">
        <v>1479880800</v>
      </c>
      <c r="L739" t="b">
        <v>0</v>
      </c>
      <c r="M739" t="b">
        <v>0</v>
      </c>
      <c r="N739" t="s">
        <v>60</v>
      </c>
      <c r="O739" s="5">
        <f t="shared" si="44"/>
        <v>1.358918918918919</v>
      </c>
      <c r="P739">
        <f t="shared" si="47"/>
        <v>27.933333333333334</v>
      </c>
      <c r="Q739" t="s">
        <v>2035</v>
      </c>
      <c r="R739" t="s">
        <v>2045</v>
      </c>
      <c r="S739" s="8">
        <f t="shared" si="45"/>
        <v>42685.25</v>
      </c>
      <c r="T739" s="8">
        <f t="shared" si="46"/>
        <v>42697.25</v>
      </c>
    </row>
    <row r="740" spans="1:20" ht="34" x14ac:dyDescent="0.2">
      <c r="A740">
        <v>738</v>
      </c>
      <c r="B740" t="s">
        <v>1032</v>
      </c>
      <c r="C740" s="3" t="s">
        <v>1514</v>
      </c>
      <c r="D740">
        <v>74700</v>
      </c>
      <c r="E740">
        <v>1557</v>
      </c>
      <c r="F740" t="s">
        <v>14</v>
      </c>
      <c r="G740">
        <v>15</v>
      </c>
      <c r="H740" t="s">
        <v>21</v>
      </c>
      <c r="I740" t="s">
        <v>22</v>
      </c>
      <c r="J740">
        <v>1416117600</v>
      </c>
      <c r="K740">
        <v>1418018400</v>
      </c>
      <c r="L740" t="b">
        <v>0</v>
      </c>
      <c r="M740" t="b">
        <v>1</v>
      </c>
      <c r="N740" t="s">
        <v>33</v>
      </c>
      <c r="O740" s="5">
        <f t="shared" si="44"/>
        <v>2.0843373493975904E-2</v>
      </c>
      <c r="P740">
        <f t="shared" si="47"/>
        <v>103.8</v>
      </c>
      <c r="Q740" t="s">
        <v>2039</v>
      </c>
      <c r="R740" t="s">
        <v>2040</v>
      </c>
      <c r="S740" s="8">
        <f t="shared" si="45"/>
        <v>41959.25</v>
      </c>
      <c r="T740" s="8">
        <f t="shared" si="46"/>
        <v>41981.25</v>
      </c>
    </row>
    <row r="741" spans="1:20" ht="17" x14ac:dyDescent="0.2">
      <c r="A741">
        <v>739</v>
      </c>
      <c r="B741" t="s">
        <v>1515</v>
      </c>
      <c r="C741" s="3" t="s">
        <v>1516</v>
      </c>
      <c r="D741">
        <v>10000</v>
      </c>
      <c r="E741">
        <v>6100</v>
      </c>
      <c r="F741" t="s">
        <v>14</v>
      </c>
      <c r="G741">
        <v>191</v>
      </c>
      <c r="H741" t="s">
        <v>21</v>
      </c>
      <c r="I741" t="s">
        <v>22</v>
      </c>
      <c r="J741">
        <v>1340946000</v>
      </c>
      <c r="K741">
        <v>1341032400</v>
      </c>
      <c r="L741" t="b">
        <v>0</v>
      </c>
      <c r="M741" t="b">
        <v>0</v>
      </c>
      <c r="N741" t="s">
        <v>60</v>
      </c>
      <c r="O741" s="5">
        <f t="shared" si="44"/>
        <v>0.61</v>
      </c>
      <c r="P741">
        <f t="shared" si="47"/>
        <v>31.937172774869111</v>
      </c>
      <c r="Q741" t="s">
        <v>2035</v>
      </c>
      <c r="R741" t="s">
        <v>2045</v>
      </c>
      <c r="S741" s="8">
        <f t="shared" si="45"/>
        <v>41089.208333333336</v>
      </c>
      <c r="T741" s="8">
        <f t="shared" si="46"/>
        <v>41090.208333333336</v>
      </c>
    </row>
    <row r="742" spans="1:20" ht="34" x14ac:dyDescent="0.2">
      <c r="A742">
        <v>740</v>
      </c>
      <c r="B742" t="s">
        <v>1517</v>
      </c>
      <c r="C742" s="3" t="s">
        <v>1518</v>
      </c>
      <c r="D742">
        <v>5300</v>
      </c>
      <c r="E742">
        <v>1592</v>
      </c>
      <c r="F742" t="s">
        <v>14</v>
      </c>
      <c r="G742">
        <v>16</v>
      </c>
      <c r="H742" t="s">
        <v>21</v>
      </c>
      <c r="I742" t="s">
        <v>22</v>
      </c>
      <c r="J742">
        <v>1486101600</v>
      </c>
      <c r="K742">
        <v>1486360800</v>
      </c>
      <c r="L742" t="b">
        <v>0</v>
      </c>
      <c r="M742" t="b">
        <v>0</v>
      </c>
      <c r="N742" t="s">
        <v>33</v>
      </c>
      <c r="O742" s="5">
        <f t="shared" si="44"/>
        <v>0.30037735849056602</v>
      </c>
      <c r="P742">
        <f t="shared" si="47"/>
        <v>99.5</v>
      </c>
      <c r="Q742" t="s">
        <v>2039</v>
      </c>
      <c r="R742" t="s">
        <v>2040</v>
      </c>
      <c r="S742" s="8">
        <f t="shared" si="45"/>
        <v>42769.25</v>
      </c>
      <c r="T742" s="8">
        <f t="shared" si="46"/>
        <v>42772.25</v>
      </c>
    </row>
    <row r="743" spans="1:20" ht="17" x14ac:dyDescent="0.2">
      <c r="A743">
        <v>741</v>
      </c>
      <c r="B743" t="s">
        <v>628</v>
      </c>
      <c r="C743" s="3" t="s">
        <v>1519</v>
      </c>
      <c r="D743">
        <v>1200</v>
      </c>
      <c r="E743">
        <v>14150</v>
      </c>
      <c r="F743" t="s">
        <v>20</v>
      </c>
      <c r="G743">
        <v>130</v>
      </c>
      <c r="H743" t="s">
        <v>21</v>
      </c>
      <c r="I743" t="s">
        <v>22</v>
      </c>
      <c r="J743">
        <v>1274590800</v>
      </c>
      <c r="K743">
        <v>1274677200</v>
      </c>
      <c r="L743" t="b">
        <v>0</v>
      </c>
      <c r="M743" t="b">
        <v>0</v>
      </c>
      <c r="N743" t="s">
        <v>33</v>
      </c>
      <c r="O743" s="5">
        <f t="shared" si="44"/>
        <v>11.791666666666666</v>
      </c>
      <c r="P743">
        <f t="shared" si="47"/>
        <v>108.84615384615384</v>
      </c>
      <c r="Q743" t="s">
        <v>2039</v>
      </c>
      <c r="R743" t="s">
        <v>2040</v>
      </c>
      <c r="S743" s="8">
        <f t="shared" si="45"/>
        <v>40321.208333333336</v>
      </c>
      <c r="T743" s="8">
        <f t="shared" si="46"/>
        <v>40322.208333333336</v>
      </c>
    </row>
    <row r="744" spans="1:20" ht="17" x14ac:dyDescent="0.2">
      <c r="A744">
        <v>742</v>
      </c>
      <c r="B744" t="s">
        <v>1520</v>
      </c>
      <c r="C744" s="3" t="s">
        <v>1521</v>
      </c>
      <c r="D744">
        <v>1200</v>
      </c>
      <c r="E744">
        <v>13513</v>
      </c>
      <c r="F744" t="s">
        <v>20</v>
      </c>
      <c r="G744">
        <v>122</v>
      </c>
      <c r="H744" t="s">
        <v>21</v>
      </c>
      <c r="I744" t="s">
        <v>22</v>
      </c>
      <c r="J744">
        <v>1263880800</v>
      </c>
      <c r="K744">
        <v>1267509600</v>
      </c>
      <c r="L744" t="b">
        <v>0</v>
      </c>
      <c r="M744" t="b">
        <v>0</v>
      </c>
      <c r="N744" t="s">
        <v>50</v>
      </c>
      <c r="O744" s="5">
        <f t="shared" si="44"/>
        <v>11.260833333333334</v>
      </c>
      <c r="P744">
        <f t="shared" si="47"/>
        <v>110.76229508196721</v>
      </c>
      <c r="Q744" t="s">
        <v>2035</v>
      </c>
      <c r="R744" t="s">
        <v>2043</v>
      </c>
      <c r="S744" s="8">
        <f t="shared" si="45"/>
        <v>40197.25</v>
      </c>
      <c r="T744" s="8">
        <f t="shared" si="46"/>
        <v>40239.25</v>
      </c>
    </row>
    <row r="745" spans="1:20" ht="34" x14ac:dyDescent="0.2">
      <c r="A745">
        <v>743</v>
      </c>
      <c r="B745" t="s">
        <v>1522</v>
      </c>
      <c r="C745" s="3" t="s">
        <v>1523</v>
      </c>
      <c r="D745">
        <v>3900</v>
      </c>
      <c r="E745">
        <v>504</v>
      </c>
      <c r="F745" t="s">
        <v>14</v>
      </c>
      <c r="G745">
        <v>17</v>
      </c>
      <c r="H745" t="s">
        <v>21</v>
      </c>
      <c r="I745" t="s">
        <v>22</v>
      </c>
      <c r="J745">
        <v>1445403600</v>
      </c>
      <c r="K745">
        <v>1445922000</v>
      </c>
      <c r="L745" t="b">
        <v>0</v>
      </c>
      <c r="M745" t="b">
        <v>1</v>
      </c>
      <c r="N745" t="s">
        <v>33</v>
      </c>
      <c r="O745" s="5">
        <f t="shared" si="44"/>
        <v>0.12923076923076923</v>
      </c>
      <c r="P745">
        <f t="shared" si="47"/>
        <v>29.647058823529413</v>
      </c>
      <c r="Q745" t="s">
        <v>2039</v>
      </c>
      <c r="R745" t="s">
        <v>2040</v>
      </c>
      <c r="S745" s="8">
        <f t="shared" si="45"/>
        <v>42298.208333333328</v>
      </c>
      <c r="T745" s="8">
        <f t="shared" si="46"/>
        <v>42304.208333333328</v>
      </c>
    </row>
    <row r="746" spans="1:20" ht="17" x14ac:dyDescent="0.2">
      <c r="A746">
        <v>744</v>
      </c>
      <c r="B746" t="s">
        <v>1524</v>
      </c>
      <c r="C746" s="3" t="s">
        <v>1525</v>
      </c>
      <c r="D746">
        <v>2000</v>
      </c>
      <c r="E746">
        <v>14240</v>
      </c>
      <c r="F746" t="s">
        <v>20</v>
      </c>
      <c r="G746">
        <v>140</v>
      </c>
      <c r="H746" t="s">
        <v>21</v>
      </c>
      <c r="I746" t="s">
        <v>22</v>
      </c>
      <c r="J746">
        <v>1533877200</v>
      </c>
      <c r="K746">
        <v>1534050000</v>
      </c>
      <c r="L746" t="b">
        <v>0</v>
      </c>
      <c r="M746" t="b">
        <v>1</v>
      </c>
      <c r="N746" t="s">
        <v>33</v>
      </c>
      <c r="O746" s="5">
        <f t="shared" si="44"/>
        <v>7.12</v>
      </c>
      <c r="P746">
        <f t="shared" si="47"/>
        <v>101.71428571428571</v>
      </c>
      <c r="Q746" t="s">
        <v>2039</v>
      </c>
      <c r="R746" t="s">
        <v>2040</v>
      </c>
      <c r="S746" s="8">
        <f t="shared" si="45"/>
        <v>43322.208333333328</v>
      </c>
      <c r="T746" s="8">
        <f t="shared" si="46"/>
        <v>43324.208333333328</v>
      </c>
    </row>
    <row r="747" spans="1:20" ht="34" x14ac:dyDescent="0.2">
      <c r="A747">
        <v>745</v>
      </c>
      <c r="B747" t="s">
        <v>1526</v>
      </c>
      <c r="C747" s="3" t="s">
        <v>1527</v>
      </c>
      <c r="D747">
        <v>6900</v>
      </c>
      <c r="E747">
        <v>2091</v>
      </c>
      <c r="F747" t="s">
        <v>14</v>
      </c>
      <c r="G747">
        <v>34</v>
      </c>
      <c r="H747" t="s">
        <v>21</v>
      </c>
      <c r="I747" t="s">
        <v>22</v>
      </c>
      <c r="J747">
        <v>1275195600</v>
      </c>
      <c r="K747">
        <v>1277528400</v>
      </c>
      <c r="L747" t="b">
        <v>0</v>
      </c>
      <c r="M747" t="b">
        <v>0</v>
      </c>
      <c r="N747" t="s">
        <v>65</v>
      </c>
      <c r="O747" s="5">
        <f t="shared" si="44"/>
        <v>0.30304347826086958</v>
      </c>
      <c r="P747">
        <f t="shared" si="47"/>
        <v>61.5</v>
      </c>
      <c r="Q747" t="s">
        <v>2037</v>
      </c>
      <c r="R747" t="s">
        <v>2046</v>
      </c>
      <c r="S747" s="8">
        <f t="shared" si="45"/>
        <v>40328.208333333336</v>
      </c>
      <c r="T747" s="8">
        <f t="shared" si="46"/>
        <v>40355.208333333336</v>
      </c>
    </row>
    <row r="748" spans="1:20" ht="17" x14ac:dyDescent="0.2">
      <c r="A748">
        <v>746</v>
      </c>
      <c r="B748" t="s">
        <v>1528</v>
      </c>
      <c r="C748" s="3" t="s">
        <v>1529</v>
      </c>
      <c r="D748">
        <v>55800</v>
      </c>
      <c r="E748">
        <v>118580</v>
      </c>
      <c r="F748" t="s">
        <v>20</v>
      </c>
      <c r="G748">
        <v>3388</v>
      </c>
      <c r="H748" t="s">
        <v>21</v>
      </c>
      <c r="I748" t="s">
        <v>22</v>
      </c>
      <c r="J748">
        <v>1318136400</v>
      </c>
      <c r="K748">
        <v>1318568400</v>
      </c>
      <c r="L748" t="b">
        <v>0</v>
      </c>
      <c r="M748" t="b">
        <v>0</v>
      </c>
      <c r="N748" t="s">
        <v>28</v>
      </c>
      <c r="O748" s="5">
        <f t="shared" si="44"/>
        <v>2.1250896057347672</v>
      </c>
      <c r="P748">
        <f t="shared" si="47"/>
        <v>35</v>
      </c>
      <c r="Q748" t="s">
        <v>2037</v>
      </c>
      <c r="R748" t="s">
        <v>2038</v>
      </c>
      <c r="S748" s="8">
        <f t="shared" si="45"/>
        <v>40825.208333333336</v>
      </c>
      <c r="T748" s="8">
        <f t="shared" si="46"/>
        <v>40830.208333333336</v>
      </c>
    </row>
    <row r="749" spans="1:20" ht="17" x14ac:dyDescent="0.2">
      <c r="A749">
        <v>747</v>
      </c>
      <c r="B749" t="s">
        <v>1530</v>
      </c>
      <c r="C749" s="3" t="s">
        <v>1531</v>
      </c>
      <c r="D749">
        <v>4900</v>
      </c>
      <c r="E749">
        <v>11214</v>
      </c>
      <c r="F749" t="s">
        <v>20</v>
      </c>
      <c r="G749">
        <v>280</v>
      </c>
      <c r="H749" t="s">
        <v>21</v>
      </c>
      <c r="I749" t="s">
        <v>22</v>
      </c>
      <c r="J749">
        <v>1283403600</v>
      </c>
      <c r="K749">
        <v>1284354000</v>
      </c>
      <c r="L749" t="b">
        <v>0</v>
      </c>
      <c r="M749" t="b">
        <v>0</v>
      </c>
      <c r="N749" t="s">
        <v>33</v>
      </c>
      <c r="O749" s="5">
        <f t="shared" si="44"/>
        <v>2.2885714285714287</v>
      </c>
      <c r="P749">
        <f t="shared" si="47"/>
        <v>40.049999999999997</v>
      </c>
      <c r="Q749" t="s">
        <v>2039</v>
      </c>
      <c r="R749" t="s">
        <v>2040</v>
      </c>
      <c r="S749" s="8">
        <f t="shared" si="45"/>
        <v>40423.208333333336</v>
      </c>
      <c r="T749" s="8">
        <f t="shared" si="46"/>
        <v>40434.208333333336</v>
      </c>
    </row>
    <row r="750" spans="1:20" ht="17" x14ac:dyDescent="0.2">
      <c r="A750">
        <v>748</v>
      </c>
      <c r="B750" t="s">
        <v>1532</v>
      </c>
      <c r="C750" s="3" t="s">
        <v>1533</v>
      </c>
      <c r="D750">
        <v>194900</v>
      </c>
      <c r="E750">
        <v>68137</v>
      </c>
      <c r="F750" t="s">
        <v>74</v>
      </c>
      <c r="G750">
        <v>614</v>
      </c>
      <c r="H750" t="s">
        <v>21</v>
      </c>
      <c r="I750" t="s">
        <v>22</v>
      </c>
      <c r="J750">
        <v>1267423200</v>
      </c>
      <c r="K750">
        <v>1269579600</v>
      </c>
      <c r="L750" t="b">
        <v>0</v>
      </c>
      <c r="M750" t="b">
        <v>1</v>
      </c>
      <c r="N750" t="s">
        <v>71</v>
      </c>
      <c r="O750" s="5">
        <f t="shared" si="44"/>
        <v>0.34959979476654696</v>
      </c>
      <c r="P750">
        <f t="shared" si="47"/>
        <v>110.97231270358306</v>
      </c>
      <c r="Q750" t="s">
        <v>2041</v>
      </c>
      <c r="R750" t="s">
        <v>2049</v>
      </c>
      <c r="S750" s="8">
        <f t="shared" si="45"/>
        <v>40238.25</v>
      </c>
      <c r="T750" s="8">
        <f t="shared" si="46"/>
        <v>40263.208333333336</v>
      </c>
    </row>
    <row r="751" spans="1:20" ht="17" x14ac:dyDescent="0.2">
      <c r="A751">
        <v>749</v>
      </c>
      <c r="B751" t="s">
        <v>1534</v>
      </c>
      <c r="C751" s="3" t="s">
        <v>1535</v>
      </c>
      <c r="D751">
        <v>8600</v>
      </c>
      <c r="E751">
        <v>13527</v>
      </c>
      <c r="F751" t="s">
        <v>20</v>
      </c>
      <c r="G751">
        <v>366</v>
      </c>
      <c r="H751" t="s">
        <v>107</v>
      </c>
      <c r="I751" t="s">
        <v>108</v>
      </c>
      <c r="J751">
        <v>1412744400</v>
      </c>
      <c r="K751">
        <v>1413781200</v>
      </c>
      <c r="L751" t="b">
        <v>0</v>
      </c>
      <c r="M751" t="b">
        <v>1</v>
      </c>
      <c r="N751" t="s">
        <v>65</v>
      </c>
      <c r="O751" s="5">
        <f t="shared" si="44"/>
        <v>1.5729069767441861</v>
      </c>
      <c r="P751">
        <f t="shared" si="47"/>
        <v>36.959016393442624</v>
      </c>
      <c r="Q751" t="s">
        <v>2037</v>
      </c>
      <c r="R751" t="s">
        <v>2046</v>
      </c>
      <c r="S751" s="8">
        <f t="shared" si="45"/>
        <v>41920.208333333336</v>
      </c>
      <c r="T751" s="8">
        <f t="shared" si="46"/>
        <v>41932.208333333336</v>
      </c>
    </row>
    <row r="752" spans="1:20" ht="17" x14ac:dyDescent="0.2">
      <c r="A752">
        <v>750</v>
      </c>
      <c r="B752" t="s">
        <v>1536</v>
      </c>
      <c r="C752" s="3" t="s">
        <v>1537</v>
      </c>
      <c r="D752">
        <v>100</v>
      </c>
      <c r="E752">
        <v>1</v>
      </c>
      <c r="F752" t="s">
        <v>14</v>
      </c>
      <c r="G752">
        <v>1</v>
      </c>
      <c r="H752" t="s">
        <v>40</v>
      </c>
      <c r="I752" t="s">
        <v>41</v>
      </c>
      <c r="J752">
        <v>1277960400</v>
      </c>
      <c r="K752">
        <v>1280120400</v>
      </c>
      <c r="L752" t="b">
        <v>0</v>
      </c>
      <c r="M752" t="b">
        <v>0</v>
      </c>
      <c r="N752" t="s">
        <v>50</v>
      </c>
      <c r="O752" s="5">
        <f t="shared" si="44"/>
        <v>0.01</v>
      </c>
      <c r="P752">
        <f t="shared" si="47"/>
        <v>1</v>
      </c>
      <c r="Q752" t="s">
        <v>2035</v>
      </c>
      <c r="R752" t="s">
        <v>2043</v>
      </c>
      <c r="S752" s="8">
        <f t="shared" si="45"/>
        <v>40360.208333333336</v>
      </c>
      <c r="T752" s="8">
        <f t="shared" si="46"/>
        <v>40385.208333333336</v>
      </c>
    </row>
    <row r="753" spans="1:20" ht="17" x14ac:dyDescent="0.2">
      <c r="A753">
        <v>751</v>
      </c>
      <c r="B753" t="s">
        <v>1538</v>
      </c>
      <c r="C753" s="3" t="s">
        <v>1539</v>
      </c>
      <c r="D753">
        <v>3600</v>
      </c>
      <c r="E753">
        <v>8363</v>
      </c>
      <c r="F753" t="s">
        <v>20</v>
      </c>
      <c r="G753">
        <v>270</v>
      </c>
      <c r="H753" t="s">
        <v>21</v>
      </c>
      <c r="I753" t="s">
        <v>22</v>
      </c>
      <c r="J753">
        <v>1458190800</v>
      </c>
      <c r="K753">
        <v>1459486800</v>
      </c>
      <c r="L753" t="b">
        <v>1</v>
      </c>
      <c r="M753" t="b">
        <v>1</v>
      </c>
      <c r="N753" t="s">
        <v>68</v>
      </c>
      <c r="O753" s="5">
        <f t="shared" si="44"/>
        <v>2.3230555555555554</v>
      </c>
      <c r="P753">
        <f t="shared" si="47"/>
        <v>30.974074074074075</v>
      </c>
      <c r="Q753" t="s">
        <v>2047</v>
      </c>
      <c r="R753" t="s">
        <v>2048</v>
      </c>
      <c r="S753" s="8">
        <f t="shared" si="45"/>
        <v>42446.208333333328</v>
      </c>
      <c r="T753" s="8">
        <f t="shared" si="46"/>
        <v>42461.208333333328</v>
      </c>
    </row>
    <row r="754" spans="1:20" ht="17" x14ac:dyDescent="0.2">
      <c r="A754">
        <v>752</v>
      </c>
      <c r="B754" t="s">
        <v>1540</v>
      </c>
      <c r="C754" s="3" t="s">
        <v>1541</v>
      </c>
      <c r="D754">
        <v>5800</v>
      </c>
      <c r="E754">
        <v>5362</v>
      </c>
      <c r="F754" t="s">
        <v>74</v>
      </c>
      <c r="G754">
        <v>114</v>
      </c>
      <c r="H754" t="s">
        <v>21</v>
      </c>
      <c r="I754" t="s">
        <v>22</v>
      </c>
      <c r="J754">
        <v>1280984400</v>
      </c>
      <c r="K754">
        <v>1282539600</v>
      </c>
      <c r="L754" t="b">
        <v>0</v>
      </c>
      <c r="M754" t="b">
        <v>1</v>
      </c>
      <c r="N754" t="s">
        <v>33</v>
      </c>
      <c r="O754" s="5">
        <f t="shared" si="44"/>
        <v>0.92448275862068963</v>
      </c>
      <c r="P754">
        <f t="shared" si="47"/>
        <v>47.035087719298247</v>
      </c>
      <c r="Q754" t="s">
        <v>2039</v>
      </c>
      <c r="R754" t="s">
        <v>2040</v>
      </c>
      <c r="S754" s="8">
        <f t="shared" si="45"/>
        <v>40395.208333333336</v>
      </c>
      <c r="T754" s="8">
        <f t="shared" si="46"/>
        <v>40413.208333333336</v>
      </c>
    </row>
    <row r="755" spans="1:20" ht="17" x14ac:dyDescent="0.2">
      <c r="A755">
        <v>753</v>
      </c>
      <c r="B755" t="s">
        <v>1542</v>
      </c>
      <c r="C755" s="3" t="s">
        <v>1543</v>
      </c>
      <c r="D755">
        <v>4700</v>
      </c>
      <c r="E755">
        <v>12065</v>
      </c>
      <c r="F755" t="s">
        <v>20</v>
      </c>
      <c r="G755">
        <v>137</v>
      </c>
      <c r="H755" t="s">
        <v>21</v>
      </c>
      <c r="I755" t="s">
        <v>22</v>
      </c>
      <c r="J755">
        <v>1274590800</v>
      </c>
      <c r="K755">
        <v>1275886800</v>
      </c>
      <c r="L755" t="b">
        <v>0</v>
      </c>
      <c r="M755" t="b">
        <v>0</v>
      </c>
      <c r="N755" t="s">
        <v>122</v>
      </c>
      <c r="O755" s="5">
        <f t="shared" si="44"/>
        <v>2.5670212765957445</v>
      </c>
      <c r="P755">
        <f t="shared" si="47"/>
        <v>88.065693430656935</v>
      </c>
      <c r="Q755" t="s">
        <v>2054</v>
      </c>
      <c r="R755" t="s">
        <v>2055</v>
      </c>
      <c r="S755" s="8">
        <f t="shared" si="45"/>
        <v>40321.208333333336</v>
      </c>
      <c r="T755" s="8">
        <f t="shared" si="46"/>
        <v>40336.208333333336</v>
      </c>
    </row>
    <row r="756" spans="1:20" ht="17" x14ac:dyDescent="0.2">
      <c r="A756">
        <v>754</v>
      </c>
      <c r="B756" t="s">
        <v>1544</v>
      </c>
      <c r="C756" s="3" t="s">
        <v>1545</v>
      </c>
      <c r="D756">
        <v>70400</v>
      </c>
      <c r="E756">
        <v>118603</v>
      </c>
      <c r="F756" t="s">
        <v>20</v>
      </c>
      <c r="G756">
        <v>3205</v>
      </c>
      <c r="H756" t="s">
        <v>21</v>
      </c>
      <c r="I756" t="s">
        <v>22</v>
      </c>
      <c r="J756">
        <v>1351400400</v>
      </c>
      <c r="K756">
        <v>1355983200</v>
      </c>
      <c r="L756" t="b">
        <v>0</v>
      </c>
      <c r="M756" t="b">
        <v>0</v>
      </c>
      <c r="N756" t="s">
        <v>33</v>
      </c>
      <c r="O756" s="5">
        <f t="shared" si="44"/>
        <v>1.6847017045454546</v>
      </c>
      <c r="P756">
        <f t="shared" si="47"/>
        <v>37.005616224648989</v>
      </c>
      <c r="Q756" t="s">
        <v>2039</v>
      </c>
      <c r="R756" t="s">
        <v>2040</v>
      </c>
      <c r="S756" s="8">
        <f t="shared" si="45"/>
        <v>41210.208333333336</v>
      </c>
      <c r="T756" s="8">
        <f t="shared" si="46"/>
        <v>41263.25</v>
      </c>
    </row>
    <row r="757" spans="1:20" ht="17" x14ac:dyDescent="0.2">
      <c r="A757">
        <v>755</v>
      </c>
      <c r="B757" t="s">
        <v>1546</v>
      </c>
      <c r="C757" s="3" t="s">
        <v>1547</v>
      </c>
      <c r="D757">
        <v>4500</v>
      </c>
      <c r="E757">
        <v>7496</v>
      </c>
      <c r="F757" t="s">
        <v>20</v>
      </c>
      <c r="G757">
        <v>288</v>
      </c>
      <c r="H757" t="s">
        <v>36</v>
      </c>
      <c r="I757" t="s">
        <v>37</v>
      </c>
      <c r="J757">
        <v>1514354400</v>
      </c>
      <c r="K757">
        <v>1515391200</v>
      </c>
      <c r="L757" t="b">
        <v>0</v>
      </c>
      <c r="M757" t="b">
        <v>1</v>
      </c>
      <c r="N757" t="s">
        <v>33</v>
      </c>
      <c r="O757" s="5">
        <f t="shared" si="44"/>
        <v>1.6657777777777778</v>
      </c>
      <c r="P757">
        <f t="shared" si="47"/>
        <v>26.027777777777779</v>
      </c>
      <c r="Q757" t="s">
        <v>2039</v>
      </c>
      <c r="R757" t="s">
        <v>2040</v>
      </c>
      <c r="S757" s="8">
        <f t="shared" si="45"/>
        <v>43096.25</v>
      </c>
      <c r="T757" s="8">
        <f t="shared" si="46"/>
        <v>43108.25</v>
      </c>
    </row>
    <row r="758" spans="1:20" ht="34" x14ac:dyDescent="0.2">
      <c r="A758">
        <v>756</v>
      </c>
      <c r="B758" t="s">
        <v>1548</v>
      </c>
      <c r="C758" s="3" t="s">
        <v>1549</v>
      </c>
      <c r="D758">
        <v>1300</v>
      </c>
      <c r="E758">
        <v>10037</v>
      </c>
      <c r="F758" t="s">
        <v>20</v>
      </c>
      <c r="G758">
        <v>148</v>
      </c>
      <c r="H758" t="s">
        <v>21</v>
      </c>
      <c r="I758" t="s">
        <v>22</v>
      </c>
      <c r="J758">
        <v>1421733600</v>
      </c>
      <c r="K758">
        <v>1422252000</v>
      </c>
      <c r="L758" t="b">
        <v>0</v>
      </c>
      <c r="M758" t="b">
        <v>0</v>
      </c>
      <c r="N758" t="s">
        <v>33</v>
      </c>
      <c r="O758" s="5">
        <f t="shared" si="44"/>
        <v>7.7207692307692311</v>
      </c>
      <c r="P758">
        <f t="shared" si="47"/>
        <v>67.817567567567565</v>
      </c>
      <c r="Q758" t="s">
        <v>2039</v>
      </c>
      <c r="R758" t="s">
        <v>2040</v>
      </c>
      <c r="S758" s="8">
        <f t="shared" si="45"/>
        <v>42024.25</v>
      </c>
      <c r="T758" s="8">
        <f t="shared" si="46"/>
        <v>42030.25</v>
      </c>
    </row>
    <row r="759" spans="1:20" ht="17" x14ac:dyDescent="0.2">
      <c r="A759">
        <v>757</v>
      </c>
      <c r="B759" t="s">
        <v>1550</v>
      </c>
      <c r="C759" s="3" t="s">
        <v>1551</v>
      </c>
      <c r="D759">
        <v>1400</v>
      </c>
      <c r="E759">
        <v>5696</v>
      </c>
      <c r="F759" t="s">
        <v>20</v>
      </c>
      <c r="G759">
        <v>114</v>
      </c>
      <c r="H759" t="s">
        <v>21</v>
      </c>
      <c r="I759" t="s">
        <v>22</v>
      </c>
      <c r="J759">
        <v>1305176400</v>
      </c>
      <c r="K759">
        <v>1305522000</v>
      </c>
      <c r="L759" t="b">
        <v>0</v>
      </c>
      <c r="M759" t="b">
        <v>0</v>
      </c>
      <c r="N759" t="s">
        <v>53</v>
      </c>
      <c r="O759" s="5">
        <f t="shared" si="44"/>
        <v>4.0685714285714285</v>
      </c>
      <c r="P759">
        <f t="shared" si="47"/>
        <v>49.964912280701753</v>
      </c>
      <c r="Q759" t="s">
        <v>2041</v>
      </c>
      <c r="R759" t="s">
        <v>2044</v>
      </c>
      <c r="S759" s="8">
        <f t="shared" si="45"/>
        <v>40675.208333333336</v>
      </c>
      <c r="T759" s="8">
        <f t="shared" si="46"/>
        <v>40679.208333333336</v>
      </c>
    </row>
    <row r="760" spans="1:20" ht="17" x14ac:dyDescent="0.2">
      <c r="A760">
        <v>758</v>
      </c>
      <c r="B760" t="s">
        <v>1552</v>
      </c>
      <c r="C760" s="3" t="s">
        <v>1553</v>
      </c>
      <c r="D760">
        <v>29600</v>
      </c>
      <c r="E760">
        <v>167005</v>
      </c>
      <c r="F760" t="s">
        <v>20</v>
      </c>
      <c r="G760">
        <v>1518</v>
      </c>
      <c r="H760" t="s">
        <v>15</v>
      </c>
      <c r="I760" t="s">
        <v>16</v>
      </c>
      <c r="J760">
        <v>1414126800</v>
      </c>
      <c r="K760">
        <v>1414904400</v>
      </c>
      <c r="L760" t="b">
        <v>0</v>
      </c>
      <c r="M760" t="b">
        <v>0</v>
      </c>
      <c r="N760" t="s">
        <v>23</v>
      </c>
      <c r="O760" s="5">
        <f t="shared" si="44"/>
        <v>5.6420608108108112</v>
      </c>
      <c r="P760">
        <f t="shared" si="47"/>
        <v>110.01646903820817</v>
      </c>
      <c r="Q760" t="s">
        <v>2035</v>
      </c>
      <c r="R760" t="s">
        <v>2036</v>
      </c>
      <c r="S760" s="8">
        <f t="shared" si="45"/>
        <v>41936.208333333336</v>
      </c>
      <c r="T760" s="8">
        <f t="shared" si="46"/>
        <v>41945.208333333336</v>
      </c>
    </row>
    <row r="761" spans="1:20" ht="34" x14ac:dyDescent="0.2">
      <c r="A761">
        <v>759</v>
      </c>
      <c r="B761" t="s">
        <v>1554</v>
      </c>
      <c r="C761" s="3" t="s">
        <v>1555</v>
      </c>
      <c r="D761">
        <v>167500</v>
      </c>
      <c r="E761">
        <v>114615</v>
      </c>
      <c r="F761" t="s">
        <v>14</v>
      </c>
      <c r="G761">
        <v>1274</v>
      </c>
      <c r="H761" t="s">
        <v>21</v>
      </c>
      <c r="I761" t="s">
        <v>22</v>
      </c>
      <c r="J761">
        <v>1517810400</v>
      </c>
      <c r="K761">
        <v>1520402400</v>
      </c>
      <c r="L761" t="b">
        <v>0</v>
      </c>
      <c r="M761" t="b">
        <v>0</v>
      </c>
      <c r="N761" t="s">
        <v>50</v>
      </c>
      <c r="O761" s="5">
        <f t="shared" si="44"/>
        <v>0.6842686567164179</v>
      </c>
      <c r="P761">
        <f t="shared" si="47"/>
        <v>89.964678178963894</v>
      </c>
      <c r="Q761" t="s">
        <v>2035</v>
      </c>
      <c r="R761" t="s">
        <v>2043</v>
      </c>
      <c r="S761" s="8">
        <f t="shared" si="45"/>
        <v>43136.25</v>
      </c>
      <c r="T761" s="8">
        <f t="shared" si="46"/>
        <v>43166.25</v>
      </c>
    </row>
    <row r="762" spans="1:20" ht="17" x14ac:dyDescent="0.2">
      <c r="A762">
        <v>760</v>
      </c>
      <c r="B762" t="s">
        <v>1556</v>
      </c>
      <c r="C762" s="3" t="s">
        <v>1557</v>
      </c>
      <c r="D762">
        <v>48300</v>
      </c>
      <c r="E762">
        <v>16592</v>
      </c>
      <c r="F762" t="s">
        <v>14</v>
      </c>
      <c r="G762">
        <v>210</v>
      </c>
      <c r="H762" t="s">
        <v>107</v>
      </c>
      <c r="I762" t="s">
        <v>108</v>
      </c>
      <c r="J762">
        <v>1564635600</v>
      </c>
      <c r="K762">
        <v>1567141200</v>
      </c>
      <c r="L762" t="b">
        <v>0</v>
      </c>
      <c r="M762" t="b">
        <v>1</v>
      </c>
      <c r="N762" t="s">
        <v>89</v>
      </c>
      <c r="O762" s="5">
        <f t="shared" si="44"/>
        <v>0.34351966873706002</v>
      </c>
      <c r="P762">
        <f t="shared" si="47"/>
        <v>79.009523809523813</v>
      </c>
      <c r="Q762" t="s">
        <v>2050</v>
      </c>
      <c r="R762" t="s">
        <v>2051</v>
      </c>
      <c r="S762" s="8">
        <f t="shared" si="45"/>
        <v>43678.208333333328</v>
      </c>
      <c r="T762" s="8">
        <f t="shared" si="46"/>
        <v>43707.208333333328</v>
      </c>
    </row>
    <row r="763" spans="1:20" ht="17" x14ac:dyDescent="0.2">
      <c r="A763">
        <v>761</v>
      </c>
      <c r="B763" t="s">
        <v>1558</v>
      </c>
      <c r="C763" s="3" t="s">
        <v>1559</v>
      </c>
      <c r="D763">
        <v>2200</v>
      </c>
      <c r="E763">
        <v>14420</v>
      </c>
      <c r="F763" t="s">
        <v>20</v>
      </c>
      <c r="G763">
        <v>166</v>
      </c>
      <c r="H763" t="s">
        <v>21</v>
      </c>
      <c r="I763" t="s">
        <v>22</v>
      </c>
      <c r="J763">
        <v>1500699600</v>
      </c>
      <c r="K763">
        <v>1501131600</v>
      </c>
      <c r="L763" t="b">
        <v>0</v>
      </c>
      <c r="M763" t="b">
        <v>0</v>
      </c>
      <c r="N763" t="s">
        <v>23</v>
      </c>
      <c r="O763" s="5">
        <f t="shared" si="44"/>
        <v>6.5545454545454547</v>
      </c>
      <c r="P763">
        <f t="shared" si="47"/>
        <v>86.867469879518069</v>
      </c>
      <c r="Q763" t="s">
        <v>2035</v>
      </c>
      <c r="R763" t="s">
        <v>2036</v>
      </c>
      <c r="S763" s="8">
        <f t="shared" si="45"/>
        <v>42938.208333333328</v>
      </c>
      <c r="T763" s="8">
        <f t="shared" si="46"/>
        <v>42943.208333333328</v>
      </c>
    </row>
    <row r="764" spans="1:20" ht="17" x14ac:dyDescent="0.2">
      <c r="A764">
        <v>762</v>
      </c>
      <c r="B764" t="s">
        <v>668</v>
      </c>
      <c r="C764" s="3" t="s">
        <v>1560</v>
      </c>
      <c r="D764">
        <v>3500</v>
      </c>
      <c r="E764">
        <v>6204</v>
      </c>
      <c r="F764" t="s">
        <v>20</v>
      </c>
      <c r="G764">
        <v>100</v>
      </c>
      <c r="H764" t="s">
        <v>26</v>
      </c>
      <c r="I764" t="s">
        <v>27</v>
      </c>
      <c r="J764">
        <v>1354082400</v>
      </c>
      <c r="K764">
        <v>1355032800</v>
      </c>
      <c r="L764" t="b">
        <v>0</v>
      </c>
      <c r="M764" t="b">
        <v>0</v>
      </c>
      <c r="N764" t="s">
        <v>159</v>
      </c>
      <c r="O764" s="5">
        <f t="shared" si="44"/>
        <v>1.7725714285714285</v>
      </c>
      <c r="P764">
        <f t="shared" si="47"/>
        <v>62.04</v>
      </c>
      <c r="Q764" t="s">
        <v>2035</v>
      </c>
      <c r="R764" t="s">
        <v>2058</v>
      </c>
      <c r="S764" s="8">
        <f t="shared" si="45"/>
        <v>41241.25</v>
      </c>
      <c r="T764" s="8">
        <f t="shared" si="46"/>
        <v>41252.25</v>
      </c>
    </row>
    <row r="765" spans="1:20" ht="17" x14ac:dyDescent="0.2">
      <c r="A765">
        <v>763</v>
      </c>
      <c r="B765" t="s">
        <v>1561</v>
      </c>
      <c r="C765" s="3" t="s">
        <v>1562</v>
      </c>
      <c r="D765">
        <v>5600</v>
      </c>
      <c r="E765">
        <v>6338</v>
      </c>
      <c r="F765" t="s">
        <v>20</v>
      </c>
      <c r="G765">
        <v>235</v>
      </c>
      <c r="H765" t="s">
        <v>21</v>
      </c>
      <c r="I765" t="s">
        <v>22</v>
      </c>
      <c r="J765">
        <v>1336453200</v>
      </c>
      <c r="K765">
        <v>1339477200</v>
      </c>
      <c r="L765" t="b">
        <v>0</v>
      </c>
      <c r="M765" t="b">
        <v>1</v>
      </c>
      <c r="N765" t="s">
        <v>33</v>
      </c>
      <c r="O765" s="5">
        <f t="shared" si="44"/>
        <v>1.1317857142857144</v>
      </c>
      <c r="P765">
        <f t="shared" si="47"/>
        <v>26.970212765957445</v>
      </c>
      <c r="Q765" t="s">
        <v>2039</v>
      </c>
      <c r="R765" t="s">
        <v>2040</v>
      </c>
      <c r="S765" s="8">
        <f t="shared" si="45"/>
        <v>41037.208333333336</v>
      </c>
      <c r="T765" s="8">
        <f t="shared" si="46"/>
        <v>41072.208333333336</v>
      </c>
    </row>
    <row r="766" spans="1:20" ht="34" x14ac:dyDescent="0.2">
      <c r="A766">
        <v>764</v>
      </c>
      <c r="B766" t="s">
        <v>1563</v>
      </c>
      <c r="C766" s="3" t="s">
        <v>1564</v>
      </c>
      <c r="D766">
        <v>1100</v>
      </c>
      <c r="E766">
        <v>8010</v>
      </c>
      <c r="F766" t="s">
        <v>20</v>
      </c>
      <c r="G766">
        <v>148</v>
      </c>
      <c r="H766" t="s">
        <v>21</v>
      </c>
      <c r="I766" t="s">
        <v>22</v>
      </c>
      <c r="J766">
        <v>1305262800</v>
      </c>
      <c r="K766">
        <v>1305954000</v>
      </c>
      <c r="L766" t="b">
        <v>0</v>
      </c>
      <c r="M766" t="b">
        <v>0</v>
      </c>
      <c r="N766" t="s">
        <v>23</v>
      </c>
      <c r="O766" s="5">
        <f t="shared" si="44"/>
        <v>7.2818181818181822</v>
      </c>
      <c r="P766">
        <f t="shared" si="47"/>
        <v>54.121621621621621</v>
      </c>
      <c r="Q766" t="s">
        <v>2035</v>
      </c>
      <c r="R766" t="s">
        <v>2036</v>
      </c>
      <c r="S766" s="8">
        <f t="shared" si="45"/>
        <v>40676.208333333336</v>
      </c>
      <c r="T766" s="8">
        <f t="shared" si="46"/>
        <v>40684.208333333336</v>
      </c>
    </row>
    <row r="767" spans="1:20" ht="17" x14ac:dyDescent="0.2">
      <c r="A767">
        <v>765</v>
      </c>
      <c r="B767" t="s">
        <v>1565</v>
      </c>
      <c r="C767" s="3" t="s">
        <v>1566</v>
      </c>
      <c r="D767">
        <v>3900</v>
      </c>
      <c r="E767">
        <v>8125</v>
      </c>
      <c r="F767" t="s">
        <v>20</v>
      </c>
      <c r="G767">
        <v>198</v>
      </c>
      <c r="H767" t="s">
        <v>21</v>
      </c>
      <c r="I767" t="s">
        <v>22</v>
      </c>
      <c r="J767">
        <v>1492232400</v>
      </c>
      <c r="K767">
        <v>1494392400</v>
      </c>
      <c r="L767" t="b">
        <v>1</v>
      </c>
      <c r="M767" t="b">
        <v>1</v>
      </c>
      <c r="N767" t="s">
        <v>60</v>
      </c>
      <c r="O767" s="5">
        <f t="shared" si="44"/>
        <v>2.0833333333333335</v>
      </c>
      <c r="P767">
        <f t="shared" si="47"/>
        <v>41.035353535353536</v>
      </c>
      <c r="Q767" t="s">
        <v>2035</v>
      </c>
      <c r="R767" t="s">
        <v>2045</v>
      </c>
      <c r="S767" s="8">
        <f t="shared" si="45"/>
        <v>42840.208333333328</v>
      </c>
      <c r="T767" s="8">
        <f t="shared" si="46"/>
        <v>42865.208333333328</v>
      </c>
    </row>
    <row r="768" spans="1:20" ht="34" x14ac:dyDescent="0.2">
      <c r="A768">
        <v>766</v>
      </c>
      <c r="B768" t="s">
        <v>1567</v>
      </c>
      <c r="C768" s="3" t="s">
        <v>1568</v>
      </c>
      <c r="D768">
        <v>43800</v>
      </c>
      <c r="E768">
        <v>13653</v>
      </c>
      <c r="F768" t="s">
        <v>14</v>
      </c>
      <c r="G768">
        <v>248</v>
      </c>
      <c r="H768" t="s">
        <v>26</v>
      </c>
      <c r="I768" t="s">
        <v>27</v>
      </c>
      <c r="J768">
        <v>1537333200</v>
      </c>
      <c r="K768">
        <v>1537419600</v>
      </c>
      <c r="L768" t="b">
        <v>0</v>
      </c>
      <c r="M768" t="b">
        <v>0</v>
      </c>
      <c r="N768" t="s">
        <v>474</v>
      </c>
      <c r="O768" s="5">
        <f t="shared" si="44"/>
        <v>0.31171232876712329</v>
      </c>
      <c r="P768">
        <f t="shared" si="47"/>
        <v>55.052419354838712</v>
      </c>
      <c r="Q768" t="s">
        <v>2041</v>
      </c>
      <c r="R768" t="s">
        <v>2063</v>
      </c>
      <c r="S768" s="8">
        <f t="shared" si="45"/>
        <v>43362.208333333328</v>
      </c>
      <c r="T768" s="8">
        <f t="shared" si="46"/>
        <v>43363.208333333328</v>
      </c>
    </row>
    <row r="769" spans="1:20" ht="17" x14ac:dyDescent="0.2">
      <c r="A769">
        <v>767</v>
      </c>
      <c r="B769" t="s">
        <v>1569</v>
      </c>
      <c r="C769" s="3" t="s">
        <v>1570</v>
      </c>
      <c r="D769">
        <v>97200</v>
      </c>
      <c r="E769">
        <v>55372</v>
      </c>
      <c r="F769" t="s">
        <v>14</v>
      </c>
      <c r="G769">
        <v>513</v>
      </c>
      <c r="H769" t="s">
        <v>21</v>
      </c>
      <c r="I769" t="s">
        <v>22</v>
      </c>
      <c r="J769">
        <v>1444107600</v>
      </c>
      <c r="K769">
        <v>1447999200</v>
      </c>
      <c r="L769" t="b">
        <v>0</v>
      </c>
      <c r="M769" t="b">
        <v>0</v>
      </c>
      <c r="N769" t="s">
        <v>206</v>
      </c>
      <c r="O769" s="5">
        <f t="shared" si="44"/>
        <v>0.56967078189300413</v>
      </c>
      <c r="P769">
        <f t="shared" si="47"/>
        <v>107.93762183235867</v>
      </c>
      <c r="Q769" t="s">
        <v>2047</v>
      </c>
      <c r="R769" t="s">
        <v>2059</v>
      </c>
      <c r="S769" s="8">
        <f t="shared" si="45"/>
        <v>42283.208333333328</v>
      </c>
      <c r="T769" s="8">
        <f t="shared" si="46"/>
        <v>42328.25</v>
      </c>
    </row>
    <row r="770" spans="1:20" ht="17" x14ac:dyDescent="0.2">
      <c r="A770">
        <v>768</v>
      </c>
      <c r="B770" t="s">
        <v>1571</v>
      </c>
      <c r="C770" s="3" t="s">
        <v>1572</v>
      </c>
      <c r="D770">
        <v>4800</v>
      </c>
      <c r="E770">
        <v>11088</v>
      </c>
      <c r="F770" t="s">
        <v>20</v>
      </c>
      <c r="G770">
        <v>150</v>
      </c>
      <c r="H770" t="s">
        <v>21</v>
      </c>
      <c r="I770" t="s">
        <v>22</v>
      </c>
      <c r="J770">
        <v>1386741600</v>
      </c>
      <c r="K770">
        <v>1388037600</v>
      </c>
      <c r="L770" t="b">
        <v>0</v>
      </c>
      <c r="M770" t="b">
        <v>0</v>
      </c>
      <c r="N770" t="s">
        <v>33</v>
      </c>
      <c r="O770" s="5">
        <f t="shared" si="44"/>
        <v>2.31</v>
      </c>
      <c r="P770">
        <f t="shared" si="47"/>
        <v>73.92</v>
      </c>
      <c r="Q770" t="s">
        <v>2039</v>
      </c>
      <c r="R770" t="s">
        <v>2040</v>
      </c>
      <c r="S770" s="8">
        <f t="shared" si="45"/>
        <v>41619.25</v>
      </c>
      <c r="T770" s="8">
        <f t="shared" si="46"/>
        <v>41634.25</v>
      </c>
    </row>
    <row r="771" spans="1:20" ht="17" x14ac:dyDescent="0.2">
      <c r="A771">
        <v>769</v>
      </c>
      <c r="B771" t="s">
        <v>1573</v>
      </c>
      <c r="C771" s="3" t="s">
        <v>1574</v>
      </c>
      <c r="D771">
        <v>125600</v>
      </c>
      <c r="E771">
        <v>109106</v>
      </c>
      <c r="F771" t="s">
        <v>14</v>
      </c>
      <c r="G771">
        <v>3410</v>
      </c>
      <c r="H771" t="s">
        <v>21</v>
      </c>
      <c r="I771" t="s">
        <v>22</v>
      </c>
      <c r="J771">
        <v>1376542800</v>
      </c>
      <c r="K771">
        <v>1378789200</v>
      </c>
      <c r="L771" t="b">
        <v>0</v>
      </c>
      <c r="M771" t="b">
        <v>0</v>
      </c>
      <c r="N771" t="s">
        <v>89</v>
      </c>
      <c r="O771" s="5">
        <f t="shared" ref="O771:O834" si="48">E771/D771</f>
        <v>0.86867834394904464</v>
      </c>
      <c r="P771">
        <f t="shared" si="47"/>
        <v>31.995894428152493</v>
      </c>
      <c r="Q771" t="s">
        <v>2050</v>
      </c>
      <c r="R771" t="s">
        <v>2051</v>
      </c>
      <c r="S771" s="8">
        <f t="shared" ref="S771:S834" si="49" xml:space="preserve"> (((J771/60)/60)/24)+DATE(1970,1,1)</f>
        <v>41501.208333333336</v>
      </c>
      <c r="T771" s="8">
        <f t="shared" ref="T771:T834" si="50">(((K771/60)/60)/24)+DATE(1970,1,1)</f>
        <v>41527.208333333336</v>
      </c>
    </row>
    <row r="772" spans="1:20" ht="17" x14ac:dyDescent="0.2">
      <c r="A772">
        <v>770</v>
      </c>
      <c r="B772" t="s">
        <v>1575</v>
      </c>
      <c r="C772" s="3" t="s">
        <v>1576</v>
      </c>
      <c r="D772">
        <v>4300</v>
      </c>
      <c r="E772">
        <v>11642</v>
      </c>
      <c r="F772" t="s">
        <v>20</v>
      </c>
      <c r="G772">
        <v>216</v>
      </c>
      <c r="H772" t="s">
        <v>107</v>
      </c>
      <c r="I772" t="s">
        <v>108</v>
      </c>
      <c r="J772">
        <v>1397451600</v>
      </c>
      <c r="K772">
        <v>1398056400</v>
      </c>
      <c r="L772" t="b">
        <v>0</v>
      </c>
      <c r="M772" t="b">
        <v>1</v>
      </c>
      <c r="N772" t="s">
        <v>33</v>
      </c>
      <c r="O772" s="5">
        <f t="shared" si="48"/>
        <v>2.7074418604651163</v>
      </c>
      <c r="P772">
        <f t="shared" ref="P772:P835" si="51">E772/G772</f>
        <v>53.898148148148145</v>
      </c>
      <c r="Q772" t="s">
        <v>2039</v>
      </c>
      <c r="R772" t="s">
        <v>2040</v>
      </c>
      <c r="S772" s="8">
        <f t="shared" si="49"/>
        <v>41743.208333333336</v>
      </c>
      <c r="T772" s="8">
        <f t="shared" si="50"/>
        <v>41750.208333333336</v>
      </c>
    </row>
    <row r="773" spans="1:20" ht="17" x14ac:dyDescent="0.2">
      <c r="A773">
        <v>771</v>
      </c>
      <c r="B773" t="s">
        <v>1577</v>
      </c>
      <c r="C773" s="3" t="s">
        <v>1578</v>
      </c>
      <c r="D773">
        <v>5600</v>
      </c>
      <c r="E773">
        <v>2769</v>
      </c>
      <c r="F773" t="s">
        <v>74</v>
      </c>
      <c r="G773">
        <v>26</v>
      </c>
      <c r="H773" t="s">
        <v>21</v>
      </c>
      <c r="I773" t="s">
        <v>22</v>
      </c>
      <c r="J773">
        <v>1548482400</v>
      </c>
      <c r="K773">
        <v>1550815200</v>
      </c>
      <c r="L773" t="b">
        <v>0</v>
      </c>
      <c r="M773" t="b">
        <v>0</v>
      </c>
      <c r="N773" t="s">
        <v>33</v>
      </c>
      <c r="O773" s="5">
        <f t="shared" si="48"/>
        <v>0.49446428571428569</v>
      </c>
      <c r="P773">
        <f t="shared" si="51"/>
        <v>106.5</v>
      </c>
      <c r="Q773" t="s">
        <v>2039</v>
      </c>
      <c r="R773" t="s">
        <v>2040</v>
      </c>
      <c r="S773" s="8">
        <f t="shared" si="49"/>
        <v>43491.25</v>
      </c>
      <c r="T773" s="8">
        <f t="shared" si="50"/>
        <v>43518.25</v>
      </c>
    </row>
    <row r="774" spans="1:20" ht="17" x14ac:dyDescent="0.2">
      <c r="A774">
        <v>772</v>
      </c>
      <c r="B774" t="s">
        <v>1579</v>
      </c>
      <c r="C774" s="3" t="s">
        <v>1580</v>
      </c>
      <c r="D774">
        <v>149600</v>
      </c>
      <c r="E774">
        <v>169586</v>
      </c>
      <c r="F774" t="s">
        <v>20</v>
      </c>
      <c r="G774">
        <v>5139</v>
      </c>
      <c r="H774" t="s">
        <v>21</v>
      </c>
      <c r="I774" t="s">
        <v>22</v>
      </c>
      <c r="J774">
        <v>1549692000</v>
      </c>
      <c r="K774">
        <v>1550037600</v>
      </c>
      <c r="L774" t="b">
        <v>0</v>
      </c>
      <c r="M774" t="b">
        <v>0</v>
      </c>
      <c r="N774" t="s">
        <v>60</v>
      </c>
      <c r="O774" s="5">
        <f t="shared" si="48"/>
        <v>1.1335962566844919</v>
      </c>
      <c r="P774">
        <f t="shared" si="51"/>
        <v>32.999805409612762</v>
      </c>
      <c r="Q774" t="s">
        <v>2035</v>
      </c>
      <c r="R774" t="s">
        <v>2045</v>
      </c>
      <c r="S774" s="8">
        <f t="shared" si="49"/>
        <v>43505.25</v>
      </c>
      <c r="T774" s="8">
        <f t="shared" si="50"/>
        <v>43509.25</v>
      </c>
    </row>
    <row r="775" spans="1:20" ht="17" x14ac:dyDescent="0.2">
      <c r="A775">
        <v>773</v>
      </c>
      <c r="B775" t="s">
        <v>1581</v>
      </c>
      <c r="C775" s="3" t="s">
        <v>1582</v>
      </c>
      <c r="D775">
        <v>53100</v>
      </c>
      <c r="E775">
        <v>101185</v>
      </c>
      <c r="F775" t="s">
        <v>20</v>
      </c>
      <c r="G775">
        <v>2353</v>
      </c>
      <c r="H775" t="s">
        <v>21</v>
      </c>
      <c r="I775" t="s">
        <v>22</v>
      </c>
      <c r="J775">
        <v>1492059600</v>
      </c>
      <c r="K775">
        <v>1492923600</v>
      </c>
      <c r="L775" t="b">
        <v>0</v>
      </c>
      <c r="M775" t="b">
        <v>0</v>
      </c>
      <c r="N775" t="s">
        <v>33</v>
      </c>
      <c r="O775" s="5">
        <f t="shared" si="48"/>
        <v>1.9055555555555554</v>
      </c>
      <c r="P775">
        <f t="shared" si="51"/>
        <v>43.00254993625159</v>
      </c>
      <c r="Q775" t="s">
        <v>2039</v>
      </c>
      <c r="R775" t="s">
        <v>2040</v>
      </c>
      <c r="S775" s="8">
        <f t="shared" si="49"/>
        <v>42838.208333333328</v>
      </c>
      <c r="T775" s="8">
        <f t="shared" si="50"/>
        <v>42848.208333333328</v>
      </c>
    </row>
    <row r="776" spans="1:20" ht="17" x14ac:dyDescent="0.2">
      <c r="A776">
        <v>774</v>
      </c>
      <c r="B776" t="s">
        <v>1583</v>
      </c>
      <c r="C776" s="3" t="s">
        <v>1584</v>
      </c>
      <c r="D776">
        <v>5000</v>
      </c>
      <c r="E776">
        <v>6775</v>
      </c>
      <c r="F776" t="s">
        <v>20</v>
      </c>
      <c r="G776">
        <v>78</v>
      </c>
      <c r="H776" t="s">
        <v>107</v>
      </c>
      <c r="I776" t="s">
        <v>108</v>
      </c>
      <c r="J776">
        <v>1463979600</v>
      </c>
      <c r="K776">
        <v>1467522000</v>
      </c>
      <c r="L776" t="b">
        <v>0</v>
      </c>
      <c r="M776" t="b">
        <v>0</v>
      </c>
      <c r="N776" t="s">
        <v>28</v>
      </c>
      <c r="O776" s="5">
        <f t="shared" si="48"/>
        <v>1.355</v>
      </c>
      <c r="P776">
        <f t="shared" si="51"/>
        <v>86.858974358974365</v>
      </c>
      <c r="Q776" t="s">
        <v>2037</v>
      </c>
      <c r="R776" t="s">
        <v>2038</v>
      </c>
      <c r="S776" s="8">
        <f t="shared" si="49"/>
        <v>42513.208333333328</v>
      </c>
      <c r="T776" s="8">
        <f t="shared" si="50"/>
        <v>42554.208333333328</v>
      </c>
    </row>
    <row r="777" spans="1:20" ht="34" x14ac:dyDescent="0.2">
      <c r="A777">
        <v>775</v>
      </c>
      <c r="B777" t="s">
        <v>1585</v>
      </c>
      <c r="C777" s="3" t="s">
        <v>1586</v>
      </c>
      <c r="D777">
        <v>9400</v>
      </c>
      <c r="E777">
        <v>968</v>
      </c>
      <c r="F777" t="s">
        <v>14</v>
      </c>
      <c r="G777">
        <v>10</v>
      </c>
      <c r="H777" t="s">
        <v>21</v>
      </c>
      <c r="I777" t="s">
        <v>22</v>
      </c>
      <c r="J777">
        <v>1415253600</v>
      </c>
      <c r="K777">
        <v>1416117600</v>
      </c>
      <c r="L777" t="b">
        <v>0</v>
      </c>
      <c r="M777" t="b">
        <v>0</v>
      </c>
      <c r="N777" t="s">
        <v>23</v>
      </c>
      <c r="O777" s="5">
        <f t="shared" si="48"/>
        <v>0.10297872340425532</v>
      </c>
      <c r="P777">
        <f t="shared" si="51"/>
        <v>96.8</v>
      </c>
      <c r="Q777" t="s">
        <v>2035</v>
      </c>
      <c r="R777" t="s">
        <v>2036</v>
      </c>
      <c r="S777" s="8">
        <f t="shared" si="49"/>
        <v>41949.25</v>
      </c>
      <c r="T777" s="8">
        <f t="shared" si="50"/>
        <v>41959.25</v>
      </c>
    </row>
    <row r="778" spans="1:20" ht="17" x14ac:dyDescent="0.2">
      <c r="A778">
        <v>776</v>
      </c>
      <c r="B778" t="s">
        <v>1587</v>
      </c>
      <c r="C778" s="3" t="s">
        <v>1588</v>
      </c>
      <c r="D778">
        <v>110800</v>
      </c>
      <c r="E778">
        <v>72623</v>
      </c>
      <c r="F778" t="s">
        <v>14</v>
      </c>
      <c r="G778">
        <v>2201</v>
      </c>
      <c r="H778" t="s">
        <v>21</v>
      </c>
      <c r="I778" t="s">
        <v>22</v>
      </c>
      <c r="J778">
        <v>1562216400</v>
      </c>
      <c r="K778">
        <v>1563771600</v>
      </c>
      <c r="L778" t="b">
        <v>0</v>
      </c>
      <c r="M778" t="b">
        <v>0</v>
      </c>
      <c r="N778" t="s">
        <v>33</v>
      </c>
      <c r="O778" s="5">
        <f t="shared" si="48"/>
        <v>0.65544223826714798</v>
      </c>
      <c r="P778">
        <f t="shared" si="51"/>
        <v>32.995456610631528</v>
      </c>
      <c r="Q778" t="s">
        <v>2039</v>
      </c>
      <c r="R778" t="s">
        <v>2040</v>
      </c>
      <c r="S778" s="8">
        <f t="shared" si="49"/>
        <v>43650.208333333328</v>
      </c>
      <c r="T778" s="8">
        <f t="shared" si="50"/>
        <v>43668.208333333328</v>
      </c>
    </row>
    <row r="779" spans="1:20" ht="17" x14ac:dyDescent="0.2">
      <c r="A779">
        <v>777</v>
      </c>
      <c r="B779" t="s">
        <v>1589</v>
      </c>
      <c r="C779" s="3" t="s">
        <v>1590</v>
      </c>
      <c r="D779">
        <v>93800</v>
      </c>
      <c r="E779">
        <v>45987</v>
      </c>
      <c r="F779" t="s">
        <v>14</v>
      </c>
      <c r="G779">
        <v>676</v>
      </c>
      <c r="H779" t="s">
        <v>21</v>
      </c>
      <c r="I779" t="s">
        <v>22</v>
      </c>
      <c r="J779">
        <v>1316754000</v>
      </c>
      <c r="K779">
        <v>1319259600</v>
      </c>
      <c r="L779" t="b">
        <v>0</v>
      </c>
      <c r="M779" t="b">
        <v>0</v>
      </c>
      <c r="N779" t="s">
        <v>33</v>
      </c>
      <c r="O779" s="5">
        <f t="shared" si="48"/>
        <v>0.49026652452025588</v>
      </c>
      <c r="P779">
        <f t="shared" si="51"/>
        <v>68.028106508875737</v>
      </c>
      <c r="Q779" t="s">
        <v>2039</v>
      </c>
      <c r="R779" t="s">
        <v>2040</v>
      </c>
      <c r="S779" s="8">
        <f t="shared" si="49"/>
        <v>40809.208333333336</v>
      </c>
      <c r="T779" s="8">
        <f t="shared" si="50"/>
        <v>40838.208333333336</v>
      </c>
    </row>
    <row r="780" spans="1:20" ht="17" x14ac:dyDescent="0.2">
      <c r="A780">
        <v>778</v>
      </c>
      <c r="B780" t="s">
        <v>1591</v>
      </c>
      <c r="C780" s="3" t="s">
        <v>1592</v>
      </c>
      <c r="D780">
        <v>1300</v>
      </c>
      <c r="E780">
        <v>10243</v>
      </c>
      <c r="F780" t="s">
        <v>20</v>
      </c>
      <c r="G780">
        <v>174</v>
      </c>
      <c r="H780" t="s">
        <v>98</v>
      </c>
      <c r="I780" t="s">
        <v>99</v>
      </c>
      <c r="J780">
        <v>1313211600</v>
      </c>
      <c r="K780">
        <v>1313643600</v>
      </c>
      <c r="L780" t="b">
        <v>0</v>
      </c>
      <c r="M780" t="b">
        <v>0</v>
      </c>
      <c r="N780" t="s">
        <v>71</v>
      </c>
      <c r="O780" s="5">
        <f t="shared" si="48"/>
        <v>7.8792307692307695</v>
      </c>
      <c r="P780">
        <f t="shared" si="51"/>
        <v>58.867816091954026</v>
      </c>
      <c r="Q780" t="s">
        <v>2041</v>
      </c>
      <c r="R780" t="s">
        <v>2049</v>
      </c>
      <c r="S780" s="8">
        <f t="shared" si="49"/>
        <v>40768.208333333336</v>
      </c>
      <c r="T780" s="8">
        <f t="shared" si="50"/>
        <v>40773.208333333336</v>
      </c>
    </row>
    <row r="781" spans="1:20" ht="17" x14ac:dyDescent="0.2">
      <c r="A781">
        <v>779</v>
      </c>
      <c r="B781" t="s">
        <v>1593</v>
      </c>
      <c r="C781" s="3" t="s">
        <v>1594</v>
      </c>
      <c r="D781">
        <v>108700</v>
      </c>
      <c r="E781">
        <v>87293</v>
      </c>
      <c r="F781" t="s">
        <v>14</v>
      </c>
      <c r="G781">
        <v>831</v>
      </c>
      <c r="H781" t="s">
        <v>21</v>
      </c>
      <c r="I781" t="s">
        <v>22</v>
      </c>
      <c r="J781">
        <v>1439528400</v>
      </c>
      <c r="K781">
        <v>1440306000</v>
      </c>
      <c r="L781" t="b">
        <v>0</v>
      </c>
      <c r="M781" t="b">
        <v>1</v>
      </c>
      <c r="N781" t="s">
        <v>33</v>
      </c>
      <c r="O781" s="5">
        <f t="shared" si="48"/>
        <v>0.80306347746090156</v>
      </c>
      <c r="P781">
        <f t="shared" si="51"/>
        <v>105.04572803850782</v>
      </c>
      <c r="Q781" t="s">
        <v>2039</v>
      </c>
      <c r="R781" t="s">
        <v>2040</v>
      </c>
      <c r="S781" s="8">
        <f t="shared" si="49"/>
        <v>42230.208333333328</v>
      </c>
      <c r="T781" s="8">
        <f t="shared" si="50"/>
        <v>42239.208333333328</v>
      </c>
    </row>
    <row r="782" spans="1:20" ht="34" x14ac:dyDescent="0.2">
      <c r="A782">
        <v>780</v>
      </c>
      <c r="B782" t="s">
        <v>1595</v>
      </c>
      <c r="C782" s="3" t="s">
        <v>1596</v>
      </c>
      <c r="D782">
        <v>5100</v>
      </c>
      <c r="E782">
        <v>5421</v>
      </c>
      <c r="F782" t="s">
        <v>20</v>
      </c>
      <c r="G782">
        <v>164</v>
      </c>
      <c r="H782" t="s">
        <v>21</v>
      </c>
      <c r="I782" t="s">
        <v>22</v>
      </c>
      <c r="J782">
        <v>1469163600</v>
      </c>
      <c r="K782">
        <v>1470805200</v>
      </c>
      <c r="L782" t="b">
        <v>0</v>
      </c>
      <c r="M782" t="b">
        <v>1</v>
      </c>
      <c r="N782" t="s">
        <v>53</v>
      </c>
      <c r="O782" s="5">
        <f t="shared" si="48"/>
        <v>1.0629411764705883</v>
      </c>
      <c r="P782">
        <f t="shared" si="51"/>
        <v>33.054878048780488</v>
      </c>
      <c r="Q782" t="s">
        <v>2041</v>
      </c>
      <c r="R782" t="s">
        <v>2044</v>
      </c>
      <c r="S782" s="8">
        <f t="shared" si="49"/>
        <v>42573.208333333328</v>
      </c>
      <c r="T782" s="8">
        <f t="shared" si="50"/>
        <v>42592.208333333328</v>
      </c>
    </row>
    <row r="783" spans="1:20" ht="17" x14ac:dyDescent="0.2">
      <c r="A783">
        <v>781</v>
      </c>
      <c r="B783" t="s">
        <v>1597</v>
      </c>
      <c r="C783" s="3" t="s">
        <v>1598</v>
      </c>
      <c r="D783">
        <v>8700</v>
      </c>
      <c r="E783">
        <v>4414</v>
      </c>
      <c r="F783" t="s">
        <v>74</v>
      </c>
      <c r="G783">
        <v>56</v>
      </c>
      <c r="H783" t="s">
        <v>98</v>
      </c>
      <c r="I783" t="s">
        <v>99</v>
      </c>
      <c r="J783">
        <v>1288501200</v>
      </c>
      <c r="K783">
        <v>1292911200</v>
      </c>
      <c r="L783" t="b">
        <v>0</v>
      </c>
      <c r="M783" t="b">
        <v>0</v>
      </c>
      <c r="N783" t="s">
        <v>33</v>
      </c>
      <c r="O783" s="5">
        <f t="shared" si="48"/>
        <v>0.50735632183908042</v>
      </c>
      <c r="P783">
        <f t="shared" si="51"/>
        <v>78.821428571428569</v>
      </c>
      <c r="Q783" t="s">
        <v>2039</v>
      </c>
      <c r="R783" t="s">
        <v>2040</v>
      </c>
      <c r="S783" s="8">
        <f t="shared" si="49"/>
        <v>40482.208333333336</v>
      </c>
      <c r="T783" s="8">
        <f t="shared" si="50"/>
        <v>40533.25</v>
      </c>
    </row>
    <row r="784" spans="1:20" ht="17" x14ac:dyDescent="0.2">
      <c r="A784">
        <v>782</v>
      </c>
      <c r="B784" t="s">
        <v>1599</v>
      </c>
      <c r="C784" s="3" t="s">
        <v>1600</v>
      </c>
      <c r="D784">
        <v>5100</v>
      </c>
      <c r="E784">
        <v>10981</v>
      </c>
      <c r="F784" t="s">
        <v>20</v>
      </c>
      <c r="G784">
        <v>161</v>
      </c>
      <c r="H784" t="s">
        <v>21</v>
      </c>
      <c r="I784" t="s">
        <v>22</v>
      </c>
      <c r="J784">
        <v>1298959200</v>
      </c>
      <c r="K784">
        <v>1301374800</v>
      </c>
      <c r="L784" t="b">
        <v>0</v>
      </c>
      <c r="M784" t="b">
        <v>1</v>
      </c>
      <c r="N784" t="s">
        <v>71</v>
      </c>
      <c r="O784" s="5">
        <f t="shared" si="48"/>
        <v>2.153137254901961</v>
      </c>
      <c r="P784">
        <f t="shared" si="51"/>
        <v>68.204968944099377</v>
      </c>
      <c r="Q784" t="s">
        <v>2041</v>
      </c>
      <c r="R784" t="s">
        <v>2049</v>
      </c>
      <c r="S784" s="8">
        <f t="shared" si="49"/>
        <v>40603.25</v>
      </c>
      <c r="T784" s="8">
        <f t="shared" si="50"/>
        <v>40631.208333333336</v>
      </c>
    </row>
    <row r="785" spans="1:20" ht="17" x14ac:dyDescent="0.2">
      <c r="A785">
        <v>783</v>
      </c>
      <c r="B785" t="s">
        <v>1601</v>
      </c>
      <c r="C785" s="3" t="s">
        <v>1602</v>
      </c>
      <c r="D785">
        <v>7400</v>
      </c>
      <c r="E785">
        <v>10451</v>
      </c>
      <c r="F785" t="s">
        <v>20</v>
      </c>
      <c r="G785">
        <v>138</v>
      </c>
      <c r="H785" t="s">
        <v>21</v>
      </c>
      <c r="I785" t="s">
        <v>22</v>
      </c>
      <c r="J785">
        <v>1387260000</v>
      </c>
      <c r="K785">
        <v>1387864800</v>
      </c>
      <c r="L785" t="b">
        <v>0</v>
      </c>
      <c r="M785" t="b">
        <v>0</v>
      </c>
      <c r="N785" t="s">
        <v>23</v>
      </c>
      <c r="O785" s="5">
        <f t="shared" si="48"/>
        <v>1.4122972972972974</v>
      </c>
      <c r="P785">
        <f t="shared" si="51"/>
        <v>75.731884057971016</v>
      </c>
      <c r="Q785" t="s">
        <v>2035</v>
      </c>
      <c r="R785" t="s">
        <v>2036</v>
      </c>
      <c r="S785" s="8">
        <f t="shared" si="49"/>
        <v>41625.25</v>
      </c>
      <c r="T785" s="8">
        <f t="shared" si="50"/>
        <v>41632.25</v>
      </c>
    </row>
    <row r="786" spans="1:20" ht="17" x14ac:dyDescent="0.2">
      <c r="A786">
        <v>784</v>
      </c>
      <c r="B786" t="s">
        <v>1603</v>
      </c>
      <c r="C786" s="3" t="s">
        <v>1604</v>
      </c>
      <c r="D786">
        <v>88900</v>
      </c>
      <c r="E786">
        <v>102535</v>
      </c>
      <c r="F786" t="s">
        <v>20</v>
      </c>
      <c r="G786">
        <v>3308</v>
      </c>
      <c r="H786" t="s">
        <v>21</v>
      </c>
      <c r="I786" t="s">
        <v>22</v>
      </c>
      <c r="J786">
        <v>1457244000</v>
      </c>
      <c r="K786">
        <v>1458190800</v>
      </c>
      <c r="L786" t="b">
        <v>0</v>
      </c>
      <c r="M786" t="b">
        <v>0</v>
      </c>
      <c r="N786" t="s">
        <v>28</v>
      </c>
      <c r="O786" s="5">
        <f t="shared" si="48"/>
        <v>1.1533745781777278</v>
      </c>
      <c r="P786">
        <f t="shared" si="51"/>
        <v>30.996070133010882</v>
      </c>
      <c r="Q786" t="s">
        <v>2037</v>
      </c>
      <c r="R786" t="s">
        <v>2038</v>
      </c>
      <c r="S786" s="8">
        <f t="shared" si="49"/>
        <v>42435.25</v>
      </c>
      <c r="T786" s="8">
        <f t="shared" si="50"/>
        <v>42446.208333333328</v>
      </c>
    </row>
    <row r="787" spans="1:20" ht="34" x14ac:dyDescent="0.2">
      <c r="A787">
        <v>785</v>
      </c>
      <c r="B787" t="s">
        <v>1605</v>
      </c>
      <c r="C787" s="3" t="s">
        <v>1606</v>
      </c>
      <c r="D787">
        <v>6700</v>
      </c>
      <c r="E787">
        <v>12939</v>
      </c>
      <c r="F787" t="s">
        <v>20</v>
      </c>
      <c r="G787">
        <v>127</v>
      </c>
      <c r="H787" t="s">
        <v>26</v>
      </c>
      <c r="I787" t="s">
        <v>27</v>
      </c>
      <c r="J787">
        <v>1556341200</v>
      </c>
      <c r="K787">
        <v>1559278800</v>
      </c>
      <c r="L787" t="b">
        <v>0</v>
      </c>
      <c r="M787" t="b">
        <v>1</v>
      </c>
      <c r="N787" t="s">
        <v>71</v>
      </c>
      <c r="O787" s="5">
        <f t="shared" si="48"/>
        <v>1.9311940298507462</v>
      </c>
      <c r="P787">
        <f t="shared" si="51"/>
        <v>101.88188976377953</v>
      </c>
      <c r="Q787" t="s">
        <v>2041</v>
      </c>
      <c r="R787" t="s">
        <v>2049</v>
      </c>
      <c r="S787" s="8">
        <f t="shared" si="49"/>
        <v>43582.208333333328</v>
      </c>
      <c r="T787" s="8">
        <f t="shared" si="50"/>
        <v>43616.208333333328</v>
      </c>
    </row>
    <row r="788" spans="1:20" ht="17" x14ac:dyDescent="0.2">
      <c r="A788">
        <v>786</v>
      </c>
      <c r="B788" t="s">
        <v>1607</v>
      </c>
      <c r="C788" s="3" t="s">
        <v>1608</v>
      </c>
      <c r="D788">
        <v>1500</v>
      </c>
      <c r="E788">
        <v>10946</v>
      </c>
      <c r="F788" t="s">
        <v>20</v>
      </c>
      <c r="G788">
        <v>207</v>
      </c>
      <c r="H788" t="s">
        <v>107</v>
      </c>
      <c r="I788" t="s">
        <v>108</v>
      </c>
      <c r="J788">
        <v>1522126800</v>
      </c>
      <c r="K788">
        <v>1522731600</v>
      </c>
      <c r="L788" t="b">
        <v>0</v>
      </c>
      <c r="M788" t="b">
        <v>1</v>
      </c>
      <c r="N788" t="s">
        <v>159</v>
      </c>
      <c r="O788" s="5">
        <f t="shared" si="48"/>
        <v>7.2973333333333334</v>
      </c>
      <c r="P788">
        <f t="shared" si="51"/>
        <v>52.879227053140099</v>
      </c>
      <c r="Q788" t="s">
        <v>2035</v>
      </c>
      <c r="R788" t="s">
        <v>2058</v>
      </c>
      <c r="S788" s="8">
        <f t="shared" si="49"/>
        <v>43186.208333333328</v>
      </c>
      <c r="T788" s="8">
        <f t="shared" si="50"/>
        <v>43193.208333333328</v>
      </c>
    </row>
    <row r="789" spans="1:20" ht="17" x14ac:dyDescent="0.2">
      <c r="A789">
        <v>787</v>
      </c>
      <c r="B789" t="s">
        <v>1609</v>
      </c>
      <c r="C789" s="3" t="s">
        <v>1610</v>
      </c>
      <c r="D789">
        <v>61200</v>
      </c>
      <c r="E789">
        <v>60994</v>
      </c>
      <c r="F789" t="s">
        <v>14</v>
      </c>
      <c r="G789">
        <v>859</v>
      </c>
      <c r="H789" t="s">
        <v>15</v>
      </c>
      <c r="I789" t="s">
        <v>16</v>
      </c>
      <c r="J789">
        <v>1305954000</v>
      </c>
      <c r="K789">
        <v>1306731600</v>
      </c>
      <c r="L789" t="b">
        <v>0</v>
      </c>
      <c r="M789" t="b">
        <v>0</v>
      </c>
      <c r="N789" t="s">
        <v>23</v>
      </c>
      <c r="O789" s="5">
        <f t="shared" si="48"/>
        <v>0.99663398692810456</v>
      </c>
      <c r="P789">
        <f t="shared" si="51"/>
        <v>71.005820721769496</v>
      </c>
      <c r="Q789" t="s">
        <v>2035</v>
      </c>
      <c r="R789" t="s">
        <v>2036</v>
      </c>
      <c r="S789" s="8">
        <f t="shared" si="49"/>
        <v>40684.208333333336</v>
      </c>
      <c r="T789" s="8">
        <f t="shared" si="50"/>
        <v>40693.208333333336</v>
      </c>
    </row>
    <row r="790" spans="1:20" ht="17" x14ac:dyDescent="0.2">
      <c r="A790">
        <v>788</v>
      </c>
      <c r="B790" t="s">
        <v>1611</v>
      </c>
      <c r="C790" s="3" t="s">
        <v>1612</v>
      </c>
      <c r="D790">
        <v>3600</v>
      </c>
      <c r="E790">
        <v>3174</v>
      </c>
      <c r="F790" t="s">
        <v>47</v>
      </c>
      <c r="G790">
        <v>31</v>
      </c>
      <c r="H790" t="s">
        <v>21</v>
      </c>
      <c r="I790" t="s">
        <v>22</v>
      </c>
      <c r="J790">
        <v>1350709200</v>
      </c>
      <c r="K790">
        <v>1352527200</v>
      </c>
      <c r="L790" t="b">
        <v>0</v>
      </c>
      <c r="M790" t="b">
        <v>0</v>
      </c>
      <c r="N790" t="s">
        <v>71</v>
      </c>
      <c r="O790" s="5">
        <f t="shared" si="48"/>
        <v>0.88166666666666671</v>
      </c>
      <c r="P790">
        <f t="shared" si="51"/>
        <v>102.38709677419355</v>
      </c>
      <c r="Q790" t="s">
        <v>2041</v>
      </c>
      <c r="R790" t="s">
        <v>2049</v>
      </c>
      <c r="S790" s="8">
        <f t="shared" si="49"/>
        <v>41202.208333333336</v>
      </c>
      <c r="T790" s="8">
        <f t="shared" si="50"/>
        <v>41223.25</v>
      </c>
    </row>
    <row r="791" spans="1:20" ht="17" x14ac:dyDescent="0.2">
      <c r="A791">
        <v>789</v>
      </c>
      <c r="B791" t="s">
        <v>1613</v>
      </c>
      <c r="C791" s="3" t="s">
        <v>1614</v>
      </c>
      <c r="D791">
        <v>9000</v>
      </c>
      <c r="E791">
        <v>3351</v>
      </c>
      <c r="F791" t="s">
        <v>14</v>
      </c>
      <c r="G791">
        <v>45</v>
      </c>
      <c r="H791" t="s">
        <v>21</v>
      </c>
      <c r="I791" t="s">
        <v>22</v>
      </c>
      <c r="J791">
        <v>1401166800</v>
      </c>
      <c r="K791">
        <v>1404363600</v>
      </c>
      <c r="L791" t="b">
        <v>0</v>
      </c>
      <c r="M791" t="b">
        <v>0</v>
      </c>
      <c r="N791" t="s">
        <v>33</v>
      </c>
      <c r="O791" s="5">
        <f t="shared" si="48"/>
        <v>0.37233333333333335</v>
      </c>
      <c r="P791">
        <f t="shared" si="51"/>
        <v>74.466666666666669</v>
      </c>
      <c r="Q791" t="s">
        <v>2039</v>
      </c>
      <c r="R791" t="s">
        <v>2040</v>
      </c>
      <c r="S791" s="8">
        <f t="shared" si="49"/>
        <v>41786.208333333336</v>
      </c>
      <c r="T791" s="8">
        <f t="shared" si="50"/>
        <v>41823.208333333336</v>
      </c>
    </row>
    <row r="792" spans="1:20" ht="17" x14ac:dyDescent="0.2">
      <c r="A792">
        <v>790</v>
      </c>
      <c r="B792" t="s">
        <v>1615</v>
      </c>
      <c r="C792" s="3" t="s">
        <v>1616</v>
      </c>
      <c r="D792">
        <v>185900</v>
      </c>
      <c r="E792">
        <v>56774</v>
      </c>
      <c r="F792" t="s">
        <v>74</v>
      </c>
      <c r="G792">
        <v>1113</v>
      </c>
      <c r="H792" t="s">
        <v>21</v>
      </c>
      <c r="I792" t="s">
        <v>22</v>
      </c>
      <c r="J792">
        <v>1266127200</v>
      </c>
      <c r="K792">
        <v>1266645600</v>
      </c>
      <c r="L792" t="b">
        <v>0</v>
      </c>
      <c r="M792" t="b">
        <v>0</v>
      </c>
      <c r="N792" t="s">
        <v>33</v>
      </c>
      <c r="O792" s="5">
        <f t="shared" si="48"/>
        <v>0.30540075309306081</v>
      </c>
      <c r="P792">
        <f t="shared" si="51"/>
        <v>51.009883198562441</v>
      </c>
      <c r="Q792" t="s">
        <v>2039</v>
      </c>
      <c r="R792" t="s">
        <v>2040</v>
      </c>
      <c r="S792" s="8">
        <f t="shared" si="49"/>
        <v>40223.25</v>
      </c>
      <c r="T792" s="8">
        <f t="shared" si="50"/>
        <v>40229.25</v>
      </c>
    </row>
    <row r="793" spans="1:20" ht="17" x14ac:dyDescent="0.2">
      <c r="A793">
        <v>791</v>
      </c>
      <c r="B793" t="s">
        <v>1617</v>
      </c>
      <c r="C793" s="3" t="s">
        <v>1618</v>
      </c>
      <c r="D793">
        <v>2100</v>
      </c>
      <c r="E793">
        <v>540</v>
      </c>
      <c r="F793" t="s">
        <v>14</v>
      </c>
      <c r="G793">
        <v>6</v>
      </c>
      <c r="H793" t="s">
        <v>21</v>
      </c>
      <c r="I793" t="s">
        <v>22</v>
      </c>
      <c r="J793">
        <v>1481436000</v>
      </c>
      <c r="K793">
        <v>1482818400</v>
      </c>
      <c r="L793" t="b">
        <v>0</v>
      </c>
      <c r="M793" t="b">
        <v>0</v>
      </c>
      <c r="N793" t="s">
        <v>17</v>
      </c>
      <c r="O793" s="5">
        <f t="shared" si="48"/>
        <v>0.25714285714285712</v>
      </c>
      <c r="P793">
        <f t="shared" si="51"/>
        <v>90</v>
      </c>
      <c r="Q793" t="s">
        <v>2033</v>
      </c>
      <c r="R793" t="s">
        <v>2034</v>
      </c>
      <c r="S793" s="8">
        <f t="shared" si="49"/>
        <v>42715.25</v>
      </c>
      <c r="T793" s="8">
        <f t="shared" si="50"/>
        <v>42731.25</v>
      </c>
    </row>
    <row r="794" spans="1:20" ht="17" x14ac:dyDescent="0.2">
      <c r="A794">
        <v>792</v>
      </c>
      <c r="B794" t="s">
        <v>1619</v>
      </c>
      <c r="C794" s="3" t="s">
        <v>1620</v>
      </c>
      <c r="D794">
        <v>2000</v>
      </c>
      <c r="E794">
        <v>680</v>
      </c>
      <c r="F794" t="s">
        <v>14</v>
      </c>
      <c r="G794">
        <v>7</v>
      </c>
      <c r="H794" t="s">
        <v>21</v>
      </c>
      <c r="I794" t="s">
        <v>22</v>
      </c>
      <c r="J794">
        <v>1372222800</v>
      </c>
      <c r="K794">
        <v>1374642000</v>
      </c>
      <c r="L794" t="b">
        <v>0</v>
      </c>
      <c r="M794" t="b">
        <v>1</v>
      </c>
      <c r="N794" t="s">
        <v>33</v>
      </c>
      <c r="O794" s="5">
        <f t="shared" si="48"/>
        <v>0.34</v>
      </c>
      <c r="P794">
        <f t="shared" si="51"/>
        <v>97.142857142857139</v>
      </c>
      <c r="Q794" t="s">
        <v>2039</v>
      </c>
      <c r="R794" t="s">
        <v>2040</v>
      </c>
      <c r="S794" s="8">
        <f t="shared" si="49"/>
        <v>41451.208333333336</v>
      </c>
      <c r="T794" s="8">
        <f t="shared" si="50"/>
        <v>41479.208333333336</v>
      </c>
    </row>
    <row r="795" spans="1:20" ht="17" x14ac:dyDescent="0.2">
      <c r="A795">
        <v>793</v>
      </c>
      <c r="B795" t="s">
        <v>1621</v>
      </c>
      <c r="C795" s="3" t="s">
        <v>1622</v>
      </c>
      <c r="D795">
        <v>1100</v>
      </c>
      <c r="E795">
        <v>13045</v>
      </c>
      <c r="F795" t="s">
        <v>20</v>
      </c>
      <c r="G795">
        <v>181</v>
      </c>
      <c r="H795" t="s">
        <v>98</v>
      </c>
      <c r="I795" t="s">
        <v>99</v>
      </c>
      <c r="J795">
        <v>1372136400</v>
      </c>
      <c r="K795">
        <v>1372482000</v>
      </c>
      <c r="L795" t="b">
        <v>0</v>
      </c>
      <c r="M795" t="b">
        <v>0</v>
      </c>
      <c r="N795" t="s">
        <v>68</v>
      </c>
      <c r="O795" s="5">
        <f t="shared" si="48"/>
        <v>11.859090909090909</v>
      </c>
      <c r="P795">
        <f t="shared" si="51"/>
        <v>72.071823204419886</v>
      </c>
      <c r="Q795" t="s">
        <v>2047</v>
      </c>
      <c r="R795" t="s">
        <v>2048</v>
      </c>
      <c r="S795" s="8">
        <f t="shared" si="49"/>
        <v>41450.208333333336</v>
      </c>
      <c r="T795" s="8">
        <f t="shared" si="50"/>
        <v>41454.208333333336</v>
      </c>
    </row>
    <row r="796" spans="1:20" ht="17" x14ac:dyDescent="0.2">
      <c r="A796">
        <v>794</v>
      </c>
      <c r="B796" t="s">
        <v>1623</v>
      </c>
      <c r="C796" s="3" t="s">
        <v>1624</v>
      </c>
      <c r="D796">
        <v>6600</v>
      </c>
      <c r="E796">
        <v>8276</v>
      </c>
      <c r="F796" t="s">
        <v>20</v>
      </c>
      <c r="G796">
        <v>110</v>
      </c>
      <c r="H796" t="s">
        <v>21</v>
      </c>
      <c r="I796" t="s">
        <v>22</v>
      </c>
      <c r="J796">
        <v>1513922400</v>
      </c>
      <c r="K796">
        <v>1514959200</v>
      </c>
      <c r="L796" t="b">
        <v>0</v>
      </c>
      <c r="M796" t="b">
        <v>0</v>
      </c>
      <c r="N796" t="s">
        <v>23</v>
      </c>
      <c r="O796" s="5">
        <f t="shared" si="48"/>
        <v>1.2539393939393939</v>
      </c>
      <c r="P796">
        <f t="shared" si="51"/>
        <v>75.236363636363635</v>
      </c>
      <c r="Q796" t="s">
        <v>2035</v>
      </c>
      <c r="R796" t="s">
        <v>2036</v>
      </c>
      <c r="S796" s="8">
        <f t="shared" si="49"/>
        <v>43091.25</v>
      </c>
      <c r="T796" s="8">
        <f t="shared" si="50"/>
        <v>43103.25</v>
      </c>
    </row>
    <row r="797" spans="1:20" ht="34" x14ac:dyDescent="0.2">
      <c r="A797">
        <v>795</v>
      </c>
      <c r="B797" t="s">
        <v>1625</v>
      </c>
      <c r="C797" s="3" t="s">
        <v>1626</v>
      </c>
      <c r="D797">
        <v>7100</v>
      </c>
      <c r="E797">
        <v>1022</v>
      </c>
      <c r="F797" t="s">
        <v>14</v>
      </c>
      <c r="G797">
        <v>31</v>
      </c>
      <c r="H797" t="s">
        <v>21</v>
      </c>
      <c r="I797" t="s">
        <v>22</v>
      </c>
      <c r="J797">
        <v>1477976400</v>
      </c>
      <c r="K797">
        <v>1478235600</v>
      </c>
      <c r="L797" t="b">
        <v>0</v>
      </c>
      <c r="M797" t="b">
        <v>0</v>
      </c>
      <c r="N797" t="s">
        <v>53</v>
      </c>
      <c r="O797" s="5">
        <f t="shared" si="48"/>
        <v>0.14394366197183098</v>
      </c>
      <c r="P797">
        <f t="shared" si="51"/>
        <v>32.967741935483872</v>
      </c>
      <c r="Q797" t="s">
        <v>2041</v>
      </c>
      <c r="R797" t="s">
        <v>2044</v>
      </c>
      <c r="S797" s="8">
        <f t="shared" si="49"/>
        <v>42675.208333333328</v>
      </c>
      <c r="T797" s="8">
        <f t="shared" si="50"/>
        <v>42678.208333333328</v>
      </c>
    </row>
    <row r="798" spans="1:20" ht="17" x14ac:dyDescent="0.2">
      <c r="A798">
        <v>796</v>
      </c>
      <c r="B798" t="s">
        <v>1627</v>
      </c>
      <c r="C798" s="3" t="s">
        <v>1628</v>
      </c>
      <c r="D798">
        <v>7800</v>
      </c>
      <c r="E798">
        <v>4275</v>
      </c>
      <c r="F798" t="s">
        <v>14</v>
      </c>
      <c r="G798">
        <v>78</v>
      </c>
      <c r="H798" t="s">
        <v>21</v>
      </c>
      <c r="I798" t="s">
        <v>22</v>
      </c>
      <c r="J798">
        <v>1407474000</v>
      </c>
      <c r="K798">
        <v>1408078800</v>
      </c>
      <c r="L798" t="b">
        <v>0</v>
      </c>
      <c r="M798" t="b">
        <v>1</v>
      </c>
      <c r="N798" t="s">
        <v>292</v>
      </c>
      <c r="O798" s="5">
        <f t="shared" si="48"/>
        <v>0.54807692307692313</v>
      </c>
      <c r="P798">
        <f t="shared" si="51"/>
        <v>54.807692307692307</v>
      </c>
      <c r="Q798" t="s">
        <v>2050</v>
      </c>
      <c r="R798" t="s">
        <v>2061</v>
      </c>
      <c r="S798" s="8">
        <f t="shared" si="49"/>
        <v>41859.208333333336</v>
      </c>
      <c r="T798" s="8">
        <f t="shared" si="50"/>
        <v>41866.208333333336</v>
      </c>
    </row>
    <row r="799" spans="1:20" ht="17" x14ac:dyDescent="0.2">
      <c r="A799">
        <v>797</v>
      </c>
      <c r="B799" t="s">
        <v>1629</v>
      </c>
      <c r="C799" s="3" t="s">
        <v>1630</v>
      </c>
      <c r="D799">
        <v>7600</v>
      </c>
      <c r="E799">
        <v>8332</v>
      </c>
      <c r="F799" t="s">
        <v>20</v>
      </c>
      <c r="G799">
        <v>185</v>
      </c>
      <c r="H799" t="s">
        <v>21</v>
      </c>
      <c r="I799" t="s">
        <v>22</v>
      </c>
      <c r="J799">
        <v>1546149600</v>
      </c>
      <c r="K799">
        <v>1548136800</v>
      </c>
      <c r="L799" t="b">
        <v>0</v>
      </c>
      <c r="M799" t="b">
        <v>0</v>
      </c>
      <c r="N799" t="s">
        <v>28</v>
      </c>
      <c r="O799" s="5">
        <f t="shared" si="48"/>
        <v>1.0963157894736841</v>
      </c>
      <c r="P799">
        <f t="shared" si="51"/>
        <v>45.037837837837834</v>
      </c>
      <c r="Q799" t="s">
        <v>2037</v>
      </c>
      <c r="R799" t="s">
        <v>2038</v>
      </c>
      <c r="S799" s="8">
        <f t="shared" si="49"/>
        <v>43464.25</v>
      </c>
      <c r="T799" s="8">
        <f t="shared" si="50"/>
        <v>43487.25</v>
      </c>
    </row>
    <row r="800" spans="1:20" ht="17" x14ac:dyDescent="0.2">
      <c r="A800">
        <v>798</v>
      </c>
      <c r="B800" t="s">
        <v>1631</v>
      </c>
      <c r="C800" s="3" t="s">
        <v>1632</v>
      </c>
      <c r="D800">
        <v>3400</v>
      </c>
      <c r="E800">
        <v>6408</v>
      </c>
      <c r="F800" t="s">
        <v>20</v>
      </c>
      <c r="G800">
        <v>121</v>
      </c>
      <c r="H800" t="s">
        <v>21</v>
      </c>
      <c r="I800" t="s">
        <v>22</v>
      </c>
      <c r="J800">
        <v>1338440400</v>
      </c>
      <c r="K800">
        <v>1340859600</v>
      </c>
      <c r="L800" t="b">
        <v>0</v>
      </c>
      <c r="M800" t="b">
        <v>1</v>
      </c>
      <c r="N800" t="s">
        <v>33</v>
      </c>
      <c r="O800" s="5">
        <f t="shared" si="48"/>
        <v>1.8847058823529412</v>
      </c>
      <c r="P800">
        <f t="shared" si="51"/>
        <v>52.958677685950413</v>
      </c>
      <c r="Q800" t="s">
        <v>2039</v>
      </c>
      <c r="R800" t="s">
        <v>2040</v>
      </c>
      <c r="S800" s="8">
        <f t="shared" si="49"/>
        <v>41060.208333333336</v>
      </c>
      <c r="T800" s="8">
        <f t="shared" si="50"/>
        <v>41088.208333333336</v>
      </c>
    </row>
    <row r="801" spans="1:20" ht="17" x14ac:dyDescent="0.2">
      <c r="A801">
        <v>799</v>
      </c>
      <c r="B801" t="s">
        <v>1633</v>
      </c>
      <c r="C801" s="3" t="s">
        <v>1634</v>
      </c>
      <c r="D801">
        <v>84500</v>
      </c>
      <c r="E801">
        <v>73522</v>
      </c>
      <c r="F801" t="s">
        <v>14</v>
      </c>
      <c r="G801">
        <v>1225</v>
      </c>
      <c r="H801" t="s">
        <v>40</v>
      </c>
      <c r="I801" t="s">
        <v>41</v>
      </c>
      <c r="J801">
        <v>1454133600</v>
      </c>
      <c r="K801">
        <v>1454479200</v>
      </c>
      <c r="L801" t="b">
        <v>0</v>
      </c>
      <c r="M801" t="b">
        <v>0</v>
      </c>
      <c r="N801" t="s">
        <v>33</v>
      </c>
      <c r="O801" s="5">
        <f t="shared" si="48"/>
        <v>0.87008284023668636</v>
      </c>
      <c r="P801">
        <f t="shared" si="51"/>
        <v>60.017959183673469</v>
      </c>
      <c r="Q801" t="s">
        <v>2039</v>
      </c>
      <c r="R801" t="s">
        <v>2040</v>
      </c>
      <c r="S801" s="8">
        <f t="shared" si="49"/>
        <v>42399.25</v>
      </c>
      <c r="T801" s="8">
        <f t="shared" si="50"/>
        <v>42403.25</v>
      </c>
    </row>
    <row r="802" spans="1:20" ht="17" x14ac:dyDescent="0.2">
      <c r="A802">
        <v>800</v>
      </c>
      <c r="B802" t="s">
        <v>1635</v>
      </c>
      <c r="C802" s="3" t="s">
        <v>1636</v>
      </c>
      <c r="D802">
        <v>100</v>
      </c>
      <c r="E802">
        <v>1</v>
      </c>
      <c r="F802" t="s">
        <v>14</v>
      </c>
      <c r="G802">
        <v>1</v>
      </c>
      <c r="H802" t="s">
        <v>98</v>
      </c>
      <c r="I802" t="s">
        <v>99</v>
      </c>
      <c r="J802">
        <v>1434085200</v>
      </c>
      <c r="K802">
        <v>1434430800</v>
      </c>
      <c r="L802" t="b">
        <v>0</v>
      </c>
      <c r="M802" t="b">
        <v>0</v>
      </c>
      <c r="N802" t="s">
        <v>23</v>
      </c>
      <c r="O802" s="5">
        <f t="shared" si="48"/>
        <v>0.01</v>
      </c>
      <c r="P802">
        <f t="shared" si="51"/>
        <v>1</v>
      </c>
      <c r="Q802" t="s">
        <v>2035</v>
      </c>
      <c r="R802" t="s">
        <v>2036</v>
      </c>
      <c r="S802" s="8">
        <f t="shared" si="49"/>
        <v>42167.208333333328</v>
      </c>
      <c r="T802" s="8">
        <f t="shared" si="50"/>
        <v>42171.208333333328</v>
      </c>
    </row>
    <row r="803" spans="1:20" ht="17" x14ac:dyDescent="0.2">
      <c r="A803">
        <v>801</v>
      </c>
      <c r="B803" t="s">
        <v>1637</v>
      </c>
      <c r="C803" s="3" t="s">
        <v>1638</v>
      </c>
      <c r="D803">
        <v>2300</v>
      </c>
      <c r="E803">
        <v>4667</v>
      </c>
      <c r="F803" t="s">
        <v>20</v>
      </c>
      <c r="G803">
        <v>106</v>
      </c>
      <c r="H803" t="s">
        <v>21</v>
      </c>
      <c r="I803" t="s">
        <v>22</v>
      </c>
      <c r="J803">
        <v>1577772000</v>
      </c>
      <c r="K803">
        <v>1579672800</v>
      </c>
      <c r="L803" t="b">
        <v>0</v>
      </c>
      <c r="M803" t="b">
        <v>1</v>
      </c>
      <c r="N803" t="s">
        <v>122</v>
      </c>
      <c r="O803" s="5">
        <f t="shared" si="48"/>
        <v>2.0291304347826089</v>
      </c>
      <c r="P803">
        <f t="shared" si="51"/>
        <v>44.028301886792455</v>
      </c>
      <c r="Q803" t="s">
        <v>2054</v>
      </c>
      <c r="R803" t="s">
        <v>2055</v>
      </c>
      <c r="S803" s="8">
        <f t="shared" si="49"/>
        <v>43830.25</v>
      </c>
      <c r="T803" s="8">
        <f t="shared" si="50"/>
        <v>43852.25</v>
      </c>
    </row>
    <row r="804" spans="1:20" ht="34" x14ac:dyDescent="0.2">
      <c r="A804">
        <v>802</v>
      </c>
      <c r="B804" t="s">
        <v>1639</v>
      </c>
      <c r="C804" s="3" t="s">
        <v>1640</v>
      </c>
      <c r="D804">
        <v>6200</v>
      </c>
      <c r="E804">
        <v>12216</v>
      </c>
      <c r="F804" t="s">
        <v>20</v>
      </c>
      <c r="G804">
        <v>142</v>
      </c>
      <c r="H804" t="s">
        <v>21</v>
      </c>
      <c r="I804" t="s">
        <v>22</v>
      </c>
      <c r="J804">
        <v>1562216400</v>
      </c>
      <c r="K804">
        <v>1562389200</v>
      </c>
      <c r="L804" t="b">
        <v>0</v>
      </c>
      <c r="M804" t="b">
        <v>0</v>
      </c>
      <c r="N804" t="s">
        <v>122</v>
      </c>
      <c r="O804" s="5">
        <f t="shared" si="48"/>
        <v>1.9703225806451612</v>
      </c>
      <c r="P804">
        <f t="shared" si="51"/>
        <v>86.028169014084511</v>
      </c>
      <c r="Q804" t="s">
        <v>2054</v>
      </c>
      <c r="R804" t="s">
        <v>2055</v>
      </c>
      <c r="S804" s="8">
        <f t="shared" si="49"/>
        <v>43650.208333333328</v>
      </c>
      <c r="T804" s="8">
        <f t="shared" si="50"/>
        <v>43652.208333333328</v>
      </c>
    </row>
    <row r="805" spans="1:20" ht="34" x14ac:dyDescent="0.2">
      <c r="A805">
        <v>803</v>
      </c>
      <c r="B805" t="s">
        <v>1641</v>
      </c>
      <c r="C805" s="3" t="s">
        <v>1642</v>
      </c>
      <c r="D805">
        <v>6100</v>
      </c>
      <c r="E805">
        <v>6527</v>
      </c>
      <c r="F805" t="s">
        <v>20</v>
      </c>
      <c r="G805">
        <v>233</v>
      </c>
      <c r="H805" t="s">
        <v>21</v>
      </c>
      <c r="I805" t="s">
        <v>22</v>
      </c>
      <c r="J805">
        <v>1548568800</v>
      </c>
      <c r="K805">
        <v>1551506400</v>
      </c>
      <c r="L805" t="b">
        <v>0</v>
      </c>
      <c r="M805" t="b">
        <v>0</v>
      </c>
      <c r="N805" t="s">
        <v>33</v>
      </c>
      <c r="O805" s="5">
        <f t="shared" si="48"/>
        <v>1.07</v>
      </c>
      <c r="P805">
        <f t="shared" si="51"/>
        <v>28.012875536480685</v>
      </c>
      <c r="Q805" t="s">
        <v>2039</v>
      </c>
      <c r="R805" t="s">
        <v>2040</v>
      </c>
      <c r="S805" s="8">
        <f t="shared" si="49"/>
        <v>43492.25</v>
      </c>
      <c r="T805" s="8">
        <f t="shared" si="50"/>
        <v>43526.25</v>
      </c>
    </row>
    <row r="806" spans="1:20" ht="17" x14ac:dyDescent="0.2">
      <c r="A806">
        <v>804</v>
      </c>
      <c r="B806" t="s">
        <v>1643</v>
      </c>
      <c r="C806" s="3" t="s">
        <v>1644</v>
      </c>
      <c r="D806">
        <v>2600</v>
      </c>
      <c r="E806">
        <v>6987</v>
      </c>
      <c r="F806" t="s">
        <v>20</v>
      </c>
      <c r="G806">
        <v>218</v>
      </c>
      <c r="H806" t="s">
        <v>21</v>
      </c>
      <c r="I806" t="s">
        <v>22</v>
      </c>
      <c r="J806">
        <v>1514872800</v>
      </c>
      <c r="K806">
        <v>1516600800</v>
      </c>
      <c r="L806" t="b">
        <v>0</v>
      </c>
      <c r="M806" t="b">
        <v>0</v>
      </c>
      <c r="N806" t="s">
        <v>23</v>
      </c>
      <c r="O806" s="5">
        <f t="shared" si="48"/>
        <v>2.6873076923076922</v>
      </c>
      <c r="P806">
        <f t="shared" si="51"/>
        <v>32.050458715596328</v>
      </c>
      <c r="Q806" t="s">
        <v>2035</v>
      </c>
      <c r="R806" t="s">
        <v>2036</v>
      </c>
      <c r="S806" s="8">
        <f t="shared" si="49"/>
        <v>43102.25</v>
      </c>
      <c r="T806" s="8">
        <f t="shared" si="50"/>
        <v>43122.25</v>
      </c>
    </row>
    <row r="807" spans="1:20" ht="34" x14ac:dyDescent="0.2">
      <c r="A807">
        <v>805</v>
      </c>
      <c r="B807" t="s">
        <v>1645</v>
      </c>
      <c r="C807" s="3" t="s">
        <v>1646</v>
      </c>
      <c r="D807">
        <v>9700</v>
      </c>
      <c r="E807">
        <v>4932</v>
      </c>
      <c r="F807" t="s">
        <v>14</v>
      </c>
      <c r="G807">
        <v>67</v>
      </c>
      <c r="H807" t="s">
        <v>26</v>
      </c>
      <c r="I807" t="s">
        <v>27</v>
      </c>
      <c r="J807">
        <v>1416031200</v>
      </c>
      <c r="K807">
        <v>1420437600</v>
      </c>
      <c r="L807" t="b">
        <v>0</v>
      </c>
      <c r="M807" t="b">
        <v>0</v>
      </c>
      <c r="N807" t="s">
        <v>42</v>
      </c>
      <c r="O807" s="5">
        <f t="shared" si="48"/>
        <v>0.50845360824742269</v>
      </c>
      <c r="P807">
        <f t="shared" si="51"/>
        <v>73.611940298507463</v>
      </c>
      <c r="Q807" t="s">
        <v>2041</v>
      </c>
      <c r="R807" t="s">
        <v>2042</v>
      </c>
      <c r="S807" s="8">
        <f t="shared" si="49"/>
        <v>41958.25</v>
      </c>
      <c r="T807" s="8">
        <f t="shared" si="50"/>
        <v>42009.25</v>
      </c>
    </row>
    <row r="808" spans="1:20" ht="17" x14ac:dyDescent="0.2">
      <c r="A808">
        <v>806</v>
      </c>
      <c r="B808" t="s">
        <v>1647</v>
      </c>
      <c r="C808" s="3" t="s">
        <v>1648</v>
      </c>
      <c r="D808">
        <v>700</v>
      </c>
      <c r="E808">
        <v>8262</v>
      </c>
      <c r="F808" t="s">
        <v>20</v>
      </c>
      <c r="G808">
        <v>76</v>
      </c>
      <c r="H808" t="s">
        <v>21</v>
      </c>
      <c r="I808" t="s">
        <v>22</v>
      </c>
      <c r="J808">
        <v>1330927200</v>
      </c>
      <c r="K808">
        <v>1332997200</v>
      </c>
      <c r="L808" t="b">
        <v>0</v>
      </c>
      <c r="M808" t="b">
        <v>1</v>
      </c>
      <c r="N808" t="s">
        <v>53</v>
      </c>
      <c r="O808" s="5">
        <f t="shared" si="48"/>
        <v>11.802857142857142</v>
      </c>
      <c r="P808">
        <f t="shared" si="51"/>
        <v>108.71052631578948</v>
      </c>
      <c r="Q808" t="s">
        <v>2041</v>
      </c>
      <c r="R808" t="s">
        <v>2044</v>
      </c>
      <c r="S808" s="8">
        <f t="shared" si="49"/>
        <v>40973.25</v>
      </c>
      <c r="T808" s="8">
        <f t="shared" si="50"/>
        <v>40997.208333333336</v>
      </c>
    </row>
    <row r="809" spans="1:20" ht="17" x14ac:dyDescent="0.2">
      <c r="A809">
        <v>807</v>
      </c>
      <c r="B809" t="s">
        <v>1649</v>
      </c>
      <c r="C809" s="3" t="s">
        <v>1650</v>
      </c>
      <c r="D809">
        <v>700</v>
      </c>
      <c r="E809">
        <v>1848</v>
      </c>
      <c r="F809" t="s">
        <v>20</v>
      </c>
      <c r="G809">
        <v>43</v>
      </c>
      <c r="H809" t="s">
        <v>21</v>
      </c>
      <c r="I809" t="s">
        <v>22</v>
      </c>
      <c r="J809">
        <v>1571115600</v>
      </c>
      <c r="K809">
        <v>1574920800</v>
      </c>
      <c r="L809" t="b">
        <v>0</v>
      </c>
      <c r="M809" t="b">
        <v>1</v>
      </c>
      <c r="N809" t="s">
        <v>33</v>
      </c>
      <c r="O809" s="5">
        <f t="shared" si="48"/>
        <v>2.64</v>
      </c>
      <c r="P809">
        <f t="shared" si="51"/>
        <v>42.97674418604651</v>
      </c>
      <c r="Q809" t="s">
        <v>2039</v>
      </c>
      <c r="R809" t="s">
        <v>2040</v>
      </c>
      <c r="S809" s="8">
        <f t="shared" si="49"/>
        <v>43753.208333333328</v>
      </c>
      <c r="T809" s="8">
        <f t="shared" si="50"/>
        <v>43797.25</v>
      </c>
    </row>
    <row r="810" spans="1:20" ht="17" x14ac:dyDescent="0.2">
      <c r="A810">
        <v>808</v>
      </c>
      <c r="B810" t="s">
        <v>1651</v>
      </c>
      <c r="C810" s="3" t="s">
        <v>1652</v>
      </c>
      <c r="D810">
        <v>5200</v>
      </c>
      <c r="E810">
        <v>1583</v>
      </c>
      <c r="F810" t="s">
        <v>14</v>
      </c>
      <c r="G810">
        <v>19</v>
      </c>
      <c r="H810" t="s">
        <v>21</v>
      </c>
      <c r="I810" t="s">
        <v>22</v>
      </c>
      <c r="J810">
        <v>1463461200</v>
      </c>
      <c r="K810">
        <v>1464930000</v>
      </c>
      <c r="L810" t="b">
        <v>0</v>
      </c>
      <c r="M810" t="b">
        <v>0</v>
      </c>
      <c r="N810" t="s">
        <v>17</v>
      </c>
      <c r="O810" s="5">
        <f t="shared" si="48"/>
        <v>0.30442307692307691</v>
      </c>
      <c r="P810">
        <f t="shared" si="51"/>
        <v>83.315789473684205</v>
      </c>
      <c r="Q810" t="s">
        <v>2033</v>
      </c>
      <c r="R810" t="s">
        <v>2034</v>
      </c>
      <c r="S810" s="8">
        <f t="shared" si="49"/>
        <v>42507.208333333328</v>
      </c>
      <c r="T810" s="8">
        <f t="shared" si="50"/>
        <v>42524.208333333328</v>
      </c>
    </row>
    <row r="811" spans="1:20" ht="17" x14ac:dyDescent="0.2">
      <c r="A811">
        <v>809</v>
      </c>
      <c r="B811" t="s">
        <v>1599</v>
      </c>
      <c r="C811" s="3" t="s">
        <v>1653</v>
      </c>
      <c r="D811">
        <v>140800</v>
      </c>
      <c r="E811">
        <v>88536</v>
      </c>
      <c r="F811" t="s">
        <v>14</v>
      </c>
      <c r="G811">
        <v>2108</v>
      </c>
      <c r="H811" t="s">
        <v>98</v>
      </c>
      <c r="I811" t="s">
        <v>99</v>
      </c>
      <c r="J811">
        <v>1344920400</v>
      </c>
      <c r="K811">
        <v>1345006800</v>
      </c>
      <c r="L811" t="b">
        <v>0</v>
      </c>
      <c r="M811" t="b">
        <v>0</v>
      </c>
      <c r="N811" t="s">
        <v>42</v>
      </c>
      <c r="O811" s="5">
        <f t="shared" si="48"/>
        <v>0.62880681818181816</v>
      </c>
      <c r="P811">
        <f t="shared" si="51"/>
        <v>42</v>
      </c>
      <c r="Q811" t="s">
        <v>2041</v>
      </c>
      <c r="R811" t="s">
        <v>2042</v>
      </c>
      <c r="S811" s="8">
        <f t="shared" si="49"/>
        <v>41135.208333333336</v>
      </c>
      <c r="T811" s="8">
        <f t="shared" si="50"/>
        <v>41136.208333333336</v>
      </c>
    </row>
    <row r="812" spans="1:20" ht="34" x14ac:dyDescent="0.2">
      <c r="A812">
        <v>810</v>
      </c>
      <c r="B812" t="s">
        <v>1654</v>
      </c>
      <c r="C812" s="3" t="s">
        <v>1655</v>
      </c>
      <c r="D812">
        <v>6400</v>
      </c>
      <c r="E812">
        <v>12360</v>
      </c>
      <c r="F812" t="s">
        <v>20</v>
      </c>
      <c r="G812">
        <v>221</v>
      </c>
      <c r="H812" t="s">
        <v>21</v>
      </c>
      <c r="I812" t="s">
        <v>22</v>
      </c>
      <c r="J812">
        <v>1511848800</v>
      </c>
      <c r="K812">
        <v>1512712800</v>
      </c>
      <c r="L812" t="b">
        <v>0</v>
      </c>
      <c r="M812" t="b">
        <v>1</v>
      </c>
      <c r="N812" t="s">
        <v>33</v>
      </c>
      <c r="O812" s="5">
        <f t="shared" si="48"/>
        <v>1.9312499999999999</v>
      </c>
      <c r="P812">
        <f t="shared" si="51"/>
        <v>55.927601809954751</v>
      </c>
      <c r="Q812" t="s">
        <v>2039</v>
      </c>
      <c r="R812" t="s">
        <v>2040</v>
      </c>
      <c r="S812" s="8">
        <f t="shared" si="49"/>
        <v>43067.25</v>
      </c>
      <c r="T812" s="8">
        <f t="shared" si="50"/>
        <v>43077.25</v>
      </c>
    </row>
    <row r="813" spans="1:20" ht="17" x14ac:dyDescent="0.2">
      <c r="A813">
        <v>811</v>
      </c>
      <c r="B813" t="s">
        <v>1656</v>
      </c>
      <c r="C813" s="3" t="s">
        <v>1657</v>
      </c>
      <c r="D813">
        <v>92500</v>
      </c>
      <c r="E813">
        <v>71320</v>
      </c>
      <c r="F813" t="s">
        <v>14</v>
      </c>
      <c r="G813">
        <v>679</v>
      </c>
      <c r="H813" t="s">
        <v>21</v>
      </c>
      <c r="I813" t="s">
        <v>22</v>
      </c>
      <c r="J813">
        <v>1452319200</v>
      </c>
      <c r="K813">
        <v>1452492000</v>
      </c>
      <c r="L813" t="b">
        <v>0</v>
      </c>
      <c r="M813" t="b">
        <v>1</v>
      </c>
      <c r="N813" t="s">
        <v>89</v>
      </c>
      <c r="O813" s="5">
        <f t="shared" si="48"/>
        <v>0.77102702702702708</v>
      </c>
      <c r="P813">
        <f t="shared" si="51"/>
        <v>105.03681885125184</v>
      </c>
      <c r="Q813" t="s">
        <v>2050</v>
      </c>
      <c r="R813" t="s">
        <v>2051</v>
      </c>
      <c r="S813" s="8">
        <f t="shared" si="49"/>
        <v>42378.25</v>
      </c>
      <c r="T813" s="8">
        <f t="shared" si="50"/>
        <v>42380.25</v>
      </c>
    </row>
    <row r="814" spans="1:20" ht="17" x14ac:dyDescent="0.2">
      <c r="A814">
        <v>812</v>
      </c>
      <c r="B814" t="s">
        <v>1658</v>
      </c>
      <c r="C814" s="3" t="s">
        <v>1659</v>
      </c>
      <c r="D814">
        <v>59700</v>
      </c>
      <c r="E814">
        <v>134640</v>
      </c>
      <c r="F814" t="s">
        <v>20</v>
      </c>
      <c r="G814">
        <v>2805</v>
      </c>
      <c r="H814" t="s">
        <v>15</v>
      </c>
      <c r="I814" t="s">
        <v>16</v>
      </c>
      <c r="J814">
        <v>1523854800</v>
      </c>
      <c r="K814">
        <v>1524286800</v>
      </c>
      <c r="L814" t="b">
        <v>0</v>
      </c>
      <c r="M814" t="b">
        <v>0</v>
      </c>
      <c r="N814" t="s">
        <v>68</v>
      </c>
      <c r="O814" s="5">
        <f t="shared" si="48"/>
        <v>2.2552763819095478</v>
      </c>
      <c r="P814">
        <f t="shared" si="51"/>
        <v>48</v>
      </c>
      <c r="Q814" t="s">
        <v>2047</v>
      </c>
      <c r="R814" t="s">
        <v>2048</v>
      </c>
      <c r="S814" s="8">
        <f t="shared" si="49"/>
        <v>43206.208333333328</v>
      </c>
      <c r="T814" s="8">
        <f t="shared" si="50"/>
        <v>43211.208333333328</v>
      </c>
    </row>
    <row r="815" spans="1:20" ht="17" x14ac:dyDescent="0.2">
      <c r="A815">
        <v>813</v>
      </c>
      <c r="B815" t="s">
        <v>1660</v>
      </c>
      <c r="C815" s="3" t="s">
        <v>1661</v>
      </c>
      <c r="D815">
        <v>3200</v>
      </c>
      <c r="E815">
        <v>7661</v>
      </c>
      <c r="F815" t="s">
        <v>20</v>
      </c>
      <c r="G815">
        <v>68</v>
      </c>
      <c r="H815" t="s">
        <v>21</v>
      </c>
      <c r="I815" t="s">
        <v>22</v>
      </c>
      <c r="J815">
        <v>1346043600</v>
      </c>
      <c r="K815">
        <v>1346907600</v>
      </c>
      <c r="L815" t="b">
        <v>0</v>
      </c>
      <c r="M815" t="b">
        <v>0</v>
      </c>
      <c r="N815" t="s">
        <v>89</v>
      </c>
      <c r="O815" s="5">
        <f t="shared" si="48"/>
        <v>2.3940625</v>
      </c>
      <c r="P815">
        <f t="shared" si="51"/>
        <v>112.66176470588235</v>
      </c>
      <c r="Q815" t="s">
        <v>2050</v>
      </c>
      <c r="R815" t="s">
        <v>2051</v>
      </c>
      <c r="S815" s="8">
        <f t="shared" si="49"/>
        <v>41148.208333333336</v>
      </c>
      <c r="T815" s="8">
        <f t="shared" si="50"/>
        <v>41158.208333333336</v>
      </c>
    </row>
    <row r="816" spans="1:20" ht="17" x14ac:dyDescent="0.2">
      <c r="A816">
        <v>814</v>
      </c>
      <c r="B816" t="s">
        <v>1662</v>
      </c>
      <c r="C816" s="3" t="s">
        <v>1663</v>
      </c>
      <c r="D816">
        <v>3200</v>
      </c>
      <c r="E816">
        <v>2950</v>
      </c>
      <c r="F816" t="s">
        <v>14</v>
      </c>
      <c r="G816">
        <v>36</v>
      </c>
      <c r="H816" t="s">
        <v>36</v>
      </c>
      <c r="I816" t="s">
        <v>37</v>
      </c>
      <c r="J816">
        <v>1464325200</v>
      </c>
      <c r="K816">
        <v>1464498000</v>
      </c>
      <c r="L816" t="b">
        <v>0</v>
      </c>
      <c r="M816" t="b">
        <v>1</v>
      </c>
      <c r="N816" t="s">
        <v>23</v>
      </c>
      <c r="O816" s="5">
        <f t="shared" si="48"/>
        <v>0.921875</v>
      </c>
      <c r="P816">
        <f t="shared" si="51"/>
        <v>81.944444444444443</v>
      </c>
      <c r="Q816" t="s">
        <v>2035</v>
      </c>
      <c r="R816" t="s">
        <v>2036</v>
      </c>
      <c r="S816" s="8">
        <f t="shared" si="49"/>
        <v>42517.208333333328</v>
      </c>
      <c r="T816" s="8">
        <f t="shared" si="50"/>
        <v>42519.208333333328</v>
      </c>
    </row>
    <row r="817" spans="1:20" ht="34" x14ac:dyDescent="0.2">
      <c r="A817">
        <v>815</v>
      </c>
      <c r="B817" t="s">
        <v>1664</v>
      </c>
      <c r="C817" s="3" t="s">
        <v>1665</v>
      </c>
      <c r="D817">
        <v>9000</v>
      </c>
      <c r="E817">
        <v>11721</v>
      </c>
      <c r="F817" t="s">
        <v>20</v>
      </c>
      <c r="G817">
        <v>183</v>
      </c>
      <c r="H817" t="s">
        <v>15</v>
      </c>
      <c r="I817" t="s">
        <v>16</v>
      </c>
      <c r="J817">
        <v>1511935200</v>
      </c>
      <c r="K817">
        <v>1514181600</v>
      </c>
      <c r="L817" t="b">
        <v>0</v>
      </c>
      <c r="M817" t="b">
        <v>0</v>
      </c>
      <c r="N817" t="s">
        <v>23</v>
      </c>
      <c r="O817" s="5">
        <f t="shared" si="48"/>
        <v>1.3023333333333333</v>
      </c>
      <c r="P817">
        <f t="shared" si="51"/>
        <v>64.049180327868854</v>
      </c>
      <c r="Q817" t="s">
        <v>2035</v>
      </c>
      <c r="R817" t="s">
        <v>2036</v>
      </c>
      <c r="S817" s="8">
        <f t="shared" si="49"/>
        <v>43068.25</v>
      </c>
      <c r="T817" s="8">
        <f t="shared" si="50"/>
        <v>43094.25</v>
      </c>
    </row>
    <row r="818" spans="1:20" ht="34" x14ac:dyDescent="0.2">
      <c r="A818">
        <v>816</v>
      </c>
      <c r="B818" t="s">
        <v>1666</v>
      </c>
      <c r="C818" s="3" t="s">
        <v>1667</v>
      </c>
      <c r="D818">
        <v>2300</v>
      </c>
      <c r="E818">
        <v>14150</v>
      </c>
      <c r="F818" t="s">
        <v>20</v>
      </c>
      <c r="G818">
        <v>133</v>
      </c>
      <c r="H818" t="s">
        <v>21</v>
      </c>
      <c r="I818" t="s">
        <v>22</v>
      </c>
      <c r="J818">
        <v>1392012000</v>
      </c>
      <c r="K818">
        <v>1392184800</v>
      </c>
      <c r="L818" t="b">
        <v>1</v>
      </c>
      <c r="M818" t="b">
        <v>1</v>
      </c>
      <c r="N818" t="s">
        <v>33</v>
      </c>
      <c r="O818" s="5">
        <f t="shared" si="48"/>
        <v>6.1521739130434785</v>
      </c>
      <c r="P818">
        <f t="shared" si="51"/>
        <v>106.39097744360902</v>
      </c>
      <c r="Q818" t="s">
        <v>2039</v>
      </c>
      <c r="R818" t="s">
        <v>2040</v>
      </c>
      <c r="S818" s="8">
        <f t="shared" si="49"/>
        <v>41680.25</v>
      </c>
      <c r="T818" s="8">
        <f t="shared" si="50"/>
        <v>41682.25</v>
      </c>
    </row>
    <row r="819" spans="1:20" ht="17" x14ac:dyDescent="0.2">
      <c r="A819">
        <v>817</v>
      </c>
      <c r="B819" t="s">
        <v>1668</v>
      </c>
      <c r="C819" s="3" t="s">
        <v>1669</v>
      </c>
      <c r="D819">
        <v>51300</v>
      </c>
      <c r="E819">
        <v>189192</v>
      </c>
      <c r="F819" t="s">
        <v>20</v>
      </c>
      <c r="G819">
        <v>2489</v>
      </c>
      <c r="H819" t="s">
        <v>107</v>
      </c>
      <c r="I819" t="s">
        <v>108</v>
      </c>
      <c r="J819">
        <v>1556946000</v>
      </c>
      <c r="K819">
        <v>1559365200</v>
      </c>
      <c r="L819" t="b">
        <v>0</v>
      </c>
      <c r="M819" t="b">
        <v>1</v>
      </c>
      <c r="N819" t="s">
        <v>68</v>
      </c>
      <c r="O819" s="5">
        <f t="shared" si="48"/>
        <v>3.687953216374269</v>
      </c>
      <c r="P819">
        <f t="shared" si="51"/>
        <v>76.011249497790274</v>
      </c>
      <c r="Q819" t="s">
        <v>2047</v>
      </c>
      <c r="R819" t="s">
        <v>2048</v>
      </c>
      <c r="S819" s="8">
        <f t="shared" si="49"/>
        <v>43589.208333333328</v>
      </c>
      <c r="T819" s="8">
        <f t="shared" si="50"/>
        <v>43617.208333333328</v>
      </c>
    </row>
    <row r="820" spans="1:20" ht="17" x14ac:dyDescent="0.2">
      <c r="A820">
        <v>818</v>
      </c>
      <c r="B820" t="s">
        <v>676</v>
      </c>
      <c r="C820" s="3" t="s">
        <v>1670</v>
      </c>
      <c r="D820">
        <v>700</v>
      </c>
      <c r="E820">
        <v>7664</v>
      </c>
      <c r="F820" t="s">
        <v>20</v>
      </c>
      <c r="G820">
        <v>69</v>
      </c>
      <c r="H820" t="s">
        <v>21</v>
      </c>
      <c r="I820" t="s">
        <v>22</v>
      </c>
      <c r="J820">
        <v>1548050400</v>
      </c>
      <c r="K820">
        <v>1549173600</v>
      </c>
      <c r="L820" t="b">
        <v>0</v>
      </c>
      <c r="M820" t="b">
        <v>1</v>
      </c>
      <c r="N820" t="s">
        <v>33</v>
      </c>
      <c r="O820" s="5">
        <f t="shared" si="48"/>
        <v>10.948571428571428</v>
      </c>
      <c r="P820">
        <f t="shared" si="51"/>
        <v>111.07246376811594</v>
      </c>
      <c r="Q820" t="s">
        <v>2039</v>
      </c>
      <c r="R820" t="s">
        <v>2040</v>
      </c>
      <c r="S820" s="8">
        <f t="shared" si="49"/>
        <v>43486.25</v>
      </c>
      <c r="T820" s="8">
        <f t="shared" si="50"/>
        <v>43499.25</v>
      </c>
    </row>
    <row r="821" spans="1:20" ht="34" x14ac:dyDescent="0.2">
      <c r="A821">
        <v>819</v>
      </c>
      <c r="B821" t="s">
        <v>1671</v>
      </c>
      <c r="C821" s="3" t="s">
        <v>1672</v>
      </c>
      <c r="D821">
        <v>8900</v>
      </c>
      <c r="E821">
        <v>4509</v>
      </c>
      <c r="F821" t="s">
        <v>14</v>
      </c>
      <c r="G821">
        <v>47</v>
      </c>
      <c r="H821" t="s">
        <v>21</v>
      </c>
      <c r="I821" t="s">
        <v>22</v>
      </c>
      <c r="J821">
        <v>1353736800</v>
      </c>
      <c r="K821">
        <v>1355032800</v>
      </c>
      <c r="L821" t="b">
        <v>1</v>
      </c>
      <c r="M821" t="b">
        <v>0</v>
      </c>
      <c r="N821" t="s">
        <v>89</v>
      </c>
      <c r="O821" s="5">
        <f t="shared" si="48"/>
        <v>0.50662921348314605</v>
      </c>
      <c r="P821">
        <f t="shared" si="51"/>
        <v>95.936170212765958</v>
      </c>
      <c r="Q821" t="s">
        <v>2050</v>
      </c>
      <c r="R821" t="s">
        <v>2051</v>
      </c>
      <c r="S821" s="8">
        <f t="shared" si="49"/>
        <v>41237.25</v>
      </c>
      <c r="T821" s="8">
        <f t="shared" si="50"/>
        <v>41252.25</v>
      </c>
    </row>
    <row r="822" spans="1:20" ht="17" x14ac:dyDescent="0.2">
      <c r="A822">
        <v>820</v>
      </c>
      <c r="B822" t="s">
        <v>1673</v>
      </c>
      <c r="C822" s="3" t="s">
        <v>1674</v>
      </c>
      <c r="D822">
        <v>1500</v>
      </c>
      <c r="E822">
        <v>12009</v>
      </c>
      <c r="F822" t="s">
        <v>20</v>
      </c>
      <c r="G822">
        <v>279</v>
      </c>
      <c r="H822" t="s">
        <v>40</v>
      </c>
      <c r="I822" t="s">
        <v>41</v>
      </c>
      <c r="J822">
        <v>1532840400</v>
      </c>
      <c r="K822">
        <v>1533963600</v>
      </c>
      <c r="L822" t="b">
        <v>0</v>
      </c>
      <c r="M822" t="b">
        <v>1</v>
      </c>
      <c r="N822" t="s">
        <v>23</v>
      </c>
      <c r="O822" s="5">
        <f t="shared" si="48"/>
        <v>8.0060000000000002</v>
      </c>
      <c r="P822">
        <f t="shared" si="51"/>
        <v>43.043010752688176</v>
      </c>
      <c r="Q822" t="s">
        <v>2035</v>
      </c>
      <c r="R822" t="s">
        <v>2036</v>
      </c>
      <c r="S822" s="8">
        <f t="shared" si="49"/>
        <v>43310.208333333328</v>
      </c>
      <c r="T822" s="8">
        <f t="shared" si="50"/>
        <v>43323.208333333328</v>
      </c>
    </row>
    <row r="823" spans="1:20" ht="17" x14ac:dyDescent="0.2">
      <c r="A823">
        <v>821</v>
      </c>
      <c r="B823" t="s">
        <v>1675</v>
      </c>
      <c r="C823" s="3" t="s">
        <v>1676</v>
      </c>
      <c r="D823">
        <v>4900</v>
      </c>
      <c r="E823">
        <v>14273</v>
      </c>
      <c r="F823" t="s">
        <v>20</v>
      </c>
      <c r="G823">
        <v>210</v>
      </c>
      <c r="H823" t="s">
        <v>21</v>
      </c>
      <c r="I823" t="s">
        <v>22</v>
      </c>
      <c r="J823">
        <v>1488261600</v>
      </c>
      <c r="K823">
        <v>1489381200</v>
      </c>
      <c r="L823" t="b">
        <v>0</v>
      </c>
      <c r="M823" t="b">
        <v>0</v>
      </c>
      <c r="N823" t="s">
        <v>42</v>
      </c>
      <c r="O823" s="5">
        <f t="shared" si="48"/>
        <v>2.9128571428571428</v>
      </c>
      <c r="P823">
        <f t="shared" si="51"/>
        <v>67.966666666666669</v>
      </c>
      <c r="Q823" t="s">
        <v>2041</v>
      </c>
      <c r="R823" t="s">
        <v>2042</v>
      </c>
      <c r="S823" s="8">
        <f t="shared" si="49"/>
        <v>42794.25</v>
      </c>
      <c r="T823" s="8">
        <f t="shared" si="50"/>
        <v>42807.208333333328</v>
      </c>
    </row>
    <row r="824" spans="1:20" ht="17" x14ac:dyDescent="0.2">
      <c r="A824">
        <v>822</v>
      </c>
      <c r="B824" t="s">
        <v>1677</v>
      </c>
      <c r="C824" s="3" t="s">
        <v>1678</v>
      </c>
      <c r="D824">
        <v>54000</v>
      </c>
      <c r="E824">
        <v>188982</v>
      </c>
      <c r="F824" t="s">
        <v>20</v>
      </c>
      <c r="G824">
        <v>2100</v>
      </c>
      <c r="H824" t="s">
        <v>21</v>
      </c>
      <c r="I824" t="s">
        <v>22</v>
      </c>
      <c r="J824">
        <v>1393567200</v>
      </c>
      <c r="K824">
        <v>1395032400</v>
      </c>
      <c r="L824" t="b">
        <v>0</v>
      </c>
      <c r="M824" t="b">
        <v>0</v>
      </c>
      <c r="N824" t="s">
        <v>23</v>
      </c>
      <c r="O824" s="5">
        <f t="shared" si="48"/>
        <v>3.4996666666666667</v>
      </c>
      <c r="P824">
        <f t="shared" si="51"/>
        <v>89.991428571428571</v>
      </c>
      <c r="Q824" t="s">
        <v>2035</v>
      </c>
      <c r="R824" t="s">
        <v>2036</v>
      </c>
      <c r="S824" s="8">
        <f t="shared" si="49"/>
        <v>41698.25</v>
      </c>
      <c r="T824" s="8">
        <f t="shared" si="50"/>
        <v>41715.208333333336</v>
      </c>
    </row>
    <row r="825" spans="1:20" ht="34" x14ac:dyDescent="0.2">
      <c r="A825">
        <v>823</v>
      </c>
      <c r="B825" t="s">
        <v>1679</v>
      </c>
      <c r="C825" s="3" t="s">
        <v>1680</v>
      </c>
      <c r="D825">
        <v>4100</v>
      </c>
      <c r="E825">
        <v>14640</v>
      </c>
      <c r="F825" t="s">
        <v>20</v>
      </c>
      <c r="G825">
        <v>252</v>
      </c>
      <c r="H825" t="s">
        <v>21</v>
      </c>
      <c r="I825" t="s">
        <v>22</v>
      </c>
      <c r="J825">
        <v>1410325200</v>
      </c>
      <c r="K825">
        <v>1412485200</v>
      </c>
      <c r="L825" t="b">
        <v>1</v>
      </c>
      <c r="M825" t="b">
        <v>1</v>
      </c>
      <c r="N825" t="s">
        <v>23</v>
      </c>
      <c r="O825" s="5">
        <f t="shared" si="48"/>
        <v>3.5707317073170732</v>
      </c>
      <c r="P825">
        <f t="shared" si="51"/>
        <v>58.095238095238095</v>
      </c>
      <c r="Q825" t="s">
        <v>2035</v>
      </c>
      <c r="R825" t="s">
        <v>2036</v>
      </c>
      <c r="S825" s="8">
        <f t="shared" si="49"/>
        <v>41892.208333333336</v>
      </c>
      <c r="T825" s="8">
        <f t="shared" si="50"/>
        <v>41917.208333333336</v>
      </c>
    </row>
    <row r="826" spans="1:20" ht="17" x14ac:dyDescent="0.2">
      <c r="A826">
        <v>824</v>
      </c>
      <c r="B826" t="s">
        <v>1681</v>
      </c>
      <c r="C826" s="3" t="s">
        <v>1682</v>
      </c>
      <c r="D826">
        <v>85000</v>
      </c>
      <c r="E826">
        <v>107516</v>
      </c>
      <c r="F826" t="s">
        <v>20</v>
      </c>
      <c r="G826">
        <v>1280</v>
      </c>
      <c r="H826" t="s">
        <v>21</v>
      </c>
      <c r="I826" t="s">
        <v>22</v>
      </c>
      <c r="J826">
        <v>1276923600</v>
      </c>
      <c r="K826">
        <v>1279688400</v>
      </c>
      <c r="L826" t="b">
        <v>0</v>
      </c>
      <c r="M826" t="b">
        <v>1</v>
      </c>
      <c r="N826" t="s">
        <v>68</v>
      </c>
      <c r="O826" s="5">
        <f t="shared" si="48"/>
        <v>1.2648941176470587</v>
      </c>
      <c r="P826">
        <f t="shared" si="51"/>
        <v>83.996875000000003</v>
      </c>
      <c r="Q826" t="s">
        <v>2047</v>
      </c>
      <c r="R826" t="s">
        <v>2048</v>
      </c>
      <c r="S826" s="8">
        <f t="shared" si="49"/>
        <v>40348.208333333336</v>
      </c>
      <c r="T826" s="8">
        <f t="shared" si="50"/>
        <v>40380.208333333336</v>
      </c>
    </row>
    <row r="827" spans="1:20" ht="17" x14ac:dyDescent="0.2">
      <c r="A827">
        <v>825</v>
      </c>
      <c r="B827" t="s">
        <v>1683</v>
      </c>
      <c r="C827" s="3" t="s">
        <v>1684</v>
      </c>
      <c r="D827">
        <v>3600</v>
      </c>
      <c r="E827">
        <v>13950</v>
      </c>
      <c r="F827" t="s">
        <v>20</v>
      </c>
      <c r="G827">
        <v>157</v>
      </c>
      <c r="H827" t="s">
        <v>40</v>
      </c>
      <c r="I827" t="s">
        <v>41</v>
      </c>
      <c r="J827">
        <v>1500958800</v>
      </c>
      <c r="K827">
        <v>1501995600</v>
      </c>
      <c r="L827" t="b">
        <v>0</v>
      </c>
      <c r="M827" t="b">
        <v>0</v>
      </c>
      <c r="N827" t="s">
        <v>100</v>
      </c>
      <c r="O827" s="5">
        <f t="shared" si="48"/>
        <v>3.875</v>
      </c>
      <c r="P827">
        <f t="shared" si="51"/>
        <v>88.853503184713375</v>
      </c>
      <c r="Q827" t="s">
        <v>2041</v>
      </c>
      <c r="R827" t="s">
        <v>2052</v>
      </c>
      <c r="S827" s="8">
        <f t="shared" si="49"/>
        <v>42941.208333333328</v>
      </c>
      <c r="T827" s="8">
        <f t="shared" si="50"/>
        <v>42953.208333333328</v>
      </c>
    </row>
    <row r="828" spans="1:20" ht="34" x14ac:dyDescent="0.2">
      <c r="A828">
        <v>826</v>
      </c>
      <c r="B828" t="s">
        <v>1685</v>
      </c>
      <c r="C828" s="3" t="s">
        <v>1686</v>
      </c>
      <c r="D828">
        <v>2800</v>
      </c>
      <c r="E828">
        <v>12797</v>
      </c>
      <c r="F828" t="s">
        <v>20</v>
      </c>
      <c r="G828">
        <v>194</v>
      </c>
      <c r="H828" t="s">
        <v>21</v>
      </c>
      <c r="I828" t="s">
        <v>22</v>
      </c>
      <c r="J828">
        <v>1292220000</v>
      </c>
      <c r="K828">
        <v>1294639200</v>
      </c>
      <c r="L828" t="b">
        <v>0</v>
      </c>
      <c r="M828" t="b">
        <v>1</v>
      </c>
      <c r="N828" t="s">
        <v>33</v>
      </c>
      <c r="O828" s="5">
        <f t="shared" si="48"/>
        <v>4.5703571428571426</v>
      </c>
      <c r="P828">
        <f t="shared" si="51"/>
        <v>65.963917525773198</v>
      </c>
      <c r="Q828" t="s">
        <v>2039</v>
      </c>
      <c r="R828" t="s">
        <v>2040</v>
      </c>
      <c r="S828" s="8">
        <f t="shared" si="49"/>
        <v>40525.25</v>
      </c>
      <c r="T828" s="8">
        <f t="shared" si="50"/>
        <v>40553.25</v>
      </c>
    </row>
    <row r="829" spans="1:20" ht="34" x14ac:dyDescent="0.2">
      <c r="A829">
        <v>827</v>
      </c>
      <c r="B829" t="s">
        <v>1687</v>
      </c>
      <c r="C829" s="3" t="s">
        <v>1688</v>
      </c>
      <c r="D829">
        <v>2300</v>
      </c>
      <c r="E829">
        <v>6134</v>
      </c>
      <c r="F829" t="s">
        <v>20</v>
      </c>
      <c r="G829">
        <v>82</v>
      </c>
      <c r="H829" t="s">
        <v>26</v>
      </c>
      <c r="I829" t="s">
        <v>27</v>
      </c>
      <c r="J829">
        <v>1304398800</v>
      </c>
      <c r="K829">
        <v>1305435600</v>
      </c>
      <c r="L829" t="b">
        <v>0</v>
      </c>
      <c r="M829" t="b">
        <v>1</v>
      </c>
      <c r="N829" t="s">
        <v>53</v>
      </c>
      <c r="O829" s="5">
        <f t="shared" si="48"/>
        <v>2.6669565217391304</v>
      </c>
      <c r="P829">
        <f t="shared" si="51"/>
        <v>74.804878048780495</v>
      </c>
      <c r="Q829" t="s">
        <v>2041</v>
      </c>
      <c r="R829" t="s">
        <v>2044</v>
      </c>
      <c r="S829" s="8">
        <f t="shared" si="49"/>
        <v>40666.208333333336</v>
      </c>
      <c r="T829" s="8">
        <f t="shared" si="50"/>
        <v>40678.208333333336</v>
      </c>
    </row>
    <row r="830" spans="1:20" ht="34" x14ac:dyDescent="0.2">
      <c r="A830">
        <v>828</v>
      </c>
      <c r="B830" t="s">
        <v>1689</v>
      </c>
      <c r="C830" s="3" t="s">
        <v>1690</v>
      </c>
      <c r="D830">
        <v>7100</v>
      </c>
      <c r="E830">
        <v>4899</v>
      </c>
      <c r="F830" t="s">
        <v>14</v>
      </c>
      <c r="G830">
        <v>70</v>
      </c>
      <c r="H830" t="s">
        <v>21</v>
      </c>
      <c r="I830" t="s">
        <v>22</v>
      </c>
      <c r="J830">
        <v>1535432400</v>
      </c>
      <c r="K830">
        <v>1537592400</v>
      </c>
      <c r="L830" t="b">
        <v>0</v>
      </c>
      <c r="M830" t="b">
        <v>0</v>
      </c>
      <c r="N830" t="s">
        <v>33</v>
      </c>
      <c r="O830" s="5">
        <f t="shared" si="48"/>
        <v>0.69</v>
      </c>
      <c r="P830">
        <f t="shared" si="51"/>
        <v>69.98571428571428</v>
      </c>
      <c r="Q830" t="s">
        <v>2039</v>
      </c>
      <c r="R830" t="s">
        <v>2040</v>
      </c>
      <c r="S830" s="8">
        <f t="shared" si="49"/>
        <v>43340.208333333328</v>
      </c>
      <c r="T830" s="8">
        <f t="shared" si="50"/>
        <v>43365.208333333328</v>
      </c>
    </row>
    <row r="831" spans="1:20" ht="17" x14ac:dyDescent="0.2">
      <c r="A831">
        <v>829</v>
      </c>
      <c r="B831" t="s">
        <v>1691</v>
      </c>
      <c r="C831" s="3" t="s">
        <v>1692</v>
      </c>
      <c r="D831">
        <v>9600</v>
      </c>
      <c r="E831">
        <v>4929</v>
      </c>
      <c r="F831" t="s">
        <v>14</v>
      </c>
      <c r="G831">
        <v>154</v>
      </c>
      <c r="H831" t="s">
        <v>21</v>
      </c>
      <c r="I831" t="s">
        <v>22</v>
      </c>
      <c r="J831">
        <v>1433826000</v>
      </c>
      <c r="K831">
        <v>1435122000</v>
      </c>
      <c r="L831" t="b">
        <v>0</v>
      </c>
      <c r="M831" t="b">
        <v>0</v>
      </c>
      <c r="N831" t="s">
        <v>33</v>
      </c>
      <c r="O831" s="5">
        <f t="shared" si="48"/>
        <v>0.51343749999999999</v>
      </c>
      <c r="P831">
        <f t="shared" si="51"/>
        <v>32.006493506493506</v>
      </c>
      <c r="Q831" t="s">
        <v>2039</v>
      </c>
      <c r="R831" t="s">
        <v>2040</v>
      </c>
      <c r="S831" s="8">
        <f t="shared" si="49"/>
        <v>42164.208333333328</v>
      </c>
      <c r="T831" s="8">
        <f t="shared" si="50"/>
        <v>42179.208333333328</v>
      </c>
    </row>
    <row r="832" spans="1:20" ht="34" x14ac:dyDescent="0.2">
      <c r="A832">
        <v>830</v>
      </c>
      <c r="B832" t="s">
        <v>1693</v>
      </c>
      <c r="C832" s="3" t="s">
        <v>1694</v>
      </c>
      <c r="D832">
        <v>121600</v>
      </c>
      <c r="E832">
        <v>1424</v>
      </c>
      <c r="F832" t="s">
        <v>14</v>
      </c>
      <c r="G832">
        <v>22</v>
      </c>
      <c r="H832" t="s">
        <v>21</v>
      </c>
      <c r="I832" t="s">
        <v>22</v>
      </c>
      <c r="J832">
        <v>1514959200</v>
      </c>
      <c r="K832">
        <v>1520056800</v>
      </c>
      <c r="L832" t="b">
        <v>0</v>
      </c>
      <c r="M832" t="b">
        <v>0</v>
      </c>
      <c r="N832" t="s">
        <v>33</v>
      </c>
      <c r="O832" s="5">
        <f t="shared" si="48"/>
        <v>1.1710526315789473E-2</v>
      </c>
      <c r="P832">
        <f t="shared" si="51"/>
        <v>64.727272727272734</v>
      </c>
      <c r="Q832" t="s">
        <v>2039</v>
      </c>
      <c r="R832" t="s">
        <v>2040</v>
      </c>
      <c r="S832" s="8">
        <f t="shared" si="49"/>
        <v>43103.25</v>
      </c>
      <c r="T832" s="8">
        <f t="shared" si="50"/>
        <v>43162.25</v>
      </c>
    </row>
    <row r="833" spans="1:20" ht="34" x14ac:dyDescent="0.2">
      <c r="A833">
        <v>831</v>
      </c>
      <c r="B833" t="s">
        <v>1695</v>
      </c>
      <c r="C833" s="3" t="s">
        <v>1696</v>
      </c>
      <c r="D833">
        <v>97100</v>
      </c>
      <c r="E833">
        <v>105817</v>
      </c>
      <c r="F833" t="s">
        <v>20</v>
      </c>
      <c r="G833">
        <v>4233</v>
      </c>
      <c r="H833" t="s">
        <v>21</v>
      </c>
      <c r="I833" t="s">
        <v>22</v>
      </c>
      <c r="J833">
        <v>1332738000</v>
      </c>
      <c r="K833">
        <v>1335675600</v>
      </c>
      <c r="L833" t="b">
        <v>0</v>
      </c>
      <c r="M833" t="b">
        <v>0</v>
      </c>
      <c r="N833" t="s">
        <v>122</v>
      </c>
      <c r="O833" s="5">
        <f t="shared" si="48"/>
        <v>1.089773429454171</v>
      </c>
      <c r="P833">
        <f t="shared" si="51"/>
        <v>24.998110087408456</v>
      </c>
      <c r="Q833" t="s">
        <v>2054</v>
      </c>
      <c r="R833" t="s">
        <v>2055</v>
      </c>
      <c r="S833" s="8">
        <f t="shared" si="49"/>
        <v>40994.208333333336</v>
      </c>
      <c r="T833" s="8">
        <f t="shared" si="50"/>
        <v>41028.208333333336</v>
      </c>
    </row>
    <row r="834" spans="1:20" ht="17" x14ac:dyDescent="0.2">
      <c r="A834">
        <v>832</v>
      </c>
      <c r="B834" t="s">
        <v>1697</v>
      </c>
      <c r="C834" s="3" t="s">
        <v>1698</v>
      </c>
      <c r="D834">
        <v>43200</v>
      </c>
      <c r="E834">
        <v>136156</v>
      </c>
      <c r="F834" t="s">
        <v>20</v>
      </c>
      <c r="G834">
        <v>1297</v>
      </c>
      <c r="H834" t="s">
        <v>36</v>
      </c>
      <c r="I834" t="s">
        <v>37</v>
      </c>
      <c r="J834">
        <v>1445490000</v>
      </c>
      <c r="K834">
        <v>1448431200</v>
      </c>
      <c r="L834" t="b">
        <v>1</v>
      </c>
      <c r="M834" t="b">
        <v>0</v>
      </c>
      <c r="N834" t="s">
        <v>206</v>
      </c>
      <c r="O834" s="5">
        <f t="shared" si="48"/>
        <v>3.1517592592592591</v>
      </c>
      <c r="P834">
        <f t="shared" si="51"/>
        <v>104.97764070932922</v>
      </c>
      <c r="Q834" t="s">
        <v>2047</v>
      </c>
      <c r="R834" t="s">
        <v>2059</v>
      </c>
      <c r="S834" s="8">
        <f t="shared" si="49"/>
        <v>42299.208333333328</v>
      </c>
      <c r="T834" s="8">
        <f t="shared" si="50"/>
        <v>42333.25</v>
      </c>
    </row>
    <row r="835" spans="1:20" ht="17" x14ac:dyDescent="0.2">
      <c r="A835">
        <v>833</v>
      </c>
      <c r="B835" t="s">
        <v>1699</v>
      </c>
      <c r="C835" s="3" t="s">
        <v>1700</v>
      </c>
      <c r="D835">
        <v>6800</v>
      </c>
      <c r="E835">
        <v>10723</v>
      </c>
      <c r="F835" t="s">
        <v>20</v>
      </c>
      <c r="G835">
        <v>165</v>
      </c>
      <c r="H835" t="s">
        <v>36</v>
      </c>
      <c r="I835" t="s">
        <v>37</v>
      </c>
      <c r="J835">
        <v>1297663200</v>
      </c>
      <c r="K835">
        <v>1298613600</v>
      </c>
      <c r="L835" t="b">
        <v>0</v>
      </c>
      <c r="M835" t="b">
        <v>0</v>
      </c>
      <c r="N835" t="s">
        <v>206</v>
      </c>
      <c r="O835" s="5">
        <f t="shared" ref="O835:O898" si="52">E835/D835</f>
        <v>1.5769117647058823</v>
      </c>
      <c r="P835">
        <f t="shared" si="51"/>
        <v>64.987878787878785</v>
      </c>
      <c r="Q835" t="s">
        <v>2047</v>
      </c>
      <c r="R835" t="s">
        <v>2059</v>
      </c>
      <c r="S835" s="8">
        <f t="shared" ref="S835:S898" si="53" xml:space="preserve"> (((J835/60)/60)/24)+DATE(1970,1,1)</f>
        <v>40588.25</v>
      </c>
      <c r="T835" s="8">
        <f t="shared" ref="T835:T898" si="54">(((K835/60)/60)/24)+DATE(1970,1,1)</f>
        <v>40599.25</v>
      </c>
    </row>
    <row r="836" spans="1:20" ht="17" x14ac:dyDescent="0.2">
      <c r="A836">
        <v>834</v>
      </c>
      <c r="B836" t="s">
        <v>1701</v>
      </c>
      <c r="C836" s="3" t="s">
        <v>1702</v>
      </c>
      <c r="D836">
        <v>7300</v>
      </c>
      <c r="E836">
        <v>11228</v>
      </c>
      <c r="F836" t="s">
        <v>20</v>
      </c>
      <c r="G836">
        <v>119</v>
      </c>
      <c r="H836" t="s">
        <v>21</v>
      </c>
      <c r="I836" t="s">
        <v>22</v>
      </c>
      <c r="J836">
        <v>1371963600</v>
      </c>
      <c r="K836">
        <v>1372482000</v>
      </c>
      <c r="L836" t="b">
        <v>0</v>
      </c>
      <c r="M836" t="b">
        <v>0</v>
      </c>
      <c r="N836" t="s">
        <v>33</v>
      </c>
      <c r="O836" s="5">
        <f t="shared" si="52"/>
        <v>1.5380821917808218</v>
      </c>
      <c r="P836">
        <f t="shared" ref="P836:P899" si="55">E836/G836</f>
        <v>94.352941176470594</v>
      </c>
      <c r="Q836" t="s">
        <v>2039</v>
      </c>
      <c r="R836" t="s">
        <v>2040</v>
      </c>
      <c r="S836" s="8">
        <f t="shared" si="53"/>
        <v>41448.208333333336</v>
      </c>
      <c r="T836" s="8">
        <f t="shared" si="54"/>
        <v>41454.208333333336</v>
      </c>
    </row>
    <row r="837" spans="1:20" ht="17" x14ac:dyDescent="0.2">
      <c r="A837">
        <v>835</v>
      </c>
      <c r="B837" t="s">
        <v>1703</v>
      </c>
      <c r="C837" s="3" t="s">
        <v>1704</v>
      </c>
      <c r="D837">
        <v>86200</v>
      </c>
      <c r="E837">
        <v>77355</v>
      </c>
      <c r="F837" t="s">
        <v>14</v>
      </c>
      <c r="G837">
        <v>1758</v>
      </c>
      <c r="H837" t="s">
        <v>21</v>
      </c>
      <c r="I837" t="s">
        <v>22</v>
      </c>
      <c r="J837">
        <v>1425103200</v>
      </c>
      <c r="K837">
        <v>1425621600</v>
      </c>
      <c r="L837" t="b">
        <v>0</v>
      </c>
      <c r="M837" t="b">
        <v>0</v>
      </c>
      <c r="N837" t="s">
        <v>28</v>
      </c>
      <c r="O837" s="5">
        <f t="shared" si="52"/>
        <v>0.89738979118329465</v>
      </c>
      <c r="P837">
        <f t="shared" si="55"/>
        <v>44.001706484641637</v>
      </c>
      <c r="Q837" t="s">
        <v>2037</v>
      </c>
      <c r="R837" t="s">
        <v>2038</v>
      </c>
      <c r="S837" s="8">
        <f t="shared" si="53"/>
        <v>42063.25</v>
      </c>
      <c r="T837" s="8">
        <f t="shared" si="54"/>
        <v>42069.25</v>
      </c>
    </row>
    <row r="838" spans="1:20" ht="17" x14ac:dyDescent="0.2">
      <c r="A838">
        <v>836</v>
      </c>
      <c r="B838" t="s">
        <v>1705</v>
      </c>
      <c r="C838" s="3" t="s">
        <v>1706</v>
      </c>
      <c r="D838">
        <v>8100</v>
      </c>
      <c r="E838">
        <v>6086</v>
      </c>
      <c r="F838" t="s">
        <v>14</v>
      </c>
      <c r="G838">
        <v>94</v>
      </c>
      <c r="H838" t="s">
        <v>21</v>
      </c>
      <c r="I838" t="s">
        <v>22</v>
      </c>
      <c r="J838">
        <v>1265349600</v>
      </c>
      <c r="K838">
        <v>1266300000</v>
      </c>
      <c r="L838" t="b">
        <v>0</v>
      </c>
      <c r="M838" t="b">
        <v>0</v>
      </c>
      <c r="N838" t="s">
        <v>60</v>
      </c>
      <c r="O838" s="5">
        <f t="shared" si="52"/>
        <v>0.75135802469135804</v>
      </c>
      <c r="P838">
        <f t="shared" si="55"/>
        <v>64.744680851063833</v>
      </c>
      <c r="Q838" t="s">
        <v>2035</v>
      </c>
      <c r="R838" t="s">
        <v>2045</v>
      </c>
      <c r="S838" s="8">
        <f t="shared" si="53"/>
        <v>40214.25</v>
      </c>
      <c r="T838" s="8">
        <f t="shared" si="54"/>
        <v>40225.25</v>
      </c>
    </row>
    <row r="839" spans="1:20" ht="17" x14ac:dyDescent="0.2">
      <c r="A839">
        <v>837</v>
      </c>
      <c r="B839" t="s">
        <v>1707</v>
      </c>
      <c r="C839" s="3" t="s">
        <v>1708</v>
      </c>
      <c r="D839">
        <v>17700</v>
      </c>
      <c r="E839">
        <v>150960</v>
      </c>
      <c r="F839" t="s">
        <v>20</v>
      </c>
      <c r="G839">
        <v>1797</v>
      </c>
      <c r="H839" t="s">
        <v>21</v>
      </c>
      <c r="I839" t="s">
        <v>22</v>
      </c>
      <c r="J839">
        <v>1301202000</v>
      </c>
      <c r="K839">
        <v>1305867600</v>
      </c>
      <c r="L839" t="b">
        <v>0</v>
      </c>
      <c r="M839" t="b">
        <v>0</v>
      </c>
      <c r="N839" t="s">
        <v>159</v>
      </c>
      <c r="O839" s="5">
        <f t="shared" si="52"/>
        <v>8.5288135593220336</v>
      </c>
      <c r="P839">
        <f t="shared" si="55"/>
        <v>84.00667779632721</v>
      </c>
      <c r="Q839" t="s">
        <v>2035</v>
      </c>
      <c r="R839" t="s">
        <v>2058</v>
      </c>
      <c r="S839" s="8">
        <f t="shared" si="53"/>
        <v>40629.208333333336</v>
      </c>
      <c r="T839" s="8">
        <f t="shared" si="54"/>
        <v>40683.208333333336</v>
      </c>
    </row>
    <row r="840" spans="1:20" ht="17" x14ac:dyDescent="0.2">
      <c r="A840">
        <v>838</v>
      </c>
      <c r="B840" t="s">
        <v>1709</v>
      </c>
      <c r="C840" s="3" t="s">
        <v>1710</v>
      </c>
      <c r="D840">
        <v>6400</v>
      </c>
      <c r="E840">
        <v>8890</v>
      </c>
      <c r="F840" t="s">
        <v>20</v>
      </c>
      <c r="G840">
        <v>261</v>
      </c>
      <c r="H840" t="s">
        <v>21</v>
      </c>
      <c r="I840" t="s">
        <v>22</v>
      </c>
      <c r="J840">
        <v>1538024400</v>
      </c>
      <c r="K840">
        <v>1538802000</v>
      </c>
      <c r="L840" t="b">
        <v>0</v>
      </c>
      <c r="M840" t="b">
        <v>0</v>
      </c>
      <c r="N840" t="s">
        <v>33</v>
      </c>
      <c r="O840" s="5">
        <f t="shared" si="52"/>
        <v>1.3890625000000001</v>
      </c>
      <c r="P840">
        <f t="shared" si="55"/>
        <v>34.061302681992338</v>
      </c>
      <c r="Q840" t="s">
        <v>2039</v>
      </c>
      <c r="R840" t="s">
        <v>2040</v>
      </c>
      <c r="S840" s="8">
        <f t="shared" si="53"/>
        <v>43370.208333333328</v>
      </c>
      <c r="T840" s="8">
        <f t="shared" si="54"/>
        <v>43379.208333333328</v>
      </c>
    </row>
    <row r="841" spans="1:20" ht="17" x14ac:dyDescent="0.2">
      <c r="A841">
        <v>839</v>
      </c>
      <c r="B841" t="s">
        <v>1711</v>
      </c>
      <c r="C841" s="3" t="s">
        <v>1712</v>
      </c>
      <c r="D841">
        <v>7700</v>
      </c>
      <c r="E841">
        <v>14644</v>
      </c>
      <c r="F841" t="s">
        <v>20</v>
      </c>
      <c r="G841">
        <v>157</v>
      </c>
      <c r="H841" t="s">
        <v>21</v>
      </c>
      <c r="I841" t="s">
        <v>22</v>
      </c>
      <c r="J841">
        <v>1395032400</v>
      </c>
      <c r="K841">
        <v>1398920400</v>
      </c>
      <c r="L841" t="b">
        <v>0</v>
      </c>
      <c r="M841" t="b">
        <v>1</v>
      </c>
      <c r="N841" t="s">
        <v>42</v>
      </c>
      <c r="O841" s="5">
        <f t="shared" si="52"/>
        <v>1.9018181818181819</v>
      </c>
      <c r="P841">
        <f t="shared" si="55"/>
        <v>93.273885350318466</v>
      </c>
      <c r="Q841" t="s">
        <v>2041</v>
      </c>
      <c r="R841" t="s">
        <v>2042</v>
      </c>
      <c r="S841" s="8">
        <f t="shared" si="53"/>
        <v>41715.208333333336</v>
      </c>
      <c r="T841" s="8">
        <f t="shared" si="54"/>
        <v>41760.208333333336</v>
      </c>
    </row>
    <row r="842" spans="1:20" ht="17" x14ac:dyDescent="0.2">
      <c r="A842">
        <v>840</v>
      </c>
      <c r="B842" t="s">
        <v>1713</v>
      </c>
      <c r="C842" s="3" t="s">
        <v>1714</v>
      </c>
      <c r="D842">
        <v>116300</v>
      </c>
      <c r="E842">
        <v>116583</v>
      </c>
      <c r="F842" t="s">
        <v>20</v>
      </c>
      <c r="G842">
        <v>3533</v>
      </c>
      <c r="H842" t="s">
        <v>21</v>
      </c>
      <c r="I842" t="s">
        <v>22</v>
      </c>
      <c r="J842">
        <v>1405486800</v>
      </c>
      <c r="K842">
        <v>1405659600</v>
      </c>
      <c r="L842" t="b">
        <v>0</v>
      </c>
      <c r="M842" t="b">
        <v>1</v>
      </c>
      <c r="N842" t="s">
        <v>33</v>
      </c>
      <c r="O842" s="5">
        <f t="shared" si="52"/>
        <v>1.0024333619948409</v>
      </c>
      <c r="P842">
        <f t="shared" si="55"/>
        <v>32.998301726577978</v>
      </c>
      <c r="Q842" t="s">
        <v>2039</v>
      </c>
      <c r="R842" t="s">
        <v>2040</v>
      </c>
      <c r="S842" s="8">
        <f t="shared" si="53"/>
        <v>41836.208333333336</v>
      </c>
      <c r="T842" s="8">
        <f t="shared" si="54"/>
        <v>41838.208333333336</v>
      </c>
    </row>
    <row r="843" spans="1:20" ht="17" x14ac:dyDescent="0.2">
      <c r="A843">
        <v>841</v>
      </c>
      <c r="B843" t="s">
        <v>1715</v>
      </c>
      <c r="C843" s="3" t="s">
        <v>1716</v>
      </c>
      <c r="D843">
        <v>9100</v>
      </c>
      <c r="E843">
        <v>12991</v>
      </c>
      <c r="F843" t="s">
        <v>20</v>
      </c>
      <c r="G843">
        <v>155</v>
      </c>
      <c r="H843" t="s">
        <v>21</v>
      </c>
      <c r="I843" t="s">
        <v>22</v>
      </c>
      <c r="J843">
        <v>1455861600</v>
      </c>
      <c r="K843">
        <v>1457244000</v>
      </c>
      <c r="L843" t="b">
        <v>0</v>
      </c>
      <c r="M843" t="b">
        <v>0</v>
      </c>
      <c r="N843" t="s">
        <v>28</v>
      </c>
      <c r="O843" s="5">
        <f t="shared" si="52"/>
        <v>1.4275824175824177</v>
      </c>
      <c r="P843">
        <f t="shared" si="55"/>
        <v>83.812903225806451</v>
      </c>
      <c r="Q843" t="s">
        <v>2037</v>
      </c>
      <c r="R843" t="s">
        <v>2038</v>
      </c>
      <c r="S843" s="8">
        <f t="shared" si="53"/>
        <v>42419.25</v>
      </c>
      <c r="T843" s="8">
        <f t="shared" si="54"/>
        <v>42435.25</v>
      </c>
    </row>
    <row r="844" spans="1:20" ht="34" x14ac:dyDescent="0.2">
      <c r="A844">
        <v>842</v>
      </c>
      <c r="B844" t="s">
        <v>1717</v>
      </c>
      <c r="C844" s="3" t="s">
        <v>1718</v>
      </c>
      <c r="D844">
        <v>1500</v>
      </c>
      <c r="E844">
        <v>8447</v>
      </c>
      <c r="F844" t="s">
        <v>20</v>
      </c>
      <c r="G844">
        <v>132</v>
      </c>
      <c r="H844" t="s">
        <v>107</v>
      </c>
      <c r="I844" t="s">
        <v>108</v>
      </c>
      <c r="J844">
        <v>1529038800</v>
      </c>
      <c r="K844">
        <v>1529298000</v>
      </c>
      <c r="L844" t="b">
        <v>0</v>
      </c>
      <c r="M844" t="b">
        <v>0</v>
      </c>
      <c r="N844" t="s">
        <v>65</v>
      </c>
      <c r="O844" s="5">
        <f t="shared" si="52"/>
        <v>5.6313333333333331</v>
      </c>
      <c r="P844">
        <f t="shared" si="55"/>
        <v>63.992424242424242</v>
      </c>
      <c r="Q844" t="s">
        <v>2037</v>
      </c>
      <c r="R844" t="s">
        <v>2046</v>
      </c>
      <c r="S844" s="8">
        <f t="shared" si="53"/>
        <v>43266.208333333328</v>
      </c>
      <c r="T844" s="8">
        <f t="shared" si="54"/>
        <v>43269.208333333328</v>
      </c>
    </row>
    <row r="845" spans="1:20" ht="34" x14ac:dyDescent="0.2">
      <c r="A845">
        <v>843</v>
      </c>
      <c r="B845" t="s">
        <v>1719</v>
      </c>
      <c r="C845" s="3" t="s">
        <v>1720</v>
      </c>
      <c r="D845">
        <v>8800</v>
      </c>
      <c r="E845">
        <v>2703</v>
      </c>
      <c r="F845" t="s">
        <v>14</v>
      </c>
      <c r="G845">
        <v>33</v>
      </c>
      <c r="H845" t="s">
        <v>21</v>
      </c>
      <c r="I845" t="s">
        <v>22</v>
      </c>
      <c r="J845">
        <v>1535259600</v>
      </c>
      <c r="K845">
        <v>1535778000</v>
      </c>
      <c r="L845" t="b">
        <v>0</v>
      </c>
      <c r="M845" t="b">
        <v>0</v>
      </c>
      <c r="N845" t="s">
        <v>122</v>
      </c>
      <c r="O845" s="5">
        <f t="shared" si="52"/>
        <v>0.30715909090909088</v>
      </c>
      <c r="P845">
        <f t="shared" si="55"/>
        <v>81.909090909090907</v>
      </c>
      <c r="Q845" t="s">
        <v>2054</v>
      </c>
      <c r="R845" t="s">
        <v>2055</v>
      </c>
      <c r="S845" s="8">
        <f t="shared" si="53"/>
        <v>43338.208333333328</v>
      </c>
      <c r="T845" s="8">
        <f t="shared" si="54"/>
        <v>43344.208333333328</v>
      </c>
    </row>
    <row r="846" spans="1:20" ht="17" x14ac:dyDescent="0.2">
      <c r="A846">
        <v>844</v>
      </c>
      <c r="B846" t="s">
        <v>1721</v>
      </c>
      <c r="C846" s="3" t="s">
        <v>1722</v>
      </c>
      <c r="D846">
        <v>8800</v>
      </c>
      <c r="E846">
        <v>8747</v>
      </c>
      <c r="F846" t="s">
        <v>74</v>
      </c>
      <c r="G846">
        <v>94</v>
      </c>
      <c r="H846" t="s">
        <v>21</v>
      </c>
      <c r="I846" t="s">
        <v>22</v>
      </c>
      <c r="J846">
        <v>1327212000</v>
      </c>
      <c r="K846">
        <v>1327471200</v>
      </c>
      <c r="L846" t="b">
        <v>0</v>
      </c>
      <c r="M846" t="b">
        <v>0</v>
      </c>
      <c r="N846" t="s">
        <v>42</v>
      </c>
      <c r="O846" s="5">
        <f t="shared" si="52"/>
        <v>0.99397727272727276</v>
      </c>
      <c r="P846">
        <f t="shared" si="55"/>
        <v>93.053191489361708</v>
      </c>
      <c r="Q846" t="s">
        <v>2041</v>
      </c>
      <c r="R846" t="s">
        <v>2042</v>
      </c>
      <c r="S846" s="8">
        <f t="shared" si="53"/>
        <v>40930.25</v>
      </c>
      <c r="T846" s="8">
        <f t="shared" si="54"/>
        <v>40933.25</v>
      </c>
    </row>
    <row r="847" spans="1:20" ht="17" x14ac:dyDescent="0.2">
      <c r="A847">
        <v>845</v>
      </c>
      <c r="B847" t="s">
        <v>1723</v>
      </c>
      <c r="C847" s="3" t="s">
        <v>1724</v>
      </c>
      <c r="D847">
        <v>69900</v>
      </c>
      <c r="E847">
        <v>138087</v>
      </c>
      <c r="F847" t="s">
        <v>20</v>
      </c>
      <c r="G847">
        <v>1354</v>
      </c>
      <c r="H847" t="s">
        <v>40</v>
      </c>
      <c r="I847" t="s">
        <v>41</v>
      </c>
      <c r="J847">
        <v>1526360400</v>
      </c>
      <c r="K847">
        <v>1529557200</v>
      </c>
      <c r="L847" t="b">
        <v>0</v>
      </c>
      <c r="M847" t="b">
        <v>0</v>
      </c>
      <c r="N847" t="s">
        <v>28</v>
      </c>
      <c r="O847" s="5">
        <f t="shared" si="52"/>
        <v>1.9754935622317598</v>
      </c>
      <c r="P847">
        <f t="shared" si="55"/>
        <v>101.98449039881831</v>
      </c>
      <c r="Q847" t="s">
        <v>2037</v>
      </c>
      <c r="R847" t="s">
        <v>2038</v>
      </c>
      <c r="S847" s="8">
        <f t="shared" si="53"/>
        <v>43235.208333333328</v>
      </c>
      <c r="T847" s="8">
        <f t="shared" si="54"/>
        <v>43272.208333333328</v>
      </c>
    </row>
    <row r="848" spans="1:20" ht="17" x14ac:dyDescent="0.2">
      <c r="A848">
        <v>846</v>
      </c>
      <c r="B848" t="s">
        <v>1725</v>
      </c>
      <c r="C848" s="3" t="s">
        <v>1726</v>
      </c>
      <c r="D848">
        <v>1000</v>
      </c>
      <c r="E848">
        <v>5085</v>
      </c>
      <c r="F848" t="s">
        <v>20</v>
      </c>
      <c r="G848">
        <v>48</v>
      </c>
      <c r="H848" t="s">
        <v>21</v>
      </c>
      <c r="I848" t="s">
        <v>22</v>
      </c>
      <c r="J848">
        <v>1532149200</v>
      </c>
      <c r="K848">
        <v>1535259600</v>
      </c>
      <c r="L848" t="b">
        <v>1</v>
      </c>
      <c r="M848" t="b">
        <v>1</v>
      </c>
      <c r="N848" t="s">
        <v>28</v>
      </c>
      <c r="O848" s="5">
        <f t="shared" si="52"/>
        <v>5.085</v>
      </c>
      <c r="P848">
        <f t="shared" si="55"/>
        <v>105.9375</v>
      </c>
      <c r="Q848" t="s">
        <v>2037</v>
      </c>
      <c r="R848" t="s">
        <v>2038</v>
      </c>
      <c r="S848" s="8">
        <f t="shared" si="53"/>
        <v>43302.208333333328</v>
      </c>
      <c r="T848" s="8">
        <f t="shared" si="54"/>
        <v>43338.208333333328</v>
      </c>
    </row>
    <row r="849" spans="1:20" ht="17" x14ac:dyDescent="0.2">
      <c r="A849">
        <v>847</v>
      </c>
      <c r="B849" t="s">
        <v>1727</v>
      </c>
      <c r="C849" s="3" t="s">
        <v>1728</v>
      </c>
      <c r="D849">
        <v>4700</v>
      </c>
      <c r="E849">
        <v>11174</v>
      </c>
      <c r="F849" t="s">
        <v>20</v>
      </c>
      <c r="G849">
        <v>110</v>
      </c>
      <c r="H849" t="s">
        <v>21</v>
      </c>
      <c r="I849" t="s">
        <v>22</v>
      </c>
      <c r="J849">
        <v>1515304800</v>
      </c>
      <c r="K849">
        <v>1515564000</v>
      </c>
      <c r="L849" t="b">
        <v>0</v>
      </c>
      <c r="M849" t="b">
        <v>0</v>
      </c>
      <c r="N849" t="s">
        <v>17</v>
      </c>
      <c r="O849" s="5">
        <f t="shared" si="52"/>
        <v>2.3774468085106384</v>
      </c>
      <c r="P849">
        <f t="shared" si="55"/>
        <v>101.58181818181818</v>
      </c>
      <c r="Q849" t="s">
        <v>2033</v>
      </c>
      <c r="R849" t="s">
        <v>2034</v>
      </c>
      <c r="S849" s="8">
        <f t="shared" si="53"/>
        <v>43107.25</v>
      </c>
      <c r="T849" s="8">
        <f t="shared" si="54"/>
        <v>43110.25</v>
      </c>
    </row>
    <row r="850" spans="1:20" ht="17" x14ac:dyDescent="0.2">
      <c r="A850">
        <v>848</v>
      </c>
      <c r="B850" t="s">
        <v>1729</v>
      </c>
      <c r="C850" s="3" t="s">
        <v>1730</v>
      </c>
      <c r="D850">
        <v>3200</v>
      </c>
      <c r="E850">
        <v>10831</v>
      </c>
      <c r="F850" t="s">
        <v>20</v>
      </c>
      <c r="G850">
        <v>172</v>
      </c>
      <c r="H850" t="s">
        <v>21</v>
      </c>
      <c r="I850" t="s">
        <v>22</v>
      </c>
      <c r="J850">
        <v>1276318800</v>
      </c>
      <c r="K850">
        <v>1277096400</v>
      </c>
      <c r="L850" t="b">
        <v>0</v>
      </c>
      <c r="M850" t="b">
        <v>0</v>
      </c>
      <c r="N850" t="s">
        <v>53</v>
      </c>
      <c r="O850" s="5">
        <f t="shared" si="52"/>
        <v>3.3846875000000001</v>
      </c>
      <c r="P850">
        <f t="shared" si="55"/>
        <v>62.970930232558139</v>
      </c>
      <c r="Q850" t="s">
        <v>2041</v>
      </c>
      <c r="R850" t="s">
        <v>2044</v>
      </c>
      <c r="S850" s="8">
        <f t="shared" si="53"/>
        <v>40341.208333333336</v>
      </c>
      <c r="T850" s="8">
        <f t="shared" si="54"/>
        <v>40350.208333333336</v>
      </c>
    </row>
    <row r="851" spans="1:20" ht="17" x14ac:dyDescent="0.2">
      <c r="A851">
        <v>849</v>
      </c>
      <c r="B851" t="s">
        <v>1731</v>
      </c>
      <c r="C851" s="3" t="s">
        <v>1732</v>
      </c>
      <c r="D851">
        <v>6700</v>
      </c>
      <c r="E851">
        <v>8917</v>
      </c>
      <c r="F851" t="s">
        <v>20</v>
      </c>
      <c r="G851">
        <v>307</v>
      </c>
      <c r="H851" t="s">
        <v>21</v>
      </c>
      <c r="I851" t="s">
        <v>22</v>
      </c>
      <c r="J851">
        <v>1328767200</v>
      </c>
      <c r="K851">
        <v>1329026400</v>
      </c>
      <c r="L851" t="b">
        <v>0</v>
      </c>
      <c r="M851" t="b">
        <v>1</v>
      </c>
      <c r="N851" t="s">
        <v>60</v>
      </c>
      <c r="O851" s="5">
        <f t="shared" si="52"/>
        <v>1.3308955223880596</v>
      </c>
      <c r="P851">
        <f t="shared" si="55"/>
        <v>29.045602605863191</v>
      </c>
      <c r="Q851" t="s">
        <v>2035</v>
      </c>
      <c r="R851" t="s">
        <v>2045</v>
      </c>
      <c r="S851" s="8">
        <f t="shared" si="53"/>
        <v>40948.25</v>
      </c>
      <c r="T851" s="8">
        <f t="shared" si="54"/>
        <v>40951.25</v>
      </c>
    </row>
    <row r="852" spans="1:20" ht="34" x14ac:dyDescent="0.2">
      <c r="A852">
        <v>850</v>
      </c>
      <c r="B852" t="s">
        <v>1733</v>
      </c>
      <c r="C852" s="3" t="s">
        <v>1734</v>
      </c>
      <c r="D852">
        <v>100</v>
      </c>
      <c r="E852">
        <v>1</v>
      </c>
      <c r="F852" t="s">
        <v>14</v>
      </c>
      <c r="G852">
        <v>1</v>
      </c>
      <c r="H852" t="s">
        <v>21</v>
      </c>
      <c r="I852" t="s">
        <v>22</v>
      </c>
      <c r="J852">
        <v>1321682400</v>
      </c>
      <c r="K852">
        <v>1322978400</v>
      </c>
      <c r="L852" t="b">
        <v>1</v>
      </c>
      <c r="M852" t="b">
        <v>0</v>
      </c>
      <c r="N852" t="s">
        <v>23</v>
      </c>
      <c r="O852" s="5">
        <f t="shared" si="52"/>
        <v>0.01</v>
      </c>
      <c r="P852">
        <f t="shared" si="55"/>
        <v>1</v>
      </c>
      <c r="Q852" t="s">
        <v>2035</v>
      </c>
      <c r="R852" t="s">
        <v>2036</v>
      </c>
      <c r="S852" s="8">
        <f t="shared" si="53"/>
        <v>40866.25</v>
      </c>
      <c r="T852" s="8">
        <f t="shared" si="54"/>
        <v>40881.25</v>
      </c>
    </row>
    <row r="853" spans="1:20" ht="34" x14ac:dyDescent="0.2">
      <c r="A853">
        <v>851</v>
      </c>
      <c r="B853" t="s">
        <v>1735</v>
      </c>
      <c r="C853" s="3" t="s">
        <v>1736</v>
      </c>
      <c r="D853">
        <v>6000</v>
      </c>
      <c r="E853">
        <v>12468</v>
      </c>
      <c r="F853" t="s">
        <v>20</v>
      </c>
      <c r="G853">
        <v>160</v>
      </c>
      <c r="H853" t="s">
        <v>21</v>
      </c>
      <c r="I853" t="s">
        <v>22</v>
      </c>
      <c r="J853">
        <v>1335934800</v>
      </c>
      <c r="K853">
        <v>1338786000</v>
      </c>
      <c r="L853" t="b">
        <v>0</v>
      </c>
      <c r="M853" t="b">
        <v>0</v>
      </c>
      <c r="N853" t="s">
        <v>50</v>
      </c>
      <c r="O853" s="5">
        <f t="shared" si="52"/>
        <v>2.0779999999999998</v>
      </c>
      <c r="P853">
        <f t="shared" si="55"/>
        <v>77.924999999999997</v>
      </c>
      <c r="Q853" t="s">
        <v>2035</v>
      </c>
      <c r="R853" t="s">
        <v>2043</v>
      </c>
      <c r="S853" s="8">
        <f t="shared" si="53"/>
        <v>41031.208333333336</v>
      </c>
      <c r="T853" s="8">
        <f t="shared" si="54"/>
        <v>41064.208333333336</v>
      </c>
    </row>
    <row r="854" spans="1:20" ht="34" x14ac:dyDescent="0.2">
      <c r="A854">
        <v>852</v>
      </c>
      <c r="B854" t="s">
        <v>1737</v>
      </c>
      <c r="C854" s="3" t="s">
        <v>1738</v>
      </c>
      <c r="D854">
        <v>4900</v>
      </c>
      <c r="E854">
        <v>2505</v>
      </c>
      <c r="F854" t="s">
        <v>14</v>
      </c>
      <c r="G854">
        <v>31</v>
      </c>
      <c r="H854" t="s">
        <v>21</v>
      </c>
      <c r="I854" t="s">
        <v>22</v>
      </c>
      <c r="J854">
        <v>1310792400</v>
      </c>
      <c r="K854">
        <v>1311656400</v>
      </c>
      <c r="L854" t="b">
        <v>0</v>
      </c>
      <c r="M854" t="b">
        <v>1</v>
      </c>
      <c r="N854" t="s">
        <v>89</v>
      </c>
      <c r="O854" s="5">
        <f t="shared" si="52"/>
        <v>0.51122448979591839</v>
      </c>
      <c r="P854">
        <f t="shared" si="55"/>
        <v>80.806451612903231</v>
      </c>
      <c r="Q854" t="s">
        <v>2050</v>
      </c>
      <c r="R854" t="s">
        <v>2051</v>
      </c>
      <c r="S854" s="8">
        <f t="shared" si="53"/>
        <v>40740.208333333336</v>
      </c>
      <c r="T854" s="8">
        <f t="shared" si="54"/>
        <v>40750.208333333336</v>
      </c>
    </row>
    <row r="855" spans="1:20" ht="17" x14ac:dyDescent="0.2">
      <c r="A855">
        <v>853</v>
      </c>
      <c r="B855" t="s">
        <v>1739</v>
      </c>
      <c r="C855" s="3" t="s">
        <v>1740</v>
      </c>
      <c r="D855">
        <v>17100</v>
      </c>
      <c r="E855">
        <v>111502</v>
      </c>
      <c r="F855" t="s">
        <v>20</v>
      </c>
      <c r="G855">
        <v>1467</v>
      </c>
      <c r="H855" t="s">
        <v>15</v>
      </c>
      <c r="I855" t="s">
        <v>16</v>
      </c>
      <c r="J855">
        <v>1308546000</v>
      </c>
      <c r="K855">
        <v>1308978000</v>
      </c>
      <c r="L855" t="b">
        <v>0</v>
      </c>
      <c r="M855" t="b">
        <v>1</v>
      </c>
      <c r="N855" t="s">
        <v>60</v>
      </c>
      <c r="O855" s="5">
        <f t="shared" si="52"/>
        <v>6.5205847953216374</v>
      </c>
      <c r="P855">
        <f t="shared" si="55"/>
        <v>76.006816632583508</v>
      </c>
      <c r="Q855" t="s">
        <v>2035</v>
      </c>
      <c r="R855" t="s">
        <v>2045</v>
      </c>
      <c r="S855" s="8">
        <f t="shared" si="53"/>
        <v>40714.208333333336</v>
      </c>
      <c r="T855" s="8">
        <f t="shared" si="54"/>
        <v>40719.208333333336</v>
      </c>
    </row>
    <row r="856" spans="1:20" ht="34" x14ac:dyDescent="0.2">
      <c r="A856">
        <v>854</v>
      </c>
      <c r="B856" t="s">
        <v>1741</v>
      </c>
      <c r="C856" s="3" t="s">
        <v>1742</v>
      </c>
      <c r="D856">
        <v>171000</v>
      </c>
      <c r="E856">
        <v>194309</v>
      </c>
      <c r="F856" t="s">
        <v>20</v>
      </c>
      <c r="G856">
        <v>2662</v>
      </c>
      <c r="H856" t="s">
        <v>15</v>
      </c>
      <c r="I856" t="s">
        <v>16</v>
      </c>
      <c r="J856">
        <v>1574056800</v>
      </c>
      <c r="K856">
        <v>1576389600</v>
      </c>
      <c r="L856" t="b">
        <v>0</v>
      </c>
      <c r="M856" t="b">
        <v>0</v>
      </c>
      <c r="N856" t="s">
        <v>119</v>
      </c>
      <c r="O856" s="5">
        <f t="shared" si="52"/>
        <v>1.1363099415204678</v>
      </c>
      <c r="P856">
        <f t="shared" si="55"/>
        <v>72.993613824192337</v>
      </c>
      <c r="Q856" t="s">
        <v>2047</v>
      </c>
      <c r="R856" t="s">
        <v>2053</v>
      </c>
      <c r="S856" s="8">
        <f t="shared" si="53"/>
        <v>43787.25</v>
      </c>
      <c r="T856" s="8">
        <f t="shared" si="54"/>
        <v>43814.25</v>
      </c>
    </row>
    <row r="857" spans="1:20" ht="17" x14ac:dyDescent="0.2">
      <c r="A857">
        <v>855</v>
      </c>
      <c r="B857" t="s">
        <v>1743</v>
      </c>
      <c r="C857" s="3" t="s">
        <v>1744</v>
      </c>
      <c r="D857">
        <v>23400</v>
      </c>
      <c r="E857">
        <v>23956</v>
      </c>
      <c r="F857" t="s">
        <v>20</v>
      </c>
      <c r="G857">
        <v>452</v>
      </c>
      <c r="H857" t="s">
        <v>26</v>
      </c>
      <c r="I857" t="s">
        <v>27</v>
      </c>
      <c r="J857">
        <v>1308373200</v>
      </c>
      <c r="K857">
        <v>1311051600</v>
      </c>
      <c r="L857" t="b">
        <v>0</v>
      </c>
      <c r="M857" t="b">
        <v>0</v>
      </c>
      <c r="N857" t="s">
        <v>33</v>
      </c>
      <c r="O857" s="5">
        <f t="shared" si="52"/>
        <v>1.0237606837606839</v>
      </c>
      <c r="P857">
        <f t="shared" si="55"/>
        <v>53</v>
      </c>
      <c r="Q857" t="s">
        <v>2039</v>
      </c>
      <c r="R857" t="s">
        <v>2040</v>
      </c>
      <c r="S857" s="8">
        <f t="shared" si="53"/>
        <v>40712.208333333336</v>
      </c>
      <c r="T857" s="8">
        <f t="shared" si="54"/>
        <v>40743.208333333336</v>
      </c>
    </row>
    <row r="858" spans="1:20" ht="17" x14ac:dyDescent="0.2">
      <c r="A858">
        <v>856</v>
      </c>
      <c r="B858" t="s">
        <v>1599</v>
      </c>
      <c r="C858" s="3" t="s">
        <v>1745</v>
      </c>
      <c r="D858">
        <v>2400</v>
      </c>
      <c r="E858">
        <v>8558</v>
      </c>
      <c r="F858" t="s">
        <v>20</v>
      </c>
      <c r="G858">
        <v>158</v>
      </c>
      <c r="H858" t="s">
        <v>21</v>
      </c>
      <c r="I858" t="s">
        <v>22</v>
      </c>
      <c r="J858">
        <v>1335243600</v>
      </c>
      <c r="K858">
        <v>1336712400</v>
      </c>
      <c r="L858" t="b">
        <v>0</v>
      </c>
      <c r="M858" t="b">
        <v>0</v>
      </c>
      <c r="N858" t="s">
        <v>17</v>
      </c>
      <c r="O858" s="5">
        <f t="shared" si="52"/>
        <v>3.5658333333333334</v>
      </c>
      <c r="P858">
        <f t="shared" si="55"/>
        <v>54.164556962025316</v>
      </c>
      <c r="Q858" t="s">
        <v>2033</v>
      </c>
      <c r="R858" t="s">
        <v>2034</v>
      </c>
      <c r="S858" s="8">
        <f t="shared" si="53"/>
        <v>41023.208333333336</v>
      </c>
      <c r="T858" s="8">
        <f t="shared" si="54"/>
        <v>41040.208333333336</v>
      </c>
    </row>
    <row r="859" spans="1:20" ht="34" x14ac:dyDescent="0.2">
      <c r="A859">
        <v>857</v>
      </c>
      <c r="B859" t="s">
        <v>1746</v>
      </c>
      <c r="C859" s="3" t="s">
        <v>1747</v>
      </c>
      <c r="D859">
        <v>5300</v>
      </c>
      <c r="E859">
        <v>7413</v>
      </c>
      <c r="F859" t="s">
        <v>20</v>
      </c>
      <c r="G859">
        <v>225</v>
      </c>
      <c r="H859" t="s">
        <v>98</v>
      </c>
      <c r="I859" t="s">
        <v>99</v>
      </c>
      <c r="J859">
        <v>1328421600</v>
      </c>
      <c r="K859">
        <v>1330408800</v>
      </c>
      <c r="L859" t="b">
        <v>1</v>
      </c>
      <c r="M859" t="b">
        <v>0</v>
      </c>
      <c r="N859" t="s">
        <v>100</v>
      </c>
      <c r="O859" s="5">
        <f t="shared" si="52"/>
        <v>1.3986792452830188</v>
      </c>
      <c r="P859">
        <f t="shared" si="55"/>
        <v>32.946666666666665</v>
      </c>
      <c r="Q859" t="s">
        <v>2041</v>
      </c>
      <c r="R859" t="s">
        <v>2052</v>
      </c>
      <c r="S859" s="8">
        <f t="shared" si="53"/>
        <v>40944.25</v>
      </c>
      <c r="T859" s="8">
        <f t="shared" si="54"/>
        <v>40967.25</v>
      </c>
    </row>
    <row r="860" spans="1:20" ht="34" x14ac:dyDescent="0.2">
      <c r="A860">
        <v>858</v>
      </c>
      <c r="B860" t="s">
        <v>1748</v>
      </c>
      <c r="C860" s="3" t="s">
        <v>1749</v>
      </c>
      <c r="D860">
        <v>4000</v>
      </c>
      <c r="E860">
        <v>2778</v>
      </c>
      <c r="F860" t="s">
        <v>14</v>
      </c>
      <c r="G860">
        <v>35</v>
      </c>
      <c r="H860" t="s">
        <v>21</v>
      </c>
      <c r="I860" t="s">
        <v>22</v>
      </c>
      <c r="J860">
        <v>1524286800</v>
      </c>
      <c r="K860">
        <v>1524891600</v>
      </c>
      <c r="L860" t="b">
        <v>1</v>
      </c>
      <c r="M860" t="b">
        <v>0</v>
      </c>
      <c r="N860" t="s">
        <v>17</v>
      </c>
      <c r="O860" s="5">
        <f t="shared" si="52"/>
        <v>0.69450000000000001</v>
      </c>
      <c r="P860">
        <f t="shared" si="55"/>
        <v>79.371428571428567</v>
      </c>
      <c r="Q860" t="s">
        <v>2033</v>
      </c>
      <c r="R860" t="s">
        <v>2034</v>
      </c>
      <c r="S860" s="8">
        <f t="shared" si="53"/>
        <v>43211.208333333328</v>
      </c>
      <c r="T860" s="8">
        <f t="shared" si="54"/>
        <v>43218.208333333328</v>
      </c>
    </row>
    <row r="861" spans="1:20" ht="34" x14ac:dyDescent="0.2">
      <c r="A861">
        <v>859</v>
      </c>
      <c r="B861" t="s">
        <v>1750</v>
      </c>
      <c r="C861" s="3" t="s">
        <v>1751</v>
      </c>
      <c r="D861">
        <v>7300</v>
      </c>
      <c r="E861">
        <v>2594</v>
      </c>
      <c r="F861" t="s">
        <v>14</v>
      </c>
      <c r="G861">
        <v>63</v>
      </c>
      <c r="H861" t="s">
        <v>21</v>
      </c>
      <c r="I861" t="s">
        <v>22</v>
      </c>
      <c r="J861">
        <v>1362117600</v>
      </c>
      <c r="K861">
        <v>1363669200</v>
      </c>
      <c r="L861" t="b">
        <v>0</v>
      </c>
      <c r="M861" t="b">
        <v>1</v>
      </c>
      <c r="N861" t="s">
        <v>33</v>
      </c>
      <c r="O861" s="5">
        <f t="shared" si="52"/>
        <v>0.35534246575342465</v>
      </c>
      <c r="P861">
        <f t="shared" si="55"/>
        <v>41.174603174603178</v>
      </c>
      <c r="Q861" t="s">
        <v>2039</v>
      </c>
      <c r="R861" t="s">
        <v>2040</v>
      </c>
      <c r="S861" s="8">
        <f t="shared" si="53"/>
        <v>41334.25</v>
      </c>
      <c r="T861" s="8">
        <f t="shared" si="54"/>
        <v>41352.208333333336</v>
      </c>
    </row>
    <row r="862" spans="1:20" ht="34" x14ac:dyDescent="0.2">
      <c r="A862">
        <v>860</v>
      </c>
      <c r="B862" t="s">
        <v>1752</v>
      </c>
      <c r="C862" s="3" t="s">
        <v>1753</v>
      </c>
      <c r="D862">
        <v>2000</v>
      </c>
      <c r="E862">
        <v>5033</v>
      </c>
      <c r="F862" t="s">
        <v>20</v>
      </c>
      <c r="G862">
        <v>65</v>
      </c>
      <c r="H862" t="s">
        <v>21</v>
      </c>
      <c r="I862" t="s">
        <v>22</v>
      </c>
      <c r="J862">
        <v>1550556000</v>
      </c>
      <c r="K862">
        <v>1551420000</v>
      </c>
      <c r="L862" t="b">
        <v>0</v>
      </c>
      <c r="M862" t="b">
        <v>1</v>
      </c>
      <c r="N862" t="s">
        <v>65</v>
      </c>
      <c r="O862" s="5">
        <f t="shared" si="52"/>
        <v>2.5165000000000002</v>
      </c>
      <c r="P862">
        <f t="shared" si="55"/>
        <v>77.430769230769229</v>
      </c>
      <c r="Q862" t="s">
        <v>2037</v>
      </c>
      <c r="R862" t="s">
        <v>2046</v>
      </c>
      <c r="S862" s="8">
        <f t="shared" si="53"/>
        <v>43515.25</v>
      </c>
      <c r="T862" s="8">
        <f t="shared" si="54"/>
        <v>43525.25</v>
      </c>
    </row>
    <row r="863" spans="1:20" ht="17" x14ac:dyDescent="0.2">
      <c r="A863">
        <v>861</v>
      </c>
      <c r="B863" t="s">
        <v>1754</v>
      </c>
      <c r="C863" s="3" t="s">
        <v>1755</v>
      </c>
      <c r="D863">
        <v>8800</v>
      </c>
      <c r="E863">
        <v>9317</v>
      </c>
      <c r="F863" t="s">
        <v>20</v>
      </c>
      <c r="G863">
        <v>163</v>
      </c>
      <c r="H863" t="s">
        <v>21</v>
      </c>
      <c r="I863" t="s">
        <v>22</v>
      </c>
      <c r="J863">
        <v>1269147600</v>
      </c>
      <c r="K863">
        <v>1269838800</v>
      </c>
      <c r="L863" t="b">
        <v>0</v>
      </c>
      <c r="M863" t="b">
        <v>0</v>
      </c>
      <c r="N863" t="s">
        <v>33</v>
      </c>
      <c r="O863" s="5">
        <f t="shared" si="52"/>
        <v>1.0587500000000001</v>
      </c>
      <c r="P863">
        <f t="shared" si="55"/>
        <v>57.159509202453989</v>
      </c>
      <c r="Q863" t="s">
        <v>2039</v>
      </c>
      <c r="R863" t="s">
        <v>2040</v>
      </c>
      <c r="S863" s="8">
        <f t="shared" si="53"/>
        <v>40258.208333333336</v>
      </c>
      <c r="T863" s="8">
        <f t="shared" si="54"/>
        <v>40266.208333333336</v>
      </c>
    </row>
    <row r="864" spans="1:20" ht="17" x14ac:dyDescent="0.2">
      <c r="A864">
        <v>862</v>
      </c>
      <c r="B864" t="s">
        <v>1756</v>
      </c>
      <c r="C864" s="3" t="s">
        <v>1757</v>
      </c>
      <c r="D864">
        <v>3500</v>
      </c>
      <c r="E864">
        <v>6560</v>
      </c>
      <c r="F864" t="s">
        <v>20</v>
      </c>
      <c r="G864">
        <v>85</v>
      </c>
      <c r="H864" t="s">
        <v>21</v>
      </c>
      <c r="I864" t="s">
        <v>22</v>
      </c>
      <c r="J864">
        <v>1312174800</v>
      </c>
      <c r="K864">
        <v>1312520400</v>
      </c>
      <c r="L864" t="b">
        <v>0</v>
      </c>
      <c r="M864" t="b">
        <v>0</v>
      </c>
      <c r="N864" t="s">
        <v>33</v>
      </c>
      <c r="O864" s="5">
        <f t="shared" si="52"/>
        <v>1.8742857142857143</v>
      </c>
      <c r="P864">
        <f t="shared" si="55"/>
        <v>77.17647058823529</v>
      </c>
      <c r="Q864" t="s">
        <v>2039</v>
      </c>
      <c r="R864" t="s">
        <v>2040</v>
      </c>
      <c r="S864" s="8">
        <f t="shared" si="53"/>
        <v>40756.208333333336</v>
      </c>
      <c r="T864" s="8">
        <f t="shared" si="54"/>
        <v>40760.208333333336</v>
      </c>
    </row>
    <row r="865" spans="1:20" ht="17" x14ac:dyDescent="0.2">
      <c r="A865">
        <v>863</v>
      </c>
      <c r="B865" t="s">
        <v>1758</v>
      </c>
      <c r="C865" s="3" t="s">
        <v>1759</v>
      </c>
      <c r="D865">
        <v>1400</v>
      </c>
      <c r="E865">
        <v>5415</v>
      </c>
      <c r="F865" t="s">
        <v>20</v>
      </c>
      <c r="G865">
        <v>217</v>
      </c>
      <c r="H865" t="s">
        <v>21</v>
      </c>
      <c r="I865" t="s">
        <v>22</v>
      </c>
      <c r="J865">
        <v>1434517200</v>
      </c>
      <c r="K865">
        <v>1436504400</v>
      </c>
      <c r="L865" t="b">
        <v>0</v>
      </c>
      <c r="M865" t="b">
        <v>1</v>
      </c>
      <c r="N865" t="s">
        <v>269</v>
      </c>
      <c r="O865" s="5">
        <f t="shared" si="52"/>
        <v>3.8678571428571429</v>
      </c>
      <c r="P865">
        <f t="shared" si="55"/>
        <v>24.953917050691246</v>
      </c>
      <c r="Q865" t="s">
        <v>2041</v>
      </c>
      <c r="R865" t="s">
        <v>2060</v>
      </c>
      <c r="S865" s="8">
        <f t="shared" si="53"/>
        <v>42172.208333333328</v>
      </c>
      <c r="T865" s="8">
        <f t="shared" si="54"/>
        <v>42195.208333333328</v>
      </c>
    </row>
    <row r="866" spans="1:20" ht="17" x14ac:dyDescent="0.2">
      <c r="A866">
        <v>864</v>
      </c>
      <c r="B866" t="s">
        <v>1760</v>
      </c>
      <c r="C866" s="3" t="s">
        <v>1761</v>
      </c>
      <c r="D866">
        <v>4200</v>
      </c>
      <c r="E866">
        <v>14577</v>
      </c>
      <c r="F866" t="s">
        <v>20</v>
      </c>
      <c r="G866">
        <v>150</v>
      </c>
      <c r="H866" t="s">
        <v>21</v>
      </c>
      <c r="I866" t="s">
        <v>22</v>
      </c>
      <c r="J866">
        <v>1471582800</v>
      </c>
      <c r="K866">
        <v>1472014800</v>
      </c>
      <c r="L866" t="b">
        <v>0</v>
      </c>
      <c r="M866" t="b">
        <v>0</v>
      </c>
      <c r="N866" t="s">
        <v>100</v>
      </c>
      <c r="O866" s="5">
        <f t="shared" si="52"/>
        <v>3.4707142857142856</v>
      </c>
      <c r="P866">
        <f t="shared" si="55"/>
        <v>97.18</v>
      </c>
      <c r="Q866" t="s">
        <v>2041</v>
      </c>
      <c r="R866" t="s">
        <v>2052</v>
      </c>
      <c r="S866" s="8">
        <f t="shared" si="53"/>
        <v>42601.208333333328</v>
      </c>
      <c r="T866" s="8">
        <f t="shared" si="54"/>
        <v>42606.208333333328</v>
      </c>
    </row>
    <row r="867" spans="1:20" ht="17" x14ac:dyDescent="0.2">
      <c r="A867">
        <v>865</v>
      </c>
      <c r="B867" t="s">
        <v>1762</v>
      </c>
      <c r="C867" s="3" t="s">
        <v>1763</v>
      </c>
      <c r="D867">
        <v>81000</v>
      </c>
      <c r="E867">
        <v>150515</v>
      </c>
      <c r="F867" t="s">
        <v>20</v>
      </c>
      <c r="G867">
        <v>3272</v>
      </c>
      <c r="H867" t="s">
        <v>21</v>
      </c>
      <c r="I867" t="s">
        <v>22</v>
      </c>
      <c r="J867">
        <v>1410757200</v>
      </c>
      <c r="K867">
        <v>1411534800</v>
      </c>
      <c r="L867" t="b">
        <v>0</v>
      </c>
      <c r="M867" t="b">
        <v>0</v>
      </c>
      <c r="N867" t="s">
        <v>33</v>
      </c>
      <c r="O867" s="5">
        <f t="shared" si="52"/>
        <v>1.8582098765432098</v>
      </c>
      <c r="P867">
        <f t="shared" si="55"/>
        <v>46.000916870415651</v>
      </c>
      <c r="Q867" t="s">
        <v>2039</v>
      </c>
      <c r="R867" t="s">
        <v>2040</v>
      </c>
      <c r="S867" s="8">
        <f t="shared" si="53"/>
        <v>41897.208333333336</v>
      </c>
      <c r="T867" s="8">
        <f t="shared" si="54"/>
        <v>41906.208333333336</v>
      </c>
    </row>
    <row r="868" spans="1:20" ht="17" x14ac:dyDescent="0.2">
      <c r="A868">
        <v>866</v>
      </c>
      <c r="B868" t="s">
        <v>1764</v>
      </c>
      <c r="C868" s="3" t="s">
        <v>1765</v>
      </c>
      <c r="D868">
        <v>182800</v>
      </c>
      <c r="E868">
        <v>79045</v>
      </c>
      <c r="F868" t="s">
        <v>74</v>
      </c>
      <c r="G868">
        <v>898</v>
      </c>
      <c r="H868" t="s">
        <v>21</v>
      </c>
      <c r="I868" t="s">
        <v>22</v>
      </c>
      <c r="J868">
        <v>1304830800</v>
      </c>
      <c r="K868">
        <v>1304917200</v>
      </c>
      <c r="L868" t="b">
        <v>0</v>
      </c>
      <c r="M868" t="b">
        <v>0</v>
      </c>
      <c r="N868" t="s">
        <v>122</v>
      </c>
      <c r="O868" s="5">
        <f t="shared" si="52"/>
        <v>0.43241247264770238</v>
      </c>
      <c r="P868">
        <f t="shared" si="55"/>
        <v>88.023385300668153</v>
      </c>
      <c r="Q868" t="s">
        <v>2054</v>
      </c>
      <c r="R868" t="s">
        <v>2055</v>
      </c>
      <c r="S868" s="8">
        <f t="shared" si="53"/>
        <v>40671.208333333336</v>
      </c>
      <c r="T868" s="8">
        <f t="shared" si="54"/>
        <v>40672.208333333336</v>
      </c>
    </row>
    <row r="869" spans="1:20" ht="34" x14ac:dyDescent="0.2">
      <c r="A869">
        <v>867</v>
      </c>
      <c r="B869" t="s">
        <v>1766</v>
      </c>
      <c r="C869" s="3" t="s">
        <v>1767</v>
      </c>
      <c r="D869">
        <v>4800</v>
      </c>
      <c r="E869">
        <v>7797</v>
      </c>
      <c r="F869" t="s">
        <v>20</v>
      </c>
      <c r="G869">
        <v>300</v>
      </c>
      <c r="H869" t="s">
        <v>21</v>
      </c>
      <c r="I869" t="s">
        <v>22</v>
      </c>
      <c r="J869">
        <v>1539061200</v>
      </c>
      <c r="K869">
        <v>1539579600</v>
      </c>
      <c r="L869" t="b">
        <v>0</v>
      </c>
      <c r="M869" t="b">
        <v>0</v>
      </c>
      <c r="N869" t="s">
        <v>17</v>
      </c>
      <c r="O869" s="5">
        <f t="shared" si="52"/>
        <v>1.6243749999999999</v>
      </c>
      <c r="P869">
        <f t="shared" si="55"/>
        <v>25.99</v>
      </c>
      <c r="Q869" t="s">
        <v>2033</v>
      </c>
      <c r="R869" t="s">
        <v>2034</v>
      </c>
      <c r="S869" s="8">
        <f t="shared" si="53"/>
        <v>43382.208333333328</v>
      </c>
      <c r="T869" s="8">
        <f t="shared" si="54"/>
        <v>43388.208333333328</v>
      </c>
    </row>
    <row r="870" spans="1:20" ht="17" x14ac:dyDescent="0.2">
      <c r="A870">
        <v>868</v>
      </c>
      <c r="B870" t="s">
        <v>1768</v>
      </c>
      <c r="C870" s="3" t="s">
        <v>1769</v>
      </c>
      <c r="D870">
        <v>7000</v>
      </c>
      <c r="E870">
        <v>12939</v>
      </c>
      <c r="F870" t="s">
        <v>20</v>
      </c>
      <c r="G870">
        <v>126</v>
      </c>
      <c r="H870" t="s">
        <v>21</v>
      </c>
      <c r="I870" t="s">
        <v>22</v>
      </c>
      <c r="J870">
        <v>1381554000</v>
      </c>
      <c r="K870">
        <v>1382504400</v>
      </c>
      <c r="L870" t="b">
        <v>0</v>
      </c>
      <c r="M870" t="b">
        <v>0</v>
      </c>
      <c r="N870" t="s">
        <v>33</v>
      </c>
      <c r="O870" s="5">
        <f t="shared" si="52"/>
        <v>1.8484285714285715</v>
      </c>
      <c r="P870">
        <f t="shared" si="55"/>
        <v>102.69047619047619</v>
      </c>
      <c r="Q870" t="s">
        <v>2039</v>
      </c>
      <c r="R870" t="s">
        <v>2040</v>
      </c>
      <c r="S870" s="8">
        <f t="shared" si="53"/>
        <v>41559.208333333336</v>
      </c>
      <c r="T870" s="8">
        <f t="shared" si="54"/>
        <v>41570.208333333336</v>
      </c>
    </row>
    <row r="871" spans="1:20" ht="17" x14ac:dyDescent="0.2">
      <c r="A871">
        <v>869</v>
      </c>
      <c r="B871" t="s">
        <v>1770</v>
      </c>
      <c r="C871" s="3" t="s">
        <v>1771</v>
      </c>
      <c r="D871">
        <v>161900</v>
      </c>
      <c r="E871">
        <v>38376</v>
      </c>
      <c r="F871" t="s">
        <v>14</v>
      </c>
      <c r="G871">
        <v>526</v>
      </c>
      <c r="H871" t="s">
        <v>21</v>
      </c>
      <c r="I871" t="s">
        <v>22</v>
      </c>
      <c r="J871">
        <v>1277096400</v>
      </c>
      <c r="K871">
        <v>1278306000</v>
      </c>
      <c r="L871" t="b">
        <v>0</v>
      </c>
      <c r="M871" t="b">
        <v>0</v>
      </c>
      <c r="N871" t="s">
        <v>53</v>
      </c>
      <c r="O871" s="5">
        <f t="shared" si="52"/>
        <v>0.23703520691785052</v>
      </c>
      <c r="P871">
        <f t="shared" si="55"/>
        <v>72.958174904942965</v>
      </c>
      <c r="Q871" t="s">
        <v>2041</v>
      </c>
      <c r="R871" t="s">
        <v>2044</v>
      </c>
      <c r="S871" s="8">
        <f t="shared" si="53"/>
        <v>40350.208333333336</v>
      </c>
      <c r="T871" s="8">
        <f t="shared" si="54"/>
        <v>40364.208333333336</v>
      </c>
    </row>
    <row r="872" spans="1:20" ht="17" x14ac:dyDescent="0.2">
      <c r="A872">
        <v>870</v>
      </c>
      <c r="B872" t="s">
        <v>1772</v>
      </c>
      <c r="C872" s="3" t="s">
        <v>1773</v>
      </c>
      <c r="D872">
        <v>7700</v>
      </c>
      <c r="E872">
        <v>6920</v>
      </c>
      <c r="F872" t="s">
        <v>14</v>
      </c>
      <c r="G872">
        <v>121</v>
      </c>
      <c r="H872" t="s">
        <v>21</v>
      </c>
      <c r="I872" t="s">
        <v>22</v>
      </c>
      <c r="J872">
        <v>1440392400</v>
      </c>
      <c r="K872">
        <v>1442552400</v>
      </c>
      <c r="L872" t="b">
        <v>0</v>
      </c>
      <c r="M872" t="b">
        <v>0</v>
      </c>
      <c r="N872" t="s">
        <v>33</v>
      </c>
      <c r="O872" s="5">
        <f t="shared" si="52"/>
        <v>0.89870129870129867</v>
      </c>
      <c r="P872">
        <f t="shared" si="55"/>
        <v>57.190082644628099</v>
      </c>
      <c r="Q872" t="s">
        <v>2039</v>
      </c>
      <c r="R872" t="s">
        <v>2040</v>
      </c>
      <c r="S872" s="8">
        <f t="shared" si="53"/>
        <v>42240.208333333328</v>
      </c>
      <c r="T872" s="8">
        <f t="shared" si="54"/>
        <v>42265.208333333328</v>
      </c>
    </row>
    <row r="873" spans="1:20" ht="34" x14ac:dyDescent="0.2">
      <c r="A873">
        <v>871</v>
      </c>
      <c r="B873" t="s">
        <v>1774</v>
      </c>
      <c r="C873" s="3" t="s">
        <v>1775</v>
      </c>
      <c r="D873">
        <v>71500</v>
      </c>
      <c r="E873">
        <v>194912</v>
      </c>
      <c r="F873" t="s">
        <v>20</v>
      </c>
      <c r="G873">
        <v>2320</v>
      </c>
      <c r="H873" t="s">
        <v>21</v>
      </c>
      <c r="I873" t="s">
        <v>22</v>
      </c>
      <c r="J873">
        <v>1509512400</v>
      </c>
      <c r="K873">
        <v>1511071200</v>
      </c>
      <c r="L873" t="b">
        <v>0</v>
      </c>
      <c r="M873" t="b">
        <v>1</v>
      </c>
      <c r="N873" t="s">
        <v>33</v>
      </c>
      <c r="O873" s="5">
        <f t="shared" si="52"/>
        <v>2.7260419580419581</v>
      </c>
      <c r="P873">
        <f t="shared" si="55"/>
        <v>84.013793103448279</v>
      </c>
      <c r="Q873" t="s">
        <v>2039</v>
      </c>
      <c r="R873" t="s">
        <v>2040</v>
      </c>
      <c r="S873" s="8">
        <f t="shared" si="53"/>
        <v>43040.208333333328</v>
      </c>
      <c r="T873" s="8">
        <f t="shared" si="54"/>
        <v>43058.25</v>
      </c>
    </row>
    <row r="874" spans="1:20" ht="17" x14ac:dyDescent="0.2">
      <c r="A874">
        <v>872</v>
      </c>
      <c r="B874" t="s">
        <v>1776</v>
      </c>
      <c r="C874" s="3" t="s">
        <v>1777</v>
      </c>
      <c r="D874">
        <v>4700</v>
      </c>
      <c r="E874">
        <v>7992</v>
      </c>
      <c r="F874" t="s">
        <v>20</v>
      </c>
      <c r="G874">
        <v>81</v>
      </c>
      <c r="H874" t="s">
        <v>26</v>
      </c>
      <c r="I874" t="s">
        <v>27</v>
      </c>
      <c r="J874">
        <v>1535950800</v>
      </c>
      <c r="K874">
        <v>1536382800</v>
      </c>
      <c r="L874" t="b">
        <v>0</v>
      </c>
      <c r="M874" t="b">
        <v>0</v>
      </c>
      <c r="N874" t="s">
        <v>474</v>
      </c>
      <c r="O874" s="5">
        <f t="shared" si="52"/>
        <v>1.7004255319148935</v>
      </c>
      <c r="P874">
        <f t="shared" si="55"/>
        <v>98.666666666666671</v>
      </c>
      <c r="Q874" t="s">
        <v>2041</v>
      </c>
      <c r="R874" t="s">
        <v>2063</v>
      </c>
      <c r="S874" s="8">
        <f t="shared" si="53"/>
        <v>43346.208333333328</v>
      </c>
      <c r="T874" s="8">
        <f t="shared" si="54"/>
        <v>43351.208333333328</v>
      </c>
    </row>
    <row r="875" spans="1:20" ht="17" x14ac:dyDescent="0.2">
      <c r="A875">
        <v>873</v>
      </c>
      <c r="B875" t="s">
        <v>1778</v>
      </c>
      <c r="C875" s="3" t="s">
        <v>1779</v>
      </c>
      <c r="D875">
        <v>42100</v>
      </c>
      <c r="E875">
        <v>79268</v>
      </c>
      <c r="F875" t="s">
        <v>20</v>
      </c>
      <c r="G875">
        <v>1887</v>
      </c>
      <c r="H875" t="s">
        <v>21</v>
      </c>
      <c r="I875" t="s">
        <v>22</v>
      </c>
      <c r="J875">
        <v>1389160800</v>
      </c>
      <c r="K875">
        <v>1389592800</v>
      </c>
      <c r="L875" t="b">
        <v>0</v>
      </c>
      <c r="M875" t="b">
        <v>0</v>
      </c>
      <c r="N875" t="s">
        <v>122</v>
      </c>
      <c r="O875" s="5">
        <f t="shared" si="52"/>
        <v>1.8828503562945369</v>
      </c>
      <c r="P875">
        <f t="shared" si="55"/>
        <v>42.007419183889773</v>
      </c>
      <c r="Q875" t="s">
        <v>2054</v>
      </c>
      <c r="R875" t="s">
        <v>2055</v>
      </c>
      <c r="S875" s="8">
        <f t="shared" si="53"/>
        <v>41647.25</v>
      </c>
      <c r="T875" s="8">
        <f t="shared" si="54"/>
        <v>41652.25</v>
      </c>
    </row>
    <row r="876" spans="1:20" ht="17" x14ac:dyDescent="0.2">
      <c r="A876">
        <v>874</v>
      </c>
      <c r="B876" t="s">
        <v>1780</v>
      </c>
      <c r="C876" s="3" t="s">
        <v>1781</v>
      </c>
      <c r="D876">
        <v>40200</v>
      </c>
      <c r="E876">
        <v>139468</v>
      </c>
      <c r="F876" t="s">
        <v>20</v>
      </c>
      <c r="G876">
        <v>4358</v>
      </c>
      <c r="H876" t="s">
        <v>21</v>
      </c>
      <c r="I876" t="s">
        <v>22</v>
      </c>
      <c r="J876">
        <v>1271998800</v>
      </c>
      <c r="K876">
        <v>1275282000</v>
      </c>
      <c r="L876" t="b">
        <v>0</v>
      </c>
      <c r="M876" t="b">
        <v>1</v>
      </c>
      <c r="N876" t="s">
        <v>122</v>
      </c>
      <c r="O876" s="5">
        <f t="shared" si="52"/>
        <v>3.4693532338308457</v>
      </c>
      <c r="P876">
        <f t="shared" si="55"/>
        <v>32.002753556677376</v>
      </c>
      <c r="Q876" t="s">
        <v>2054</v>
      </c>
      <c r="R876" t="s">
        <v>2055</v>
      </c>
      <c r="S876" s="8">
        <f t="shared" si="53"/>
        <v>40291.208333333336</v>
      </c>
      <c r="T876" s="8">
        <f t="shared" si="54"/>
        <v>40329.208333333336</v>
      </c>
    </row>
    <row r="877" spans="1:20" ht="17" x14ac:dyDescent="0.2">
      <c r="A877">
        <v>875</v>
      </c>
      <c r="B877" t="s">
        <v>1782</v>
      </c>
      <c r="C877" s="3" t="s">
        <v>1783</v>
      </c>
      <c r="D877">
        <v>7900</v>
      </c>
      <c r="E877">
        <v>5465</v>
      </c>
      <c r="F877" t="s">
        <v>14</v>
      </c>
      <c r="G877">
        <v>67</v>
      </c>
      <c r="H877" t="s">
        <v>21</v>
      </c>
      <c r="I877" t="s">
        <v>22</v>
      </c>
      <c r="J877">
        <v>1294898400</v>
      </c>
      <c r="K877">
        <v>1294984800</v>
      </c>
      <c r="L877" t="b">
        <v>0</v>
      </c>
      <c r="M877" t="b">
        <v>0</v>
      </c>
      <c r="N877" t="s">
        <v>23</v>
      </c>
      <c r="O877" s="5">
        <f t="shared" si="52"/>
        <v>0.6917721518987342</v>
      </c>
      <c r="P877">
        <f t="shared" si="55"/>
        <v>81.567164179104481</v>
      </c>
      <c r="Q877" t="s">
        <v>2035</v>
      </c>
      <c r="R877" t="s">
        <v>2036</v>
      </c>
      <c r="S877" s="8">
        <f t="shared" si="53"/>
        <v>40556.25</v>
      </c>
      <c r="T877" s="8">
        <f t="shared" si="54"/>
        <v>40557.25</v>
      </c>
    </row>
    <row r="878" spans="1:20" ht="34" x14ac:dyDescent="0.2">
      <c r="A878">
        <v>876</v>
      </c>
      <c r="B878" t="s">
        <v>1784</v>
      </c>
      <c r="C878" s="3" t="s">
        <v>1785</v>
      </c>
      <c r="D878">
        <v>8300</v>
      </c>
      <c r="E878">
        <v>2111</v>
      </c>
      <c r="F878" t="s">
        <v>14</v>
      </c>
      <c r="G878">
        <v>57</v>
      </c>
      <c r="H878" t="s">
        <v>15</v>
      </c>
      <c r="I878" t="s">
        <v>16</v>
      </c>
      <c r="J878">
        <v>1559970000</v>
      </c>
      <c r="K878">
        <v>1562043600</v>
      </c>
      <c r="L878" t="b">
        <v>0</v>
      </c>
      <c r="M878" t="b">
        <v>0</v>
      </c>
      <c r="N878" t="s">
        <v>122</v>
      </c>
      <c r="O878" s="5">
        <f t="shared" si="52"/>
        <v>0.25433734939759034</v>
      </c>
      <c r="P878">
        <f t="shared" si="55"/>
        <v>37.035087719298247</v>
      </c>
      <c r="Q878" t="s">
        <v>2054</v>
      </c>
      <c r="R878" t="s">
        <v>2055</v>
      </c>
      <c r="S878" s="8">
        <f t="shared" si="53"/>
        <v>43624.208333333328</v>
      </c>
      <c r="T878" s="8">
        <f t="shared" si="54"/>
        <v>43648.208333333328</v>
      </c>
    </row>
    <row r="879" spans="1:20" ht="17" x14ac:dyDescent="0.2">
      <c r="A879">
        <v>877</v>
      </c>
      <c r="B879" t="s">
        <v>1786</v>
      </c>
      <c r="C879" s="3" t="s">
        <v>1787</v>
      </c>
      <c r="D879">
        <v>163600</v>
      </c>
      <c r="E879">
        <v>126628</v>
      </c>
      <c r="F879" t="s">
        <v>14</v>
      </c>
      <c r="G879">
        <v>1229</v>
      </c>
      <c r="H879" t="s">
        <v>21</v>
      </c>
      <c r="I879" t="s">
        <v>22</v>
      </c>
      <c r="J879">
        <v>1469509200</v>
      </c>
      <c r="K879">
        <v>1469595600</v>
      </c>
      <c r="L879" t="b">
        <v>0</v>
      </c>
      <c r="M879" t="b">
        <v>0</v>
      </c>
      <c r="N879" t="s">
        <v>17</v>
      </c>
      <c r="O879" s="5">
        <f t="shared" si="52"/>
        <v>0.77400977995110021</v>
      </c>
      <c r="P879">
        <f t="shared" si="55"/>
        <v>103.033360455655</v>
      </c>
      <c r="Q879" t="s">
        <v>2033</v>
      </c>
      <c r="R879" t="s">
        <v>2034</v>
      </c>
      <c r="S879" s="8">
        <f t="shared" si="53"/>
        <v>42577.208333333328</v>
      </c>
      <c r="T879" s="8">
        <f t="shared" si="54"/>
        <v>42578.208333333328</v>
      </c>
    </row>
    <row r="880" spans="1:20" ht="17" x14ac:dyDescent="0.2">
      <c r="A880">
        <v>878</v>
      </c>
      <c r="B880" t="s">
        <v>1788</v>
      </c>
      <c r="C880" s="3" t="s">
        <v>1789</v>
      </c>
      <c r="D880">
        <v>2700</v>
      </c>
      <c r="E880">
        <v>1012</v>
      </c>
      <c r="F880" t="s">
        <v>14</v>
      </c>
      <c r="G880">
        <v>12</v>
      </c>
      <c r="H880" t="s">
        <v>107</v>
      </c>
      <c r="I880" t="s">
        <v>108</v>
      </c>
      <c r="J880">
        <v>1579068000</v>
      </c>
      <c r="K880">
        <v>1581141600</v>
      </c>
      <c r="L880" t="b">
        <v>0</v>
      </c>
      <c r="M880" t="b">
        <v>0</v>
      </c>
      <c r="N880" t="s">
        <v>148</v>
      </c>
      <c r="O880" s="5">
        <f t="shared" si="52"/>
        <v>0.37481481481481482</v>
      </c>
      <c r="P880">
        <f t="shared" si="55"/>
        <v>84.333333333333329</v>
      </c>
      <c r="Q880" t="s">
        <v>2035</v>
      </c>
      <c r="R880" t="s">
        <v>2057</v>
      </c>
      <c r="S880" s="8">
        <f t="shared" si="53"/>
        <v>43845.25</v>
      </c>
      <c r="T880" s="8">
        <f t="shared" si="54"/>
        <v>43869.25</v>
      </c>
    </row>
    <row r="881" spans="1:20" ht="17" x14ac:dyDescent="0.2">
      <c r="A881">
        <v>879</v>
      </c>
      <c r="B881" t="s">
        <v>1790</v>
      </c>
      <c r="C881" s="3" t="s">
        <v>1791</v>
      </c>
      <c r="D881">
        <v>1000</v>
      </c>
      <c r="E881">
        <v>5438</v>
      </c>
      <c r="F881" t="s">
        <v>20</v>
      </c>
      <c r="G881">
        <v>53</v>
      </c>
      <c r="H881" t="s">
        <v>21</v>
      </c>
      <c r="I881" t="s">
        <v>22</v>
      </c>
      <c r="J881">
        <v>1487743200</v>
      </c>
      <c r="K881">
        <v>1488520800</v>
      </c>
      <c r="L881" t="b">
        <v>0</v>
      </c>
      <c r="M881" t="b">
        <v>0</v>
      </c>
      <c r="N881" t="s">
        <v>68</v>
      </c>
      <c r="O881" s="5">
        <f t="shared" si="52"/>
        <v>5.4379999999999997</v>
      </c>
      <c r="P881">
        <f t="shared" si="55"/>
        <v>102.60377358490567</v>
      </c>
      <c r="Q881" t="s">
        <v>2047</v>
      </c>
      <c r="R881" t="s">
        <v>2048</v>
      </c>
      <c r="S881" s="8">
        <f t="shared" si="53"/>
        <v>42788.25</v>
      </c>
      <c r="T881" s="8">
        <f t="shared" si="54"/>
        <v>42797.25</v>
      </c>
    </row>
    <row r="882" spans="1:20" ht="17" x14ac:dyDescent="0.2">
      <c r="A882">
        <v>880</v>
      </c>
      <c r="B882" t="s">
        <v>1792</v>
      </c>
      <c r="C882" s="3" t="s">
        <v>1793</v>
      </c>
      <c r="D882">
        <v>84500</v>
      </c>
      <c r="E882">
        <v>193101</v>
      </c>
      <c r="F882" t="s">
        <v>20</v>
      </c>
      <c r="G882">
        <v>2414</v>
      </c>
      <c r="H882" t="s">
        <v>21</v>
      </c>
      <c r="I882" t="s">
        <v>22</v>
      </c>
      <c r="J882">
        <v>1563685200</v>
      </c>
      <c r="K882">
        <v>1563858000</v>
      </c>
      <c r="L882" t="b">
        <v>0</v>
      </c>
      <c r="M882" t="b">
        <v>0</v>
      </c>
      <c r="N882" t="s">
        <v>50</v>
      </c>
      <c r="O882" s="5">
        <f t="shared" si="52"/>
        <v>2.2852189349112426</v>
      </c>
      <c r="P882">
        <f t="shared" si="55"/>
        <v>79.992129246064621</v>
      </c>
      <c r="Q882" t="s">
        <v>2035</v>
      </c>
      <c r="R882" t="s">
        <v>2043</v>
      </c>
      <c r="S882" s="8">
        <f t="shared" si="53"/>
        <v>43667.208333333328</v>
      </c>
      <c r="T882" s="8">
        <f t="shared" si="54"/>
        <v>43669.208333333328</v>
      </c>
    </row>
    <row r="883" spans="1:20" ht="17" x14ac:dyDescent="0.2">
      <c r="A883">
        <v>881</v>
      </c>
      <c r="B883" t="s">
        <v>1794</v>
      </c>
      <c r="C883" s="3" t="s">
        <v>1795</v>
      </c>
      <c r="D883">
        <v>81300</v>
      </c>
      <c r="E883">
        <v>31665</v>
      </c>
      <c r="F883" t="s">
        <v>14</v>
      </c>
      <c r="G883">
        <v>452</v>
      </c>
      <c r="H883" t="s">
        <v>21</v>
      </c>
      <c r="I883" t="s">
        <v>22</v>
      </c>
      <c r="J883">
        <v>1436418000</v>
      </c>
      <c r="K883">
        <v>1438923600</v>
      </c>
      <c r="L883" t="b">
        <v>0</v>
      </c>
      <c r="M883" t="b">
        <v>1</v>
      </c>
      <c r="N883" t="s">
        <v>33</v>
      </c>
      <c r="O883" s="5">
        <f t="shared" si="52"/>
        <v>0.38948339483394834</v>
      </c>
      <c r="P883">
        <f t="shared" si="55"/>
        <v>70.055309734513273</v>
      </c>
      <c r="Q883" t="s">
        <v>2039</v>
      </c>
      <c r="R883" t="s">
        <v>2040</v>
      </c>
      <c r="S883" s="8">
        <f t="shared" si="53"/>
        <v>42194.208333333328</v>
      </c>
      <c r="T883" s="8">
        <f t="shared" si="54"/>
        <v>42223.208333333328</v>
      </c>
    </row>
    <row r="884" spans="1:20" ht="17" x14ac:dyDescent="0.2">
      <c r="A884">
        <v>882</v>
      </c>
      <c r="B884" t="s">
        <v>1796</v>
      </c>
      <c r="C884" s="3" t="s">
        <v>1797</v>
      </c>
      <c r="D884">
        <v>800</v>
      </c>
      <c r="E884">
        <v>2960</v>
      </c>
      <c r="F884" t="s">
        <v>20</v>
      </c>
      <c r="G884">
        <v>80</v>
      </c>
      <c r="H884" t="s">
        <v>21</v>
      </c>
      <c r="I884" t="s">
        <v>22</v>
      </c>
      <c r="J884">
        <v>1421820000</v>
      </c>
      <c r="K884">
        <v>1422165600</v>
      </c>
      <c r="L884" t="b">
        <v>0</v>
      </c>
      <c r="M884" t="b">
        <v>0</v>
      </c>
      <c r="N884" t="s">
        <v>33</v>
      </c>
      <c r="O884" s="5">
        <f t="shared" si="52"/>
        <v>3.7</v>
      </c>
      <c r="P884">
        <f t="shared" si="55"/>
        <v>37</v>
      </c>
      <c r="Q884" t="s">
        <v>2039</v>
      </c>
      <c r="R884" t="s">
        <v>2040</v>
      </c>
      <c r="S884" s="8">
        <f t="shared" si="53"/>
        <v>42025.25</v>
      </c>
      <c r="T884" s="8">
        <f t="shared" si="54"/>
        <v>42029.25</v>
      </c>
    </row>
    <row r="885" spans="1:20" ht="34" x14ac:dyDescent="0.2">
      <c r="A885">
        <v>883</v>
      </c>
      <c r="B885" t="s">
        <v>1798</v>
      </c>
      <c r="C885" s="3" t="s">
        <v>1799</v>
      </c>
      <c r="D885">
        <v>3400</v>
      </c>
      <c r="E885">
        <v>8089</v>
      </c>
      <c r="F885" t="s">
        <v>20</v>
      </c>
      <c r="G885">
        <v>193</v>
      </c>
      <c r="H885" t="s">
        <v>21</v>
      </c>
      <c r="I885" t="s">
        <v>22</v>
      </c>
      <c r="J885">
        <v>1274763600</v>
      </c>
      <c r="K885">
        <v>1277874000</v>
      </c>
      <c r="L885" t="b">
        <v>0</v>
      </c>
      <c r="M885" t="b">
        <v>0</v>
      </c>
      <c r="N885" t="s">
        <v>100</v>
      </c>
      <c r="O885" s="5">
        <f t="shared" si="52"/>
        <v>2.3791176470588233</v>
      </c>
      <c r="P885">
        <f t="shared" si="55"/>
        <v>41.911917098445599</v>
      </c>
      <c r="Q885" t="s">
        <v>2041</v>
      </c>
      <c r="R885" t="s">
        <v>2052</v>
      </c>
      <c r="S885" s="8">
        <f t="shared" si="53"/>
        <v>40323.208333333336</v>
      </c>
      <c r="T885" s="8">
        <f t="shared" si="54"/>
        <v>40359.208333333336</v>
      </c>
    </row>
    <row r="886" spans="1:20" ht="17" x14ac:dyDescent="0.2">
      <c r="A886">
        <v>884</v>
      </c>
      <c r="B886" t="s">
        <v>1800</v>
      </c>
      <c r="C886" s="3" t="s">
        <v>1801</v>
      </c>
      <c r="D886">
        <v>170800</v>
      </c>
      <c r="E886">
        <v>109374</v>
      </c>
      <c r="F886" t="s">
        <v>14</v>
      </c>
      <c r="G886">
        <v>1886</v>
      </c>
      <c r="H886" t="s">
        <v>21</v>
      </c>
      <c r="I886" t="s">
        <v>22</v>
      </c>
      <c r="J886">
        <v>1399179600</v>
      </c>
      <c r="K886">
        <v>1399352400</v>
      </c>
      <c r="L886" t="b">
        <v>0</v>
      </c>
      <c r="M886" t="b">
        <v>1</v>
      </c>
      <c r="N886" t="s">
        <v>33</v>
      </c>
      <c r="O886" s="5">
        <f t="shared" si="52"/>
        <v>0.64036299765807958</v>
      </c>
      <c r="P886">
        <f t="shared" si="55"/>
        <v>57.992576882290564</v>
      </c>
      <c r="Q886" t="s">
        <v>2039</v>
      </c>
      <c r="R886" t="s">
        <v>2040</v>
      </c>
      <c r="S886" s="8">
        <f t="shared" si="53"/>
        <v>41763.208333333336</v>
      </c>
      <c r="T886" s="8">
        <f t="shared" si="54"/>
        <v>41765.208333333336</v>
      </c>
    </row>
    <row r="887" spans="1:20" ht="17" x14ac:dyDescent="0.2">
      <c r="A887">
        <v>885</v>
      </c>
      <c r="B887" t="s">
        <v>1802</v>
      </c>
      <c r="C887" s="3" t="s">
        <v>1803</v>
      </c>
      <c r="D887">
        <v>1800</v>
      </c>
      <c r="E887">
        <v>2129</v>
      </c>
      <c r="F887" t="s">
        <v>20</v>
      </c>
      <c r="G887">
        <v>52</v>
      </c>
      <c r="H887" t="s">
        <v>21</v>
      </c>
      <c r="I887" t="s">
        <v>22</v>
      </c>
      <c r="J887">
        <v>1275800400</v>
      </c>
      <c r="K887">
        <v>1279083600</v>
      </c>
      <c r="L887" t="b">
        <v>0</v>
      </c>
      <c r="M887" t="b">
        <v>0</v>
      </c>
      <c r="N887" t="s">
        <v>33</v>
      </c>
      <c r="O887" s="5">
        <f t="shared" si="52"/>
        <v>1.1827777777777777</v>
      </c>
      <c r="P887">
        <f t="shared" si="55"/>
        <v>40.942307692307693</v>
      </c>
      <c r="Q887" t="s">
        <v>2039</v>
      </c>
      <c r="R887" t="s">
        <v>2040</v>
      </c>
      <c r="S887" s="8">
        <f t="shared" si="53"/>
        <v>40335.208333333336</v>
      </c>
      <c r="T887" s="8">
        <f t="shared" si="54"/>
        <v>40373.208333333336</v>
      </c>
    </row>
    <row r="888" spans="1:20" ht="17" x14ac:dyDescent="0.2">
      <c r="A888">
        <v>886</v>
      </c>
      <c r="B888" t="s">
        <v>1804</v>
      </c>
      <c r="C888" s="3" t="s">
        <v>1805</v>
      </c>
      <c r="D888">
        <v>150600</v>
      </c>
      <c r="E888">
        <v>127745</v>
      </c>
      <c r="F888" t="s">
        <v>14</v>
      </c>
      <c r="G888">
        <v>1825</v>
      </c>
      <c r="H888" t="s">
        <v>21</v>
      </c>
      <c r="I888" t="s">
        <v>22</v>
      </c>
      <c r="J888">
        <v>1282798800</v>
      </c>
      <c r="K888">
        <v>1284354000</v>
      </c>
      <c r="L888" t="b">
        <v>0</v>
      </c>
      <c r="M888" t="b">
        <v>0</v>
      </c>
      <c r="N888" t="s">
        <v>60</v>
      </c>
      <c r="O888" s="5">
        <f t="shared" si="52"/>
        <v>0.84824037184594958</v>
      </c>
      <c r="P888">
        <f t="shared" si="55"/>
        <v>69.9972602739726</v>
      </c>
      <c r="Q888" t="s">
        <v>2035</v>
      </c>
      <c r="R888" t="s">
        <v>2045</v>
      </c>
      <c r="S888" s="8">
        <f t="shared" si="53"/>
        <v>40416.208333333336</v>
      </c>
      <c r="T888" s="8">
        <f t="shared" si="54"/>
        <v>40434.208333333336</v>
      </c>
    </row>
    <row r="889" spans="1:20" ht="34" x14ac:dyDescent="0.2">
      <c r="A889">
        <v>887</v>
      </c>
      <c r="B889" t="s">
        <v>1806</v>
      </c>
      <c r="C889" s="3" t="s">
        <v>1807</v>
      </c>
      <c r="D889">
        <v>7800</v>
      </c>
      <c r="E889">
        <v>2289</v>
      </c>
      <c r="F889" t="s">
        <v>14</v>
      </c>
      <c r="G889">
        <v>31</v>
      </c>
      <c r="H889" t="s">
        <v>21</v>
      </c>
      <c r="I889" t="s">
        <v>22</v>
      </c>
      <c r="J889">
        <v>1437109200</v>
      </c>
      <c r="K889">
        <v>1441170000</v>
      </c>
      <c r="L889" t="b">
        <v>0</v>
      </c>
      <c r="M889" t="b">
        <v>1</v>
      </c>
      <c r="N889" t="s">
        <v>33</v>
      </c>
      <c r="O889" s="5">
        <f t="shared" si="52"/>
        <v>0.29346153846153844</v>
      </c>
      <c r="P889">
        <f t="shared" si="55"/>
        <v>73.838709677419359</v>
      </c>
      <c r="Q889" t="s">
        <v>2039</v>
      </c>
      <c r="R889" t="s">
        <v>2040</v>
      </c>
      <c r="S889" s="8">
        <f t="shared" si="53"/>
        <v>42202.208333333328</v>
      </c>
      <c r="T889" s="8">
        <f t="shared" si="54"/>
        <v>42249.208333333328</v>
      </c>
    </row>
    <row r="890" spans="1:20" ht="34" x14ac:dyDescent="0.2">
      <c r="A890">
        <v>888</v>
      </c>
      <c r="B890" t="s">
        <v>1808</v>
      </c>
      <c r="C890" s="3" t="s">
        <v>1809</v>
      </c>
      <c r="D890">
        <v>5800</v>
      </c>
      <c r="E890">
        <v>12174</v>
      </c>
      <c r="F890" t="s">
        <v>20</v>
      </c>
      <c r="G890">
        <v>290</v>
      </c>
      <c r="H890" t="s">
        <v>21</v>
      </c>
      <c r="I890" t="s">
        <v>22</v>
      </c>
      <c r="J890">
        <v>1491886800</v>
      </c>
      <c r="K890">
        <v>1493528400</v>
      </c>
      <c r="L890" t="b">
        <v>0</v>
      </c>
      <c r="M890" t="b">
        <v>0</v>
      </c>
      <c r="N890" t="s">
        <v>33</v>
      </c>
      <c r="O890" s="5">
        <f t="shared" si="52"/>
        <v>2.0989655172413793</v>
      </c>
      <c r="P890">
        <f t="shared" si="55"/>
        <v>41.979310344827589</v>
      </c>
      <c r="Q890" t="s">
        <v>2039</v>
      </c>
      <c r="R890" t="s">
        <v>2040</v>
      </c>
      <c r="S890" s="8">
        <f t="shared" si="53"/>
        <v>42836.208333333328</v>
      </c>
      <c r="T890" s="8">
        <f t="shared" si="54"/>
        <v>42855.208333333328</v>
      </c>
    </row>
    <row r="891" spans="1:20" ht="17" x14ac:dyDescent="0.2">
      <c r="A891">
        <v>889</v>
      </c>
      <c r="B891" t="s">
        <v>1810</v>
      </c>
      <c r="C891" s="3" t="s">
        <v>1811</v>
      </c>
      <c r="D891">
        <v>5600</v>
      </c>
      <c r="E891">
        <v>9508</v>
      </c>
      <c r="F891" t="s">
        <v>20</v>
      </c>
      <c r="G891">
        <v>122</v>
      </c>
      <c r="H891" t="s">
        <v>21</v>
      </c>
      <c r="I891" t="s">
        <v>22</v>
      </c>
      <c r="J891">
        <v>1394600400</v>
      </c>
      <c r="K891">
        <v>1395205200</v>
      </c>
      <c r="L891" t="b">
        <v>0</v>
      </c>
      <c r="M891" t="b">
        <v>1</v>
      </c>
      <c r="N891" t="s">
        <v>50</v>
      </c>
      <c r="O891" s="5">
        <f t="shared" si="52"/>
        <v>1.697857142857143</v>
      </c>
      <c r="P891">
        <f t="shared" si="55"/>
        <v>77.93442622950819</v>
      </c>
      <c r="Q891" t="s">
        <v>2035</v>
      </c>
      <c r="R891" t="s">
        <v>2043</v>
      </c>
      <c r="S891" s="8">
        <f t="shared" si="53"/>
        <v>41710.208333333336</v>
      </c>
      <c r="T891" s="8">
        <f t="shared" si="54"/>
        <v>41717.208333333336</v>
      </c>
    </row>
    <row r="892" spans="1:20" ht="17" x14ac:dyDescent="0.2">
      <c r="A892">
        <v>890</v>
      </c>
      <c r="B892" t="s">
        <v>1812</v>
      </c>
      <c r="C892" s="3" t="s">
        <v>1813</v>
      </c>
      <c r="D892">
        <v>134400</v>
      </c>
      <c r="E892">
        <v>155849</v>
      </c>
      <c r="F892" t="s">
        <v>20</v>
      </c>
      <c r="G892">
        <v>1470</v>
      </c>
      <c r="H892" t="s">
        <v>21</v>
      </c>
      <c r="I892" t="s">
        <v>22</v>
      </c>
      <c r="J892">
        <v>1561352400</v>
      </c>
      <c r="K892">
        <v>1561438800</v>
      </c>
      <c r="L892" t="b">
        <v>0</v>
      </c>
      <c r="M892" t="b">
        <v>0</v>
      </c>
      <c r="N892" t="s">
        <v>60</v>
      </c>
      <c r="O892" s="5">
        <f t="shared" si="52"/>
        <v>1.1595907738095239</v>
      </c>
      <c r="P892">
        <f t="shared" si="55"/>
        <v>106.01972789115646</v>
      </c>
      <c r="Q892" t="s">
        <v>2035</v>
      </c>
      <c r="R892" t="s">
        <v>2045</v>
      </c>
      <c r="S892" s="8">
        <f t="shared" si="53"/>
        <v>43640.208333333328</v>
      </c>
      <c r="T892" s="8">
        <f t="shared" si="54"/>
        <v>43641.208333333328</v>
      </c>
    </row>
    <row r="893" spans="1:20" ht="34" x14ac:dyDescent="0.2">
      <c r="A893">
        <v>891</v>
      </c>
      <c r="B893" t="s">
        <v>1814</v>
      </c>
      <c r="C893" s="3" t="s">
        <v>1815</v>
      </c>
      <c r="D893">
        <v>3000</v>
      </c>
      <c r="E893">
        <v>7758</v>
      </c>
      <c r="F893" t="s">
        <v>20</v>
      </c>
      <c r="G893">
        <v>165</v>
      </c>
      <c r="H893" t="s">
        <v>15</v>
      </c>
      <c r="I893" t="s">
        <v>16</v>
      </c>
      <c r="J893">
        <v>1322892000</v>
      </c>
      <c r="K893">
        <v>1326693600</v>
      </c>
      <c r="L893" t="b">
        <v>0</v>
      </c>
      <c r="M893" t="b">
        <v>0</v>
      </c>
      <c r="N893" t="s">
        <v>42</v>
      </c>
      <c r="O893" s="5">
        <f t="shared" si="52"/>
        <v>2.5859999999999999</v>
      </c>
      <c r="P893">
        <f t="shared" si="55"/>
        <v>47.018181818181816</v>
      </c>
      <c r="Q893" t="s">
        <v>2041</v>
      </c>
      <c r="R893" t="s">
        <v>2042</v>
      </c>
      <c r="S893" s="8">
        <f t="shared" si="53"/>
        <v>40880.25</v>
      </c>
      <c r="T893" s="8">
        <f t="shared" si="54"/>
        <v>40924.25</v>
      </c>
    </row>
    <row r="894" spans="1:20" ht="17" x14ac:dyDescent="0.2">
      <c r="A894">
        <v>892</v>
      </c>
      <c r="B894" t="s">
        <v>1816</v>
      </c>
      <c r="C894" s="3" t="s">
        <v>1817</v>
      </c>
      <c r="D894">
        <v>6000</v>
      </c>
      <c r="E894">
        <v>13835</v>
      </c>
      <c r="F894" t="s">
        <v>20</v>
      </c>
      <c r="G894">
        <v>182</v>
      </c>
      <c r="H894" t="s">
        <v>21</v>
      </c>
      <c r="I894" t="s">
        <v>22</v>
      </c>
      <c r="J894">
        <v>1274418000</v>
      </c>
      <c r="K894">
        <v>1277960400</v>
      </c>
      <c r="L894" t="b">
        <v>0</v>
      </c>
      <c r="M894" t="b">
        <v>0</v>
      </c>
      <c r="N894" t="s">
        <v>206</v>
      </c>
      <c r="O894" s="5">
        <f t="shared" si="52"/>
        <v>2.3058333333333332</v>
      </c>
      <c r="P894">
        <f t="shared" si="55"/>
        <v>76.016483516483518</v>
      </c>
      <c r="Q894" t="s">
        <v>2047</v>
      </c>
      <c r="R894" t="s">
        <v>2059</v>
      </c>
      <c r="S894" s="8">
        <f t="shared" si="53"/>
        <v>40319.208333333336</v>
      </c>
      <c r="T894" s="8">
        <f t="shared" si="54"/>
        <v>40360.208333333336</v>
      </c>
    </row>
    <row r="895" spans="1:20" ht="17" x14ac:dyDescent="0.2">
      <c r="A895">
        <v>893</v>
      </c>
      <c r="B895" t="s">
        <v>1818</v>
      </c>
      <c r="C895" s="3" t="s">
        <v>1819</v>
      </c>
      <c r="D895">
        <v>8400</v>
      </c>
      <c r="E895">
        <v>10770</v>
      </c>
      <c r="F895" t="s">
        <v>20</v>
      </c>
      <c r="G895">
        <v>199</v>
      </c>
      <c r="H895" t="s">
        <v>107</v>
      </c>
      <c r="I895" t="s">
        <v>108</v>
      </c>
      <c r="J895">
        <v>1434344400</v>
      </c>
      <c r="K895">
        <v>1434690000</v>
      </c>
      <c r="L895" t="b">
        <v>0</v>
      </c>
      <c r="M895" t="b">
        <v>1</v>
      </c>
      <c r="N895" t="s">
        <v>42</v>
      </c>
      <c r="O895" s="5">
        <f t="shared" si="52"/>
        <v>1.2821428571428573</v>
      </c>
      <c r="P895">
        <f t="shared" si="55"/>
        <v>54.120603015075375</v>
      </c>
      <c r="Q895" t="s">
        <v>2041</v>
      </c>
      <c r="R895" t="s">
        <v>2042</v>
      </c>
      <c r="S895" s="8">
        <f t="shared" si="53"/>
        <v>42170.208333333328</v>
      </c>
      <c r="T895" s="8">
        <f t="shared" si="54"/>
        <v>42174.208333333328</v>
      </c>
    </row>
    <row r="896" spans="1:20" ht="17" x14ac:dyDescent="0.2">
      <c r="A896">
        <v>894</v>
      </c>
      <c r="B896" t="s">
        <v>1820</v>
      </c>
      <c r="C896" s="3" t="s">
        <v>1821</v>
      </c>
      <c r="D896">
        <v>1700</v>
      </c>
      <c r="E896">
        <v>3208</v>
      </c>
      <c r="F896" t="s">
        <v>20</v>
      </c>
      <c r="G896">
        <v>56</v>
      </c>
      <c r="H896" t="s">
        <v>40</v>
      </c>
      <c r="I896" t="s">
        <v>41</v>
      </c>
      <c r="J896">
        <v>1373518800</v>
      </c>
      <c r="K896">
        <v>1376110800</v>
      </c>
      <c r="L896" t="b">
        <v>0</v>
      </c>
      <c r="M896" t="b">
        <v>1</v>
      </c>
      <c r="N896" t="s">
        <v>269</v>
      </c>
      <c r="O896" s="5">
        <f t="shared" si="52"/>
        <v>1.8870588235294117</v>
      </c>
      <c r="P896">
        <f t="shared" si="55"/>
        <v>57.285714285714285</v>
      </c>
      <c r="Q896" t="s">
        <v>2041</v>
      </c>
      <c r="R896" t="s">
        <v>2060</v>
      </c>
      <c r="S896" s="8">
        <f t="shared" si="53"/>
        <v>41466.208333333336</v>
      </c>
      <c r="T896" s="8">
        <f t="shared" si="54"/>
        <v>41496.208333333336</v>
      </c>
    </row>
    <row r="897" spans="1:20" ht="34" x14ac:dyDescent="0.2">
      <c r="A897">
        <v>895</v>
      </c>
      <c r="B897" t="s">
        <v>1822</v>
      </c>
      <c r="C897" s="3" t="s">
        <v>1823</v>
      </c>
      <c r="D897">
        <v>159800</v>
      </c>
      <c r="E897">
        <v>11108</v>
      </c>
      <c r="F897" t="s">
        <v>14</v>
      </c>
      <c r="G897">
        <v>107</v>
      </c>
      <c r="H897" t="s">
        <v>21</v>
      </c>
      <c r="I897" t="s">
        <v>22</v>
      </c>
      <c r="J897">
        <v>1517637600</v>
      </c>
      <c r="K897">
        <v>1518415200</v>
      </c>
      <c r="L897" t="b">
        <v>0</v>
      </c>
      <c r="M897" t="b">
        <v>0</v>
      </c>
      <c r="N897" t="s">
        <v>33</v>
      </c>
      <c r="O897" s="5">
        <f t="shared" si="52"/>
        <v>6.9511889862327911E-2</v>
      </c>
      <c r="P897">
        <f t="shared" si="55"/>
        <v>103.81308411214954</v>
      </c>
      <c r="Q897" t="s">
        <v>2039</v>
      </c>
      <c r="R897" t="s">
        <v>2040</v>
      </c>
      <c r="S897" s="8">
        <f t="shared" si="53"/>
        <v>43134.25</v>
      </c>
      <c r="T897" s="8">
        <f t="shared" si="54"/>
        <v>43143.25</v>
      </c>
    </row>
    <row r="898" spans="1:20" ht="34" x14ac:dyDescent="0.2">
      <c r="A898">
        <v>896</v>
      </c>
      <c r="B898" t="s">
        <v>1824</v>
      </c>
      <c r="C898" s="3" t="s">
        <v>1825</v>
      </c>
      <c r="D898">
        <v>19800</v>
      </c>
      <c r="E898">
        <v>153338</v>
      </c>
      <c r="F898" t="s">
        <v>20</v>
      </c>
      <c r="G898">
        <v>1460</v>
      </c>
      <c r="H898" t="s">
        <v>26</v>
      </c>
      <c r="I898" t="s">
        <v>27</v>
      </c>
      <c r="J898">
        <v>1310619600</v>
      </c>
      <c r="K898">
        <v>1310878800</v>
      </c>
      <c r="L898" t="b">
        <v>0</v>
      </c>
      <c r="M898" t="b">
        <v>1</v>
      </c>
      <c r="N898" t="s">
        <v>17</v>
      </c>
      <c r="O898" s="5">
        <f t="shared" si="52"/>
        <v>7.7443434343434348</v>
      </c>
      <c r="P898">
        <f t="shared" si="55"/>
        <v>105.02602739726028</v>
      </c>
      <c r="Q898" t="s">
        <v>2033</v>
      </c>
      <c r="R898" t="s">
        <v>2034</v>
      </c>
      <c r="S898" s="8">
        <f t="shared" si="53"/>
        <v>40738.208333333336</v>
      </c>
      <c r="T898" s="8">
        <f t="shared" si="54"/>
        <v>40741.208333333336</v>
      </c>
    </row>
    <row r="899" spans="1:20" ht="17" x14ac:dyDescent="0.2">
      <c r="A899">
        <v>897</v>
      </c>
      <c r="B899" t="s">
        <v>1826</v>
      </c>
      <c r="C899" s="3" t="s">
        <v>1827</v>
      </c>
      <c r="D899">
        <v>8800</v>
      </c>
      <c r="E899">
        <v>2437</v>
      </c>
      <c r="F899" t="s">
        <v>14</v>
      </c>
      <c r="G899">
        <v>27</v>
      </c>
      <c r="H899" t="s">
        <v>21</v>
      </c>
      <c r="I899" t="s">
        <v>22</v>
      </c>
      <c r="J899">
        <v>1556427600</v>
      </c>
      <c r="K899">
        <v>1556600400</v>
      </c>
      <c r="L899" t="b">
        <v>0</v>
      </c>
      <c r="M899" t="b">
        <v>0</v>
      </c>
      <c r="N899" t="s">
        <v>33</v>
      </c>
      <c r="O899" s="5">
        <f t="shared" ref="O899:O962" si="56">E899/D899</f>
        <v>0.27693181818181817</v>
      </c>
      <c r="P899">
        <f t="shared" si="55"/>
        <v>90.259259259259252</v>
      </c>
      <c r="Q899" t="s">
        <v>2039</v>
      </c>
      <c r="R899" t="s">
        <v>2040</v>
      </c>
      <c r="S899" s="8">
        <f t="shared" ref="S899:S962" si="57" xml:space="preserve"> (((J899/60)/60)/24)+DATE(1970,1,1)</f>
        <v>43583.208333333328</v>
      </c>
      <c r="T899" s="8">
        <f t="shared" ref="T899:T962" si="58">(((K899/60)/60)/24)+DATE(1970,1,1)</f>
        <v>43585.208333333328</v>
      </c>
    </row>
    <row r="900" spans="1:20" ht="17" x14ac:dyDescent="0.2">
      <c r="A900">
        <v>898</v>
      </c>
      <c r="B900" t="s">
        <v>1828</v>
      </c>
      <c r="C900" s="3" t="s">
        <v>1829</v>
      </c>
      <c r="D900">
        <v>179100</v>
      </c>
      <c r="E900">
        <v>93991</v>
      </c>
      <c r="F900" t="s">
        <v>14</v>
      </c>
      <c r="G900">
        <v>1221</v>
      </c>
      <c r="H900" t="s">
        <v>21</v>
      </c>
      <c r="I900" t="s">
        <v>22</v>
      </c>
      <c r="J900">
        <v>1576476000</v>
      </c>
      <c r="K900">
        <v>1576994400</v>
      </c>
      <c r="L900" t="b">
        <v>0</v>
      </c>
      <c r="M900" t="b">
        <v>0</v>
      </c>
      <c r="N900" t="s">
        <v>42</v>
      </c>
      <c r="O900" s="5">
        <f t="shared" si="56"/>
        <v>0.52479620323841425</v>
      </c>
      <c r="P900">
        <f t="shared" ref="P900:P963" si="59">E900/G900</f>
        <v>76.978705978705975</v>
      </c>
      <c r="Q900" t="s">
        <v>2041</v>
      </c>
      <c r="R900" t="s">
        <v>2042</v>
      </c>
      <c r="S900" s="8">
        <f t="shared" si="57"/>
        <v>43815.25</v>
      </c>
      <c r="T900" s="8">
        <f t="shared" si="58"/>
        <v>43821.25</v>
      </c>
    </row>
    <row r="901" spans="1:20" ht="17" x14ac:dyDescent="0.2">
      <c r="A901">
        <v>899</v>
      </c>
      <c r="B901" t="s">
        <v>1830</v>
      </c>
      <c r="C901" s="3" t="s">
        <v>1831</v>
      </c>
      <c r="D901">
        <v>3100</v>
      </c>
      <c r="E901">
        <v>12620</v>
      </c>
      <c r="F901" t="s">
        <v>20</v>
      </c>
      <c r="G901">
        <v>123</v>
      </c>
      <c r="H901" t="s">
        <v>98</v>
      </c>
      <c r="I901" t="s">
        <v>99</v>
      </c>
      <c r="J901">
        <v>1381122000</v>
      </c>
      <c r="K901">
        <v>1382677200</v>
      </c>
      <c r="L901" t="b">
        <v>0</v>
      </c>
      <c r="M901" t="b">
        <v>0</v>
      </c>
      <c r="N901" t="s">
        <v>159</v>
      </c>
      <c r="O901" s="5">
        <f t="shared" si="56"/>
        <v>4.0709677419354842</v>
      </c>
      <c r="P901">
        <f t="shared" si="59"/>
        <v>102.60162601626017</v>
      </c>
      <c r="Q901" t="s">
        <v>2035</v>
      </c>
      <c r="R901" t="s">
        <v>2058</v>
      </c>
      <c r="S901" s="8">
        <f t="shared" si="57"/>
        <v>41554.208333333336</v>
      </c>
      <c r="T901" s="8">
        <f t="shared" si="58"/>
        <v>41572.208333333336</v>
      </c>
    </row>
    <row r="902" spans="1:20" ht="17" x14ac:dyDescent="0.2">
      <c r="A902">
        <v>900</v>
      </c>
      <c r="B902" t="s">
        <v>1832</v>
      </c>
      <c r="C902" s="3" t="s">
        <v>1833</v>
      </c>
      <c r="D902">
        <v>100</v>
      </c>
      <c r="E902">
        <v>2</v>
      </c>
      <c r="F902" t="s">
        <v>14</v>
      </c>
      <c r="G902">
        <v>1</v>
      </c>
      <c r="H902" t="s">
        <v>21</v>
      </c>
      <c r="I902" t="s">
        <v>22</v>
      </c>
      <c r="J902">
        <v>1411102800</v>
      </c>
      <c r="K902">
        <v>1411189200</v>
      </c>
      <c r="L902" t="b">
        <v>0</v>
      </c>
      <c r="M902" t="b">
        <v>1</v>
      </c>
      <c r="N902" t="s">
        <v>28</v>
      </c>
      <c r="O902" s="5">
        <f t="shared" si="56"/>
        <v>0.02</v>
      </c>
      <c r="P902">
        <f t="shared" si="59"/>
        <v>2</v>
      </c>
      <c r="Q902" t="s">
        <v>2037</v>
      </c>
      <c r="R902" t="s">
        <v>2038</v>
      </c>
      <c r="S902" s="8">
        <f t="shared" si="57"/>
        <v>41901.208333333336</v>
      </c>
      <c r="T902" s="8">
        <f t="shared" si="58"/>
        <v>41902.208333333336</v>
      </c>
    </row>
    <row r="903" spans="1:20" ht="17" x14ac:dyDescent="0.2">
      <c r="A903">
        <v>901</v>
      </c>
      <c r="B903" t="s">
        <v>1834</v>
      </c>
      <c r="C903" s="3" t="s">
        <v>1835</v>
      </c>
      <c r="D903">
        <v>5600</v>
      </c>
      <c r="E903">
        <v>8746</v>
      </c>
      <c r="F903" t="s">
        <v>20</v>
      </c>
      <c r="G903">
        <v>159</v>
      </c>
      <c r="H903" t="s">
        <v>21</v>
      </c>
      <c r="I903" t="s">
        <v>22</v>
      </c>
      <c r="J903">
        <v>1531803600</v>
      </c>
      <c r="K903">
        <v>1534654800</v>
      </c>
      <c r="L903" t="b">
        <v>0</v>
      </c>
      <c r="M903" t="b">
        <v>1</v>
      </c>
      <c r="N903" t="s">
        <v>23</v>
      </c>
      <c r="O903" s="5">
        <f t="shared" si="56"/>
        <v>1.5617857142857143</v>
      </c>
      <c r="P903">
        <f t="shared" si="59"/>
        <v>55.0062893081761</v>
      </c>
      <c r="Q903" t="s">
        <v>2035</v>
      </c>
      <c r="R903" t="s">
        <v>2036</v>
      </c>
      <c r="S903" s="8">
        <f t="shared" si="57"/>
        <v>43298.208333333328</v>
      </c>
      <c r="T903" s="8">
        <f t="shared" si="58"/>
        <v>43331.208333333328</v>
      </c>
    </row>
    <row r="904" spans="1:20" ht="17" x14ac:dyDescent="0.2">
      <c r="A904">
        <v>902</v>
      </c>
      <c r="B904" t="s">
        <v>1836</v>
      </c>
      <c r="C904" s="3" t="s">
        <v>1837</v>
      </c>
      <c r="D904">
        <v>1400</v>
      </c>
      <c r="E904">
        <v>3534</v>
      </c>
      <c r="F904" t="s">
        <v>20</v>
      </c>
      <c r="G904">
        <v>110</v>
      </c>
      <c r="H904" t="s">
        <v>21</v>
      </c>
      <c r="I904" t="s">
        <v>22</v>
      </c>
      <c r="J904">
        <v>1454133600</v>
      </c>
      <c r="K904">
        <v>1457762400</v>
      </c>
      <c r="L904" t="b">
        <v>0</v>
      </c>
      <c r="M904" t="b">
        <v>0</v>
      </c>
      <c r="N904" t="s">
        <v>28</v>
      </c>
      <c r="O904" s="5">
        <f t="shared" si="56"/>
        <v>2.5242857142857145</v>
      </c>
      <c r="P904">
        <f t="shared" si="59"/>
        <v>32.127272727272725</v>
      </c>
      <c r="Q904" t="s">
        <v>2037</v>
      </c>
      <c r="R904" t="s">
        <v>2038</v>
      </c>
      <c r="S904" s="8">
        <f t="shared" si="57"/>
        <v>42399.25</v>
      </c>
      <c r="T904" s="8">
        <f t="shared" si="58"/>
        <v>42441.25</v>
      </c>
    </row>
    <row r="905" spans="1:20" ht="34" x14ac:dyDescent="0.2">
      <c r="A905">
        <v>903</v>
      </c>
      <c r="B905" t="s">
        <v>1838</v>
      </c>
      <c r="C905" s="3" t="s">
        <v>1839</v>
      </c>
      <c r="D905">
        <v>41000</v>
      </c>
      <c r="E905">
        <v>709</v>
      </c>
      <c r="F905" t="s">
        <v>47</v>
      </c>
      <c r="G905">
        <v>14</v>
      </c>
      <c r="H905" t="s">
        <v>21</v>
      </c>
      <c r="I905" t="s">
        <v>22</v>
      </c>
      <c r="J905">
        <v>1336194000</v>
      </c>
      <c r="K905">
        <v>1337490000</v>
      </c>
      <c r="L905" t="b">
        <v>0</v>
      </c>
      <c r="M905" t="b">
        <v>1</v>
      </c>
      <c r="N905" t="s">
        <v>68</v>
      </c>
      <c r="O905" s="5">
        <f t="shared" si="56"/>
        <v>1.729268292682927E-2</v>
      </c>
      <c r="P905">
        <f t="shared" si="59"/>
        <v>50.642857142857146</v>
      </c>
      <c r="Q905" t="s">
        <v>2047</v>
      </c>
      <c r="R905" t="s">
        <v>2048</v>
      </c>
      <c r="S905" s="8">
        <f t="shared" si="57"/>
        <v>41034.208333333336</v>
      </c>
      <c r="T905" s="8">
        <f t="shared" si="58"/>
        <v>41049.208333333336</v>
      </c>
    </row>
    <row r="906" spans="1:20" ht="17" x14ac:dyDescent="0.2">
      <c r="A906">
        <v>904</v>
      </c>
      <c r="B906" t="s">
        <v>1840</v>
      </c>
      <c r="C906" s="3" t="s">
        <v>1841</v>
      </c>
      <c r="D906">
        <v>6500</v>
      </c>
      <c r="E906">
        <v>795</v>
      </c>
      <c r="F906" t="s">
        <v>14</v>
      </c>
      <c r="G906">
        <v>16</v>
      </c>
      <c r="H906" t="s">
        <v>21</v>
      </c>
      <c r="I906" t="s">
        <v>22</v>
      </c>
      <c r="J906">
        <v>1349326800</v>
      </c>
      <c r="K906">
        <v>1349672400</v>
      </c>
      <c r="L906" t="b">
        <v>0</v>
      </c>
      <c r="M906" t="b">
        <v>0</v>
      </c>
      <c r="N906" t="s">
        <v>133</v>
      </c>
      <c r="O906" s="5">
        <f t="shared" si="56"/>
        <v>0.12230769230769231</v>
      </c>
      <c r="P906">
        <f t="shared" si="59"/>
        <v>49.6875</v>
      </c>
      <c r="Q906" t="s">
        <v>2047</v>
      </c>
      <c r="R906" t="s">
        <v>2056</v>
      </c>
      <c r="S906" s="8">
        <f t="shared" si="57"/>
        <v>41186.208333333336</v>
      </c>
      <c r="T906" s="8">
        <f t="shared" si="58"/>
        <v>41190.208333333336</v>
      </c>
    </row>
    <row r="907" spans="1:20" ht="17" x14ac:dyDescent="0.2">
      <c r="A907">
        <v>905</v>
      </c>
      <c r="B907" t="s">
        <v>1842</v>
      </c>
      <c r="C907" s="3" t="s">
        <v>1843</v>
      </c>
      <c r="D907">
        <v>7900</v>
      </c>
      <c r="E907">
        <v>12955</v>
      </c>
      <c r="F907" t="s">
        <v>20</v>
      </c>
      <c r="G907">
        <v>236</v>
      </c>
      <c r="H907" t="s">
        <v>21</v>
      </c>
      <c r="I907" t="s">
        <v>22</v>
      </c>
      <c r="J907">
        <v>1379566800</v>
      </c>
      <c r="K907">
        <v>1379826000</v>
      </c>
      <c r="L907" t="b">
        <v>0</v>
      </c>
      <c r="M907" t="b">
        <v>0</v>
      </c>
      <c r="N907" t="s">
        <v>33</v>
      </c>
      <c r="O907" s="5">
        <f t="shared" si="56"/>
        <v>1.6398734177215191</v>
      </c>
      <c r="P907">
        <f t="shared" si="59"/>
        <v>54.894067796610166</v>
      </c>
      <c r="Q907" t="s">
        <v>2039</v>
      </c>
      <c r="R907" t="s">
        <v>2040</v>
      </c>
      <c r="S907" s="8">
        <f t="shared" si="57"/>
        <v>41536.208333333336</v>
      </c>
      <c r="T907" s="8">
        <f t="shared" si="58"/>
        <v>41539.208333333336</v>
      </c>
    </row>
    <row r="908" spans="1:20" ht="34" x14ac:dyDescent="0.2">
      <c r="A908">
        <v>906</v>
      </c>
      <c r="B908" t="s">
        <v>1844</v>
      </c>
      <c r="C908" s="3" t="s">
        <v>1845</v>
      </c>
      <c r="D908">
        <v>5500</v>
      </c>
      <c r="E908">
        <v>8964</v>
      </c>
      <c r="F908" t="s">
        <v>20</v>
      </c>
      <c r="G908">
        <v>191</v>
      </c>
      <c r="H908" t="s">
        <v>21</v>
      </c>
      <c r="I908" t="s">
        <v>22</v>
      </c>
      <c r="J908">
        <v>1494651600</v>
      </c>
      <c r="K908">
        <v>1497762000</v>
      </c>
      <c r="L908" t="b">
        <v>1</v>
      </c>
      <c r="M908" t="b">
        <v>1</v>
      </c>
      <c r="N908" t="s">
        <v>42</v>
      </c>
      <c r="O908" s="5">
        <f t="shared" si="56"/>
        <v>1.6298181818181818</v>
      </c>
      <c r="P908">
        <f t="shared" si="59"/>
        <v>46.931937172774866</v>
      </c>
      <c r="Q908" t="s">
        <v>2041</v>
      </c>
      <c r="R908" t="s">
        <v>2042</v>
      </c>
      <c r="S908" s="8">
        <f t="shared" si="57"/>
        <v>42868.208333333328</v>
      </c>
      <c r="T908" s="8">
        <f t="shared" si="58"/>
        <v>42904.208333333328</v>
      </c>
    </row>
    <row r="909" spans="1:20" ht="17" x14ac:dyDescent="0.2">
      <c r="A909">
        <v>907</v>
      </c>
      <c r="B909" t="s">
        <v>1846</v>
      </c>
      <c r="C909" s="3" t="s">
        <v>1847</v>
      </c>
      <c r="D909">
        <v>9100</v>
      </c>
      <c r="E909">
        <v>1843</v>
      </c>
      <c r="F909" t="s">
        <v>14</v>
      </c>
      <c r="G909">
        <v>41</v>
      </c>
      <c r="H909" t="s">
        <v>21</v>
      </c>
      <c r="I909" t="s">
        <v>22</v>
      </c>
      <c r="J909">
        <v>1303880400</v>
      </c>
      <c r="K909">
        <v>1304485200</v>
      </c>
      <c r="L909" t="b">
        <v>0</v>
      </c>
      <c r="M909" t="b">
        <v>0</v>
      </c>
      <c r="N909" t="s">
        <v>33</v>
      </c>
      <c r="O909" s="5">
        <f t="shared" si="56"/>
        <v>0.20252747252747252</v>
      </c>
      <c r="P909">
        <f t="shared" si="59"/>
        <v>44.951219512195124</v>
      </c>
      <c r="Q909" t="s">
        <v>2039</v>
      </c>
      <c r="R909" t="s">
        <v>2040</v>
      </c>
      <c r="S909" s="8">
        <f t="shared" si="57"/>
        <v>40660.208333333336</v>
      </c>
      <c r="T909" s="8">
        <f t="shared" si="58"/>
        <v>40667.208333333336</v>
      </c>
    </row>
    <row r="910" spans="1:20" ht="17" x14ac:dyDescent="0.2">
      <c r="A910">
        <v>908</v>
      </c>
      <c r="B910" t="s">
        <v>1848</v>
      </c>
      <c r="C910" s="3" t="s">
        <v>1849</v>
      </c>
      <c r="D910">
        <v>38200</v>
      </c>
      <c r="E910">
        <v>121950</v>
      </c>
      <c r="F910" t="s">
        <v>20</v>
      </c>
      <c r="G910">
        <v>3934</v>
      </c>
      <c r="H910" t="s">
        <v>21</v>
      </c>
      <c r="I910" t="s">
        <v>22</v>
      </c>
      <c r="J910">
        <v>1335934800</v>
      </c>
      <c r="K910">
        <v>1336885200</v>
      </c>
      <c r="L910" t="b">
        <v>0</v>
      </c>
      <c r="M910" t="b">
        <v>0</v>
      </c>
      <c r="N910" t="s">
        <v>89</v>
      </c>
      <c r="O910" s="5">
        <f t="shared" si="56"/>
        <v>3.1924083769633507</v>
      </c>
      <c r="P910">
        <f t="shared" si="59"/>
        <v>30.99898322318251</v>
      </c>
      <c r="Q910" t="s">
        <v>2050</v>
      </c>
      <c r="R910" t="s">
        <v>2051</v>
      </c>
      <c r="S910" s="8">
        <f t="shared" si="57"/>
        <v>41031.208333333336</v>
      </c>
      <c r="T910" s="8">
        <f t="shared" si="58"/>
        <v>41042.208333333336</v>
      </c>
    </row>
    <row r="911" spans="1:20" ht="17" x14ac:dyDescent="0.2">
      <c r="A911">
        <v>909</v>
      </c>
      <c r="B911" t="s">
        <v>1850</v>
      </c>
      <c r="C911" s="3" t="s">
        <v>1851</v>
      </c>
      <c r="D911">
        <v>1800</v>
      </c>
      <c r="E911">
        <v>8621</v>
      </c>
      <c r="F911" t="s">
        <v>20</v>
      </c>
      <c r="G911">
        <v>80</v>
      </c>
      <c r="H911" t="s">
        <v>15</v>
      </c>
      <c r="I911" t="s">
        <v>16</v>
      </c>
      <c r="J911">
        <v>1528088400</v>
      </c>
      <c r="K911">
        <v>1530421200</v>
      </c>
      <c r="L911" t="b">
        <v>0</v>
      </c>
      <c r="M911" t="b">
        <v>1</v>
      </c>
      <c r="N911" t="s">
        <v>33</v>
      </c>
      <c r="O911" s="5">
        <f t="shared" si="56"/>
        <v>4.7894444444444444</v>
      </c>
      <c r="P911">
        <f t="shared" si="59"/>
        <v>107.7625</v>
      </c>
      <c r="Q911" t="s">
        <v>2039</v>
      </c>
      <c r="R911" t="s">
        <v>2040</v>
      </c>
      <c r="S911" s="8">
        <f t="shared" si="57"/>
        <v>43255.208333333328</v>
      </c>
      <c r="T911" s="8">
        <f t="shared" si="58"/>
        <v>43282.208333333328</v>
      </c>
    </row>
    <row r="912" spans="1:20" ht="17" x14ac:dyDescent="0.2">
      <c r="A912">
        <v>910</v>
      </c>
      <c r="B912" t="s">
        <v>1852</v>
      </c>
      <c r="C912" s="3" t="s">
        <v>1853</v>
      </c>
      <c r="D912">
        <v>154500</v>
      </c>
      <c r="E912">
        <v>30215</v>
      </c>
      <c r="F912" t="s">
        <v>74</v>
      </c>
      <c r="G912">
        <v>296</v>
      </c>
      <c r="H912" t="s">
        <v>21</v>
      </c>
      <c r="I912" t="s">
        <v>22</v>
      </c>
      <c r="J912">
        <v>1421906400</v>
      </c>
      <c r="K912">
        <v>1421992800</v>
      </c>
      <c r="L912" t="b">
        <v>0</v>
      </c>
      <c r="M912" t="b">
        <v>0</v>
      </c>
      <c r="N912" t="s">
        <v>33</v>
      </c>
      <c r="O912" s="5">
        <f t="shared" si="56"/>
        <v>0.19556634304207121</v>
      </c>
      <c r="P912">
        <f t="shared" si="59"/>
        <v>102.07770270270271</v>
      </c>
      <c r="Q912" t="s">
        <v>2039</v>
      </c>
      <c r="R912" t="s">
        <v>2040</v>
      </c>
      <c r="S912" s="8">
        <f t="shared" si="57"/>
        <v>42026.25</v>
      </c>
      <c r="T912" s="8">
        <f t="shared" si="58"/>
        <v>42027.25</v>
      </c>
    </row>
    <row r="913" spans="1:20" ht="17" x14ac:dyDescent="0.2">
      <c r="A913">
        <v>911</v>
      </c>
      <c r="B913" t="s">
        <v>1854</v>
      </c>
      <c r="C913" s="3" t="s">
        <v>1855</v>
      </c>
      <c r="D913">
        <v>5800</v>
      </c>
      <c r="E913">
        <v>11539</v>
      </c>
      <c r="F913" t="s">
        <v>20</v>
      </c>
      <c r="G913">
        <v>462</v>
      </c>
      <c r="H913" t="s">
        <v>21</v>
      </c>
      <c r="I913" t="s">
        <v>22</v>
      </c>
      <c r="J913">
        <v>1568005200</v>
      </c>
      <c r="K913">
        <v>1568178000</v>
      </c>
      <c r="L913" t="b">
        <v>1</v>
      </c>
      <c r="M913" t="b">
        <v>0</v>
      </c>
      <c r="N913" t="s">
        <v>28</v>
      </c>
      <c r="O913" s="5">
        <f t="shared" si="56"/>
        <v>1.9894827586206896</v>
      </c>
      <c r="P913">
        <f t="shared" si="59"/>
        <v>24.976190476190474</v>
      </c>
      <c r="Q913" t="s">
        <v>2037</v>
      </c>
      <c r="R913" t="s">
        <v>2038</v>
      </c>
      <c r="S913" s="8">
        <f t="shared" si="57"/>
        <v>43717.208333333328</v>
      </c>
      <c r="T913" s="8">
        <f t="shared" si="58"/>
        <v>43719.208333333328</v>
      </c>
    </row>
    <row r="914" spans="1:20" ht="17" x14ac:dyDescent="0.2">
      <c r="A914">
        <v>912</v>
      </c>
      <c r="B914" t="s">
        <v>1856</v>
      </c>
      <c r="C914" s="3" t="s">
        <v>1857</v>
      </c>
      <c r="D914">
        <v>1800</v>
      </c>
      <c r="E914">
        <v>14310</v>
      </c>
      <c r="F914" t="s">
        <v>20</v>
      </c>
      <c r="G914">
        <v>179</v>
      </c>
      <c r="H914" t="s">
        <v>21</v>
      </c>
      <c r="I914" t="s">
        <v>22</v>
      </c>
      <c r="J914">
        <v>1346821200</v>
      </c>
      <c r="K914">
        <v>1347944400</v>
      </c>
      <c r="L914" t="b">
        <v>1</v>
      </c>
      <c r="M914" t="b">
        <v>0</v>
      </c>
      <c r="N914" t="s">
        <v>53</v>
      </c>
      <c r="O914" s="5">
        <f t="shared" si="56"/>
        <v>7.95</v>
      </c>
      <c r="P914">
        <f t="shared" si="59"/>
        <v>79.944134078212286</v>
      </c>
      <c r="Q914" t="s">
        <v>2041</v>
      </c>
      <c r="R914" t="s">
        <v>2044</v>
      </c>
      <c r="S914" s="8">
        <f t="shared" si="57"/>
        <v>41157.208333333336</v>
      </c>
      <c r="T914" s="8">
        <f t="shared" si="58"/>
        <v>41170.208333333336</v>
      </c>
    </row>
    <row r="915" spans="1:20" ht="17" x14ac:dyDescent="0.2">
      <c r="A915">
        <v>913</v>
      </c>
      <c r="B915" t="s">
        <v>1858</v>
      </c>
      <c r="C915" s="3" t="s">
        <v>1859</v>
      </c>
      <c r="D915">
        <v>70200</v>
      </c>
      <c r="E915">
        <v>35536</v>
      </c>
      <c r="F915" t="s">
        <v>14</v>
      </c>
      <c r="G915">
        <v>523</v>
      </c>
      <c r="H915" t="s">
        <v>26</v>
      </c>
      <c r="I915" t="s">
        <v>27</v>
      </c>
      <c r="J915">
        <v>1557637200</v>
      </c>
      <c r="K915">
        <v>1558760400</v>
      </c>
      <c r="L915" t="b">
        <v>0</v>
      </c>
      <c r="M915" t="b">
        <v>0</v>
      </c>
      <c r="N915" t="s">
        <v>53</v>
      </c>
      <c r="O915" s="5">
        <f t="shared" si="56"/>
        <v>0.50621082621082625</v>
      </c>
      <c r="P915">
        <f t="shared" si="59"/>
        <v>67.946462715105156</v>
      </c>
      <c r="Q915" t="s">
        <v>2041</v>
      </c>
      <c r="R915" t="s">
        <v>2044</v>
      </c>
      <c r="S915" s="8">
        <f t="shared" si="57"/>
        <v>43597.208333333328</v>
      </c>
      <c r="T915" s="8">
        <f t="shared" si="58"/>
        <v>43610.208333333328</v>
      </c>
    </row>
    <row r="916" spans="1:20" ht="17" x14ac:dyDescent="0.2">
      <c r="A916">
        <v>914</v>
      </c>
      <c r="B916" t="s">
        <v>1860</v>
      </c>
      <c r="C916" s="3" t="s">
        <v>1861</v>
      </c>
      <c r="D916">
        <v>6400</v>
      </c>
      <c r="E916">
        <v>3676</v>
      </c>
      <c r="F916" t="s">
        <v>14</v>
      </c>
      <c r="G916">
        <v>141</v>
      </c>
      <c r="H916" t="s">
        <v>40</v>
      </c>
      <c r="I916" t="s">
        <v>41</v>
      </c>
      <c r="J916">
        <v>1375592400</v>
      </c>
      <c r="K916">
        <v>1376629200</v>
      </c>
      <c r="L916" t="b">
        <v>0</v>
      </c>
      <c r="M916" t="b">
        <v>0</v>
      </c>
      <c r="N916" t="s">
        <v>33</v>
      </c>
      <c r="O916" s="5">
        <f t="shared" si="56"/>
        <v>0.57437499999999997</v>
      </c>
      <c r="P916">
        <f t="shared" si="59"/>
        <v>26.070921985815602</v>
      </c>
      <c r="Q916" t="s">
        <v>2039</v>
      </c>
      <c r="R916" t="s">
        <v>2040</v>
      </c>
      <c r="S916" s="8">
        <f t="shared" si="57"/>
        <v>41490.208333333336</v>
      </c>
      <c r="T916" s="8">
        <f t="shared" si="58"/>
        <v>41502.208333333336</v>
      </c>
    </row>
    <row r="917" spans="1:20" ht="17" x14ac:dyDescent="0.2">
      <c r="A917">
        <v>915</v>
      </c>
      <c r="B917" t="s">
        <v>1862</v>
      </c>
      <c r="C917" s="3" t="s">
        <v>1863</v>
      </c>
      <c r="D917">
        <v>125900</v>
      </c>
      <c r="E917">
        <v>195936</v>
      </c>
      <c r="F917" t="s">
        <v>20</v>
      </c>
      <c r="G917">
        <v>1866</v>
      </c>
      <c r="H917" t="s">
        <v>40</v>
      </c>
      <c r="I917" t="s">
        <v>41</v>
      </c>
      <c r="J917">
        <v>1503982800</v>
      </c>
      <c r="K917">
        <v>1504760400</v>
      </c>
      <c r="L917" t="b">
        <v>0</v>
      </c>
      <c r="M917" t="b">
        <v>0</v>
      </c>
      <c r="N917" t="s">
        <v>269</v>
      </c>
      <c r="O917" s="5">
        <f t="shared" si="56"/>
        <v>1.5562827640984909</v>
      </c>
      <c r="P917">
        <f t="shared" si="59"/>
        <v>105.0032154340836</v>
      </c>
      <c r="Q917" t="s">
        <v>2041</v>
      </c>
      <c r="R917" t="s">
        <v>2060</v>
      </c>
      <c r="S917" s="8">
        <f t="shared" si="57"/>
        <v>42976.208333333328</v>
      </c>
      <c r="T917" s="8">
        <f t="shared" si="58"/>
        <v>42985.208333333328</v>
      </c>
    </row>
    <row r="918" spans="1:20" ht="34" x14ac:dyDescent="0.2">
      <c r="A918">
        <v>916</v>
      </c>
      <c r="B918" t="s">
        <v>1864</v>
      </c>
      <c r="C918" s="3" t="s">
        <v>1865</v>
      </c>
      <c r="D918">
        <v>3700</v>
      </c>
      <c r="E918">
        <v>1343</v>
      </c>
      <c r="F918" t="s">
        <v>14</v>
      </c>
      <c r="G918">
        <v>52</v>
      </c>
      <c r="H918" t="s">
        <v>21</v>
      </c>
      <c r="I918" t="s">
        <v>22</v>
      </c>
      <c r="J918">
        <v>1418882400</v>
      </c>
      <c r="K918">
        <v>1419660000</v>
      </c>
      <c r="L918" t="b">
        <v>0</v>
      </c>
      <c r="M918" t="b">
        <v>0</v>
      </c>
      <c r="N918" t="s">
        <v>122</v>
      </c>
      <c r="O918" s="5">
        <f t="shared" si="56"/>
        <v>0.36297297297297298</v>
      </c>
      <c r="P918">
        <f t="shared" si="59"/>
        <v>25.826923076923077</v>
      </c>
      <c r="Q918" t="s">
        <v>2054</v>
      </c>
      <c r="R918" t="s">
        <v>2055</v>
      </c>
      <c r="S918" s="8">
        <f t="shared" si="57"/>
        <v>41991.25</v>
      </c>
      <c r="T918" s="8">
        <f t="shared" si="58"/>
        <v>42000.25</v>
      </c>
    </row>
    <row r="919" spans="1:20" ht="17" x14ac:dyDescent="0.2">
      <c r="A919">
        <v>917</v>
      </c>
      <c r="B919" t="s">
        <v>1866</v>
      </c>
      <c r="C919" s="3" t="s">
        <v>1867</v>
      </c>
      <c r="D919">
        <v>3600</v>
      </c>
      <c r="E919">
        <v>2097</v>
      </c>
      <c r="F919" t="s">
        <v>47</v>
      </c>
      <c r="G919">
        <v>27</v>
      </c>
      <c r="H919" t="s">
        <v>40</v>
      </c>
      <c r="I919" t="s">
        <v>41</v>
      </c>
      <c r="J919">
        <v>1309237200</v>
      </c>
      <c r="K919">
        <v>1311310800</v>
      </c>
      <c r="L919" t="b">
        <v>0</v>
      </c>
      <c r="M919" t="b">
        <v>1</v>
      </c>
      <c r="N919" t="s">
        <v>100</v>
      </c>
      <c r="O919" s="5">
        <f t="shared" si="56"/>
        <v>0.58250000000000002</v>
      </c>
      <c r="P919">
        <f t="shared" si="59"/>
        <v>77.666666666666671</v>
      </c>
      <c r="Q919" t="s">
        <v>2041</v>
      </c>
      <c r="R919" t="s">
        <v>2052</v>
      </c>
      <c r="S919" s="8">
        <f t="shared" si="57"/>
        <v>40722.208333333336</v>
      </c>
      <c r="T919" s="8">
        <f t="shared" si="58"/>
        <v>40746.208333333336</v>
      </c>
    </row>
    <row r="920" spans="1:20" ht="17" x14ac:dyDescent="0.2">
      <c r="A920">
        <v>918</v>
      </c>
      <c r="B920" t="s">
        <v>1868</v>
      </c>
      <c r="C920" s="3" t="s">
        <v>1869</v>
      </c>
      <c r="D920">
        <v>3800</v>
      </c>
      <c r="E920">
        <v>9021</v>
      </c>
      <c r="F920" t="s">
        <v>20</v>
      </c>
      <c r="G920">
        <v>156</v>
      </c>
      <c r="H920" t="s">
        <v>98</v>
      </c>
      <c r="I920" t="s">
        <v>99</v>
      </c>
      <c r="J920">
        <v>1343365200</v>
      </c>
      <c r="K920">
        <v>1344315600</v>
      </c>
      <c r="L920" t="b">
        <v>0</v>
      </c>
      <c r="M920" t="b">
        <v>0</v>
      </c>
      <c r="N920" t="s">
        <v>133</v>
      </c>
      <c r="O920" s="5">
        <f t="shared" si="56"/>
        <v>2.3739473684210526</v>
      </c>
      <c r="P920">
        <f t="shared" si="59"/>
        <v>57.82692307692308</v>
      </c>
      <c r="Q920" t="s">
        <v>2047</v>
      </c>
      <c r="R920" t="s">
        <v>2056</v>
      </c>
      <c r="S920" s="8">
        <f t="shared" si="57"/>
        <v>41117.208333333336</v>
      </c>
      <c r="T920" s="8">
        <f t="shared" si="58"/>
        <v>41128.208333333336</v>
      </c>
    </row>
    <row r="921" spans="1:20" ht="17" x14ac:dyDescent="0.2">
      <c r="A921">
        <v>919</v>
      </c>
      <c r="B921" t="s">
        <v>1870</v>
      </c>
      <c r="C921" s="3" t="s">
        <v>1871</v>
      </c>
      <c r="D921">
        <v>35600</v>
      </c>
      <c r="E921">
        <v>20915</v>
      </c>
      <c r="F921" t="s">
        <v>14</v>
      </c>
      <c r="G921">
        <v>225</v>
      </c>
      <c r="H921" t="s">
        <v>26</v>
      </c>
      <c r="I921" t="s">
        <v>27</v>
      </c>
      <c r="J921">
        <v>1507957200</v>
      </c>
      <c r="K921">
        <v>1510725600</v>
      </c>
      <c r="L921" t="b">
        <v>0</v>
      </c>
      <c r="M921" t="b">
        <v>1</v>
      </c>
      <c r="N921" t="s">
        <v>33</v>
      </c>
      <c r="O921" s="5">
        <f t="shared" si="56"/>
        <v>0.58750000000000002</v>
      </c>
      <c r="P921">
        <f t="shared" si="59"/>
        <v>92.955555555555549</v>
      </c>
      <c r="Q921" t="s">
        <v>2039</v>
      </c>
      <c r="R921" t="s">
        <v>2040</v>
      </c>
      <c r="S921" s="8">
        <f t="shared" si="57"/>
        <v>43022.208333333328</v>
      </c>
      <c r="T921" s="8">
        <f t="shared" si="58"/>
        <v>43054.25</v>
      </c>
    </row>
    <row r="922" spans="1:20" ht="17" x14ac:dyDescent="0.2">
      <c r="A922">
        <v>920</v>
      </c>
      <c r="B922" t="s">
        <v>1872</v>
      </c>
      <c r="C922" s="3" t="s">
        <v>1873</v>
      </c>
      <c r="D922">
        <v>5300</v>
      </c>
      <c r="E922">
        <v>9676</v>
      </c>
      <c r="F922" t="s">
        <v>20</v>
      </c>
      <c r="G922">
        <v>255</v>
      </c>
      <c r="H922" t="s">
        <v>21</v>
      </c>
      <c r="I922" t="s">
        <v>22</v>
      </c>
      <c r="J922">
        <v>1549519200</v>
      </c>
      <c r="K922">
        <v>1551247200</v>
      </c>
      <c r="L922" t="b">
        <v>1</v>
      </c>
      <c r="M922" t="b">
        <v>0</v>
      </c>
      <c r="N922" t="s">
        <v>71</v>
      </c>
      <c r="O922" s="5">
        <f t="shared" si="56"/>
        <v>1.8256603773584905</v>
      </c>
      <c r="P922">
        <f t="shared" si="59"/>
        <v>37.945098039215686</v>
      </c>
      <c r="Q922" t="s">
        <v>2041</v>
      </c>
      <c r="R922" t="s">
        <v>2049</v>
      </c>
      <c r="S922" s="8">
        <f t="shared" si="57"/>
        <v>43503.25</v>
      </c>
      <c r="T922" s="8">
        <f t="shared" si="58"/>
        <v>43523.25</v>
      </c>
    </row>
    <row r="923" spans="1:20" ht="17" x14ac:dyDescent="0.2">
      <c r="A923">
        <v>921</v>
      </c>
      <c r="B923" t="s">
        <v>1874</v>
      </c>
      <c r="C923" s="3" t="s">
        <v>1875</v>
      </c>
      <c r="D923">
        <v>160400</v>
      </c>
      <c r="E923">
        <v>1210</v>
      </c>
      <c r="F923" t="s">
        <v>14</v>
      </c>
      <c r="G923">
        <v>38</v>
      </c>
      <c r="H923" t="s">
        <v>21</v>
      </c>
      <c r="I923" t="s">
        <v>22</v>
      </c>
      <c r="J923">
        <v>1329026400</v>
      </c>
      <c r="K923">
        <v>1330236000</v>
      </c>
      <c r="L923" t="b">
        <v>0</v>
      </c>
      <c r="M923" t="b">
        <v>0</v>
      </c>
      <c r="N923" t="s">
        <v>28</v>
      </c>
      <c r="O923" s="5">
        <f t="shared" si="56"/>
        <v>7.5436408977556111E-3</v>
      </c>
      <c r="P923">
        <f t="shared" si="59"/>
        <v>31.842105263157894</v>
      </c>
      <c r="Q923" t="s">
        <v>2037</v>
      </c>
      <c r="R923" t="s">
        <v>2038</v>
      </c>
      <c r="S923" s="8">
        <f t="shared" si="57"/>
        <v>40951.25</v>
      </c>
      <c r="T923" s="8">
        <f t="shared" si="58"/>
        <v>40965.25</v>
      </c>
    </row>
    <row r="924" spans="1:20" ht="17" x14ac:dyDescent="0.2">
      <c r="A924">
        <v>922</v>
      </c>
      <c r="B924" t="s">
        <v>1876</v>
      </c>
      <c r="C924" s="3" t="s">
        <v>1877</v>
      </c>
      <c r="D924">
        <v>51400</v>
      </c>
      <c r="E924">
        <v>90440</v>
      </c>
      <c r="F924" t="s">
        <v>20</v>
      </c>
      <c r="G924">
        <v>2261</v>
      </c>
      <c r="H924" t="s">
        <v>21</v>
      </c>
      <c r="I924" t="s">
        <v>22</v>
      </c>
      <c r="J924">
        <v>1544335200</v>
      </c>
      <c r="K924">
        <v>1545112800</v>
      </c>
      <c r="L924" t="b">
        <v>0</v>
      </c>
      <c r="M924" t="b">
        <v>1</v>
      </c>
      <c r="N924" t="s">
        <v>319</v>
      </c>
      <c r="O924" s="5">
        <f t="shared" si="56"/>
        <v>1.7595330739299611</v>
      </c>
      <c r="P924">
        <f t="shared" si="59"/>
        <v>40</v>
      </c>
      <c r="Q924" t="s">
        <v>2035</v>
      </c>
      <c r="R924" t="s">
        <v>2062</v>
      </c>
      <c r="S924" s="8">
        <f t="shared" si="57"/>
        <v>43443.25</v>
      </c>
      <c r="T924" s="8">
        <f t="shared" si="58"/>
        <v>43452.25</v>
      </c>
    </row>
    <row r="925" spans="1:20" ht="17" x14ac:dyDescent="0.2">
      <c r="A925">
        <v>923</v>
      </c>
      <c r="B925" t="s">
        <v>1878</v>
      </c>
      <c r="C925" s="3" t="s">
        <v>1879</v>
      </c>
      <c r="D925">
        <v>1700</v>
      </c>
      <c r="E925">
        <v>4044</v>
      </c>
      <c r="F925" t="s">
        <v>20</v>
      </c>
      <c r="G925">
        <v>40</v>
      </c>
      <c r="H925" t="s">
        <v>21</v>
      </c>
      <c r="I925" t="s">
        <v>22</v>
      </c>
      <c r="J925">
        <v>1279083600</v>
      </c>
      <c r="K925">
        <v>1279170000</v>
      </c>
      <c r="L925" t="b">
        <v>0</v>
      </c>
      <c r="M925" t="b">
        <v>0</v>
      </c>
      <c r="N925" t="s">
        <v>33</v>
      </c>
      <c r="O925" s="5">
        <f t="shared" si="56"/>
        <v>2.3788235294117648</v>
      </c>
      <c r="P925">
        <f t="shared" si="59"/>
        <v>101.1</v>
      </c>
      <c r="Q925" t="s">
        <v>2039</v>
      </c>
      <c r="R925" t="s">
        <v>2040</v>
      </c>
      <c r="S925" s="8">
        <f t="shared" si="57"/>
        <v>40373.208333333336</v>
      </c>
      <c r="T925" s="8">
        <f t="shared" si="58"/>
        <v>40374.208333333336</v>
      </c>
    </row>
    <row r="926" spans="1:20" ht="17" x14ac:dyDescent="0.2">
      <c r="A926">
        <v>924</v>
      </c>
      <c r="B926" t="s">
        <v>1880</v>
      </c>
      <c r="C926" s="3" t="s">
        <v>1881</v>
      </c>
      <c r="D926">
        <v>39400</v>
      </c>
      <c r="E926">
        <v>192292</v>
      </c>
      <c r="F926" t="s">
        <v>20</v>
      </c>
      <c r="G926">
        <v>2289</v>
      </c>
      <c r="H926" t="s">
        <v>107</v>
      </c>
      <c r="I926" t="s">
        <v>108</v>
      </c>
      <c r="J926">
        <v>1572498000</v>
      </c>
      <c r="K926">
        <v>1573452000</v>
      </c>
      <c r="L926" t="b">
        <v>0</v>
      </c>
      <c r="M926" t="b">
        <v>0</v>
      </c>
      <c r="N926" t="s">
        <v>33</v>
      </c>
      <c r="O926" s="5">
        <f t="shared" si="56"/>
        <v>4.8805076142131982</v>
      </c>
      <c r="P926">
        <f t="shared" si="59"/>
        <v>84.006989951944078</v>
      </c>
      <c r="Q926" t="s">
        <v>2039</v>
      </c>
      <c r="R926" t="s">
        <v>2040</v>
      </c>
      <c r="S926" s="8">
        <f t="shared" si="57"/>
        <v>43769.208333333328</v>
      </c>
      <c r="T926" s="8">
        <f t="shared" si="58"/>
        <v>43780.25</v>
      </c>
    </row>
    <row r="927" spans="1:20" ht="34" x14ac:dyDescent="0.2">
      <c r="A927">
        <v>925</v>
      </c>
      <c r="B927" t="s">
        <v>1882</v>
      </c>
      <c r="C927" s="3" t="s">
        <v>1883</v>
      </c>
      <c r="D927">
        <v>3000</v>
      </c>
      <c r="E927">
        <v>6722</v>
      </c>
      <c r="F927" t="s">
        <v>20</v>
      </c>
      <c r="G927">
        <v>65</v>
      </c>
      <c r="H927" t="s">
        <v>21</v>
      </c>
      <c r="I927" t="s">
        <v>22</v>
      </c>
      <c r="J927">
        <v>1506056400</v>
      </c>
      <c r="K927">
        <v>1507093200</v>
      </c>
      <c r="L927" t="b">
        <v>0</v>
      </c>
      <c r="M927" t="b">
        <v>0</v>
      </c>
      <c r="N927" t="s">
        <v>33</v>
      </c>
      <c r="O927" s="5">
        <f t="shared" si="56"/>
        <v>2.2406666666666668</v>
      </c>
      <c r="P927">
        <f t="shared" si="59"/>
        <v>103.41538461538461</v>
      </c>
      <c r="Q927" t="s">
        <v>2039</v>
      </c>
      <c r="R927" t="s">
        <v>2040</v>
      </c>
      <c r="S927" s="8">
        <f t="shared" si="57"/>
        <v>43000.208333333328</v>
      </c>
      <c r="T927" s="8">
        <f t="shared" si="58"/>
        <v>43012.208333333328</v>
      </c>
    </row>
    <row r="928" spans="1:20" ht="17" x14ac:dyDescent="0.2">
      <c r="A928">
        <v>926</v>
      </c>
      <c r="B928" t="s">
        <v>1884</v>
      </c>
      <c r="C928" s="3" t="s">
        <v>1885</v>
      </c>
      <c r="D928">
        <v>8700</v>
      </c>
      <c r="E928">
        <v>1577</v>
      </c>
      <c r="F928" t="s">
        <v>14</v>
      </c>
      <c r="G928">
        <v>15</v>
      </c>
      <c r="H928" t="s">
        <v>21</v>
      </c>
      <c r="I928" t="s">
        <v>22</v>
      </c>
      <c r="J928">
        <v>1463029200</v>
      </c>
      <c r="K928">
        <v>1463374800</v>
      </c>
      <c r="L928" t="b">
        <v>0</v>
      </c>
      <c r="M928" t="b">
        <v>0</v>
      </c>
      <c r="N928" t="s">
        <v>17</v>
      </c>
      <c r="O928" s="5">
        <f t="shared" si="56"/>
        <v>0.18126436781609195</v>
      </c>
      <c r="P928">
        <f t="shared" si="59"/>
        <v>105.13333333333334</v>
      </c>
      <c r="Q928" t="s">
        <v>2033</v>
      </c>
      <c r="R928" t="s">
        <v>2034</v>
      </c>
      <c r="S928" s="8">
        <f t="shared" si="57"/>
        <v>42502.208333333328</v>
      </c>
      <c r="T928" s="8">
        <f t="shared" si="58"/>
        <v>42506.208333333328</v>
      </c>
    </row>
    <row r="929" spans="1:20" ht="17" x14ac:dyDescent="0.2">
      <c r="A929">
        <v>927</v>
      </c>
      <c r="B929" t="s">
        <v>1886</v>
      </c>
      <c r="C929" s="3" t="s">
        <v>1887</v>
      </c>
      <c r="D929">
        <v>7200</v>
      </c>
      <c r="E929">
        <v>3301</v>
      </c>
      <c r="F929" t="s">
        <v>14</v>
      </c>
      <c r="G929">
        <v>37</v>
      </c>
      <c r="H929" t="s">
        <v>21</v>
      </c>
      <c r="I929" t="s">
        <v>22</v>
      </c>
      <c r="J929">
        <v>1342069200</v>
      </c>
      <c r="K929">
        <v>1344574800</v>
      </c>
      <c r="L929" t="b">
        <v>0</v>
      </c>
      <c r="M929" t="b">
        <v>0</v>
      </c>
      <c r="N929" t="s">
        <v>33</v>
      </c>
      <c r="O929" s="5">
        <f t="shared" si="56"/>
        <v>0.45847222222222223</v>
      </c>
      <c r="P929">
        <f t="shared" si="59"/>
        <v>89.21621621621621</v>
      </c>
      <c r="Q929" t="s">
        <v>2039</v>
      </c>
      <c r="R929" t="s">
        <v>2040</v>
      </c>
      <c r="S929" s="8">
        <f t="shared" si="57"/>
        <v>41102.208333333336</v>
      </c>
      <c r="T929" s="8">
        <f t="shared" si="58"/>
        <v>41131.208333333336</v>
      </c>
    </row>
    <row r="930" spans="1:20" ht="17" x14ac:dyDescent="0.2">
      <c r="A930">
        <v>928</v>
      </c>
      <c r="B930" t="s">
        <v>1888</v>
      </c>
      <c r="C930" s="3" t="s">
        <v>1889</v>
      </c>
      <c r="D930">
        <v>167400</v>
      </c>
      <c r="E930">
        <v>196386</v>
      </c>
      <c r="F930" t="s">
        <v>20</v>
      </c>
      <c r="G930">
        <v>3777</v>
      </c>
      <c r="H930" t="s">
        <v>107</v>
      </c>
      <c r="I930" t="s">
        <v>108</v>
      </c>
      <c r="J930">
        <v>1388296800</v>
      </c>
      <c r="K930">
        <v>1389074400</v>
      </c>
      <c r="L930" t="b">
        <v>0</v>
      </c>
      <c r="M930" t="b">
        <v>0</v>
      </c>
      <c r="N930" t="s">
        <v>28</v>
      </c>
      <c r="O930" s="5">
        <f t="shared" si="56"/>
        <v>1.1731541218637993</v>
      </c>
      <c r="P930">
        <f t="shared" si="59"/>
        <v>51.995234312946785</v>
      </c>
      <c r="Q930" t="s">
        <v>2037</v>
      </c>
      <c r="R930" t="s">
        <v>2038</v>
      </c>
      <c r="S930" s="8">
        <f t="shared" si="57"/>
        <v>41637.25</v>
      </c>
      <c r="T930" s="8">
        <f t="shared" si="58"/>
        <v>41646.25</v>
      </c>
    </row>
    <row r="931" spans="1:20" ht="17" x14ac:dyDescent="0.2">
      <c r="A931">
        <v>929</v>
      </c>
      <c r="B931" t="s">
        <v>1890</v>
      </c>
      <c r="C931" s="3" t="s">
        <v>1891</v>
      </c>
      <c r="D931">
        <v>5500</v>
      </c>
      <c r="E931">
        <v>11952</v>
      </c>
      <c r="F931" t="s">
        <v>20</v>
      </c>
      <c r="G931">
        <v>184</v>
      </c>
      <c r="H931" t="s">
        <v>40</v>
      </c>
      <c r="I931" t="s">
        <v>41</v>
      </c>
      <c r="J931">
        <v>1493787600</v>
      </c>
      <c r="K931">
        <v>1494997200</v>
      </c>
      <c r="L931" t="b">
        <v>0</v>
      </c>
      <c r="M931" t="b">
        <v>0</v>
      </c>
      <c r="N931" t="s">
        <v>33</v>
      </c>
      <c r="O931" s="5">
        <f t="shared" si="56"/>
        <v>2.173090909090909</v>
      </c>
      <c r="P931">
        <f t="shared" si="59"/>
        <v>64.956521739130437</v>
      </c>
      <c r="Q931" t="s">
        <v>2039</v>
      </c>
      <c r="R931" t="s">
        <v>2040</v>
      </c>
      <c r="S931" s="8">
        <f t="shared" si="57"/>
        <v>42858.208333333328</v>
      </c>
      <c r="T931" s="8">
        <f t="shared" si="58"/>
        <v>42872.208333333328</v>
      </c>
    </row>
    <row r="932" spans="1:20" ht="17" x14ac:dyDescent="0.2">
      <c r="A932">
        <v>930</v>
      </c>
      <c r="B932" t="s">
        <v>1892</v>
      </c>
      <c r="C932" s="3" t="s">
        <v>1893</v>
      </c>
      <c r="D932">
        <v>3500</v>
      </c>
      <c r="E932">
        <v>3930</v>
      </c>
      <c r="F932" t="s">
        <v>20</v>
      </c>
      <c r="G932">
        <v>85</v>
      </c>
      <c r="H932" t="s">
        <v>21</v>
      </c>
      <c r="I932" t="s">
        <v>22</v>
      </c>
      <c r="J932">
        <v>1424844000</v>
      </c>
      <c r="K932">
        <v>1425448800</v>
      </c>
      <c r="L932" t="b">
        <v>0</v>
      </c>
      <c r="M932" t="b">
        <v>1</v>
      </c>
      <c r="N932" t="s">
        <v>33</v>
      </c>
      <c r="O932" s="5">
        <f t="shared" si="56"/>
        <v>1.1228571428571428</v>
      </c>
      <c r="P932">
        <f t="shared" si="59"/>
        <v>46.235294117647058</v>
      </c>
      <c r="Q932" t="s">
        <v>2039</v>
      </c>
      <c r="R932" t="s">
        <v>2040</v>
      </c>
      <c r="S932" s="8">
        <f t="shared" si="57"/>
        <v>42060.25</v>
      </c>
      <c r="T932" s="8">
        <f t="shared" si="58"/>
        <v>42067.25</v>
      </c>
    </row>
    <row r="933" spans="1:20" ht="17" x14ac:dyDescent="0.2">
      <c r="A933">
        <v>931</v>
      </c>
      <c r="B933" t="s">
        <v>1894</v>
      </c>
      <c r="C933" s="3" t="s">
        <v>1895</v>
      </c>
      <c r="D933">
        <v>7900</v>
      </c>
      <c r="E933">
        <v>5729</v>
      </c>
      <c r="F933" t="s">
        <v>14</v>
      </c>
      <c r="G933">
        <v>112</v>
      </c>
      <c r="H933" t="s">
        <v>21</v>
      </c>
      <c r="I933" t="s">
        <v>22</v>
      </c>
      <c r="J933">
        <v>1403931600</v>
      </c>
      <c r="K933">
        <v>1404104400</v>
      </c>
      <c r="L933" t="b">
        <v>0</v>
      </c>
      <c r="M933" t="b">
        <v>1</v>
      </c>
      <c r="N933" t="s">
        <v>33</v>
      </c>
      <c r="O933" s="5">
        <f t="shared" si="56"/>
        <v>0.72518987341772156</v>
      </c>
      <c r="P933">
        <f t="shared" si="59"/>
        <v>51.151785714285715</v>
      </c>
      <c r="Q933" t="s">
        <v>2039</v>
      </c>
      <c r="R933" t="s">
        <v>2040</v>
      </c>
      <c r="S933" s="8">
        <f t="shared" si="57"/>
        <v>41818.208333333336</v>
      </c>
      <c r="T933" s="8">
        <f t="shared" si="58"/>
        <v>41820.208333333336</v>
      </c>
    </row>
    <row r="934" spans="1:20" ht="17" x14ac:dyDescent="0.2">
      <c r="A934">
        <v>932</v>
      </c>
      <c r="B934" t="s">
        <v>1896</v>
      </c>
      <c r="C934" s="3" t="s">
        <v>1897</v>
      </c>
      <c r="D934">
        <v>2300</v>
      </c>
      <c r="E934">
        <v>4883</v>
      </c>
      <c r="F934" t="s">
        <v>20</v>
      </c>
      <c r="G934">
        <v>144</v>
      </c>
      <c r="H934" t="s">
        <v>21</v>
      </c>
      <c r="I934" t="s">
        <v>22</v>
      </c>
      <c r="J934">
        <v>1394514000</v>
      </c>
      <c r="K934">
        <v>1394773200</v>
      </c>
      <c r="L934" t="b">
        <v>0</v>
      </c>
      <c r="M934" t="b">
        <v>0</v>
      </c>
      <c r="N934" t="s">
        <v>23</v>
      </c>
      <c r="O934" s="5">
        <f t="shared" si="56"/>
        <v>2.1230434782608696</v>
      </c>
      <c r="P934">
        <f t="shared" si="59"/>
        <v>33.909722222222221</v>
      </c>
      <c r="Q934" t="s">
        <v>2035</v>
      </c>
      <c r="R934" t="s">
        <v>2036</v>
      </c>
      <c r="S934" s="8">
        <f t="shared" si="57"/>
        <v>41709.208333333336</v>
      </c>
      <c r="T934" s="8">
        <f t="shared" si="58"/>
        <v>41712.208333333336</v>
      </c>
    </row>
    <row r="935" spans="1:20" ht="17" x14ac:dyDescent="0.2">
      <c r="A935">
        <v>933</v>
      </c>
      <c r="B935" t="s">
        <v>1898</v>
      </c>
      <c r="C935" s="3" t="s">
        <v>1899</v>
      </c>
      <c r="D935">
        <v>73000</v>
      </c>
      <c r="E935">
        <v>175015</v>
      </c>
      <c r="F935" t="s">
        <v>20</v>
      </c>
      <c r="G935">
        <v>1902</v>
      </c>
      <c r="H935" t="s">
        <v>21</v>
      </c>
      <c r="I935" t="s">
        <v>22</v>
      </c>
      <c r="J935">
        <v>1365397200</v>
      </c>
      <c r="K935">
        <v>1366520400</v>
      </c>
      <c r="L935" t="b">
        <v>0</v>
      </c>
      <c r="M935" t="b">
        <v>0</v>
      </c>
      <c r="N935" t="s">
        <v>33</v>
      </c>
      <c r="O935" s="5">
        <f t="shared" si="56"/>
        <v>2.3974657534246577</v>
      </c>
      <c r="P935">
        <f t="shared" si="59"/>
        <v>92.016298633017882</v>
      </c>
      <c r="Q935" t="s">
        <v>2039</v>
      </c>
      <c r="R935" t="s">
        <v>2040</v>
      </c>
      <c r="S935" s="8">
        <f t="shared" si="57"/>
        <v>41372.208333333336</v>
      </c>
      <c r="T935" s="8">
        <f t="shared" si="58"/>
        <v>41385.208333333336</v>
      </c>
    </row>
    <row r="936" spans="1:20" ht="17" x14ac:dyDescent="0.2">
      <c r="A936">
        <v>934</v>
      </c>
      <c r="B936" t="s">
        <v>1900</v>
      </c>
      <c r="C936" s="3" t="s">
        <v>1901</v>
      </c>
      <c r="D936">
        <v>6200</v>
      </c>
      <c r="E936">
        <v>11280</v>
      </c>
      <c r="F936" t="s">
        <v>20</v>
      </c>
      <c r="G936">
        <v>105</v>
      </c>
      <c r="H936" t="s">
        <v>21</v>
      </c>
      <c r="I936" t="s">
        <v>22</v>
      </c>
      <c r="J936">
        <v>1456120800</v>
      </c>
      <c r="K936">
        <v>1456639200</v>
      </c>
      <c r="L936" t="b">
        <v>0</v>
      </c>
      <c r="M936" t="b">
        <v>0</v>
      </c>
      <c r="N936" t="s">
        <v>33</v>
      </c>
      <c r="O936" s="5">
        <f t="shared" si="56"/>
        <v>1.8193548387096774</v>
      </c>
      <c r="P936">
        <f t="shared" si="59"/>
        <v>107.42857142857143</v>
      </c>
      <c r="Q936" t="s">
        <v>2039</v>
      </c>
      <c r="R936" t="s">
        <v>2040</v>
      </c>
      <c r="S936" s="8">
        <f t="shared" si="57"/>
        <v>42422.25</v>
      </c>
      <c r="T936" s="8">
        <f t="shared" si="58"/>
        <v>42428.25</v>
      </c>
    </row>
    <row r="937" spans="1:20" ht="34" x14ac:dyDescent="0.2">
      <c r="A937">
        <v>935</v>
      </c>
      <c r="B937" t="s">
        <v>1902</v>
      </c>
      <c r="C937" s="3" t="s">
        <v>1903</v>
      </c>
      <c r="D937">
        <v>6100</v>
      </c>
      <c r="E937">
        <v>10012</v>
      </c>
      <c r="F937" t="s">
        <v>20</v>
      </c>
      <c r="G937">
        <v>132</v>
      </c>
      <c r="H937" t="s">
        <v>21</v>
      </c>
      <c r="I937" t="s">
        <v>22</v>
      </c>
      <c r="J937">
        <v>1437714000</v>
      </c>
      <c r="K937">
        <v>1438318800</v>
      </c>
      <c r="L937" t="b">
        <v>0</v>
      </c>
      <c r="M937" t="b">
        <v>0</v>
      </c>
      <c r="N937" t="s">
        <v>33</v>
      </c>
      <c r="O937" s="5">
        <f t="shared" si="56"/>
        <v>1.6413114754098361</v>
      </c>
      <c r="P937">
        <f t="shared" si="59"/>
        <v>75.848484848484844</v>
      </c>
      <c r="Q937" t="s">
        <v>2039</v>
      </c>
      <c r="R937" t="s">
        <v>2040</v>
      </c>
      <c r="S937" s="8">
        <f t="shared" si="57"/>
        <v>42209.208333333328</v>
      </c>
      <c r="T937" s="8">
        <f t="shared" si="58"/>
        <v>42216.208333333328</v>
      </c>
    </row>
    <row r="938" spans="1:20" ht="17" x14ac:dyDescent="0.2">
      <c r="A938">
        <v>936</v>
      </c>
      <c r="B938" t="s">
        <v>1246</v>
      </c>
      <c r="C938" s="3" t="s">
        <v>1904</v>
      </c>
      <c r="D938">
        <v>103200</v>
      </c>
      <c r="E938">
        <v>1690</v>
      </c>
      <c r="F938" t="s">
        <v>14</v>
      </c>
      <c r="G938">
        <v>21</v>
      </c>
      <c r="H938" t="s">
        <v>21</v>
      </c>
      <c r="I938" t="s">
        <v>22</v>
      </c>
      <c r="J938">
        <v>1563771600</v>
      </c>
      <c r="K938">
        <v>1564030800</v>
      </c>
      <c r="L938" t="b">
        <v>1</v>
      </c>
      <c r="M938" t="b">
        <v>0</v>
      </c>
      <c r="N938" t="s">
        <v>33</v>
      </c>
      <c r="O938" s="5">
        <f t="shared" si="56"/>
        <v>1.6375968992248063E-2</v>
      </c>
      <c r="P938">
        <f t="shared" si="59"/>
        <v>80.476190476190482</v>
      </c>
      <c r="Q938" t="s">
        <v>2039</v>
      </c>
      <c r="R938" t="s">
        <v>2040</v>
      </c>
      <c r="S938" s="8">
        <f t="shared" si="57"/>
        <v>43668.208333333328</v>
      </c>
      <c r="T938" s="8">
        <f t="shared" si="58"/>
        <v>43671.208333333328</v>
      </c>
    </row>
    <row r="939" spans="1:20" ht="17" x14ac:dyDescent="0.2">
      <c r="A939">
        <v>937</v>
      </c>
      <c r="B939" t="s">
        <v>1905</v>
      </c>
      <c r="C939" s="3" t="s">
        <v>1906</v>
      </c>
      <c r="D939">
        <v>171000</v>
      </c>
      <c r="E939">
        <v>84891</v>
      </c>
      <c r="F939" t="s">
        <v>74</v>
      </c>
      <c r="G939">
        <v>976</v>
      </c>
      <c r="H939" t="s">
        <v>21</v>
      </c>
      <c r="I939" t="s">
        <v>22</v>
      </c>
      <c r="J939">
        <v>1448517600</v>
      </c>
      <c r="K939">
        <v>1449295200</v>
      </c>
      <c r="L939" t="b">
        <v>0</v>
      </c>
      <c r="M939" t="b">
        <v>0</v>
      </c>
      <c r="N939" t="s">
        <v>42</v>
      </c>
      <c r="O939" s="5">
        <f t="shared" si="56"/>
        <v>0.49643859649122807</v>
      </c>
      <c r="P939">
        <f t="shared" si="59"/>
        <v>86.978483606557376</v>
      </c>
      <c r="Q939" t="s">
        <v>2041</v>
      </c>
      <c r="R939" t="s">
        <v>2042</v>
      </c>
      <c r="S939" s="8">
        <f t="shared" si="57"/>
        <v>42334.25</v>
      </c>
      <c r="T939" s="8">
        <f t="shared" si="58"/>
        <v>42343.25</v>
      </c>
    </row>
    <row r="940" spans="1:20" ht="17" x14ac:dyDescent="0.2">
      <c r="A940">
        <v>938</v>
      </c>
      <c r="B940" t="s">
        <v>1907</v>
      </c>
      <c r="C940" s="3" t="s">
        <v>1908</v>
      </c>
      <c r="D940">
        <v>9200</v>
      </c>
      <c r="E940">
        <v>10093</v>
      </c>
      <c r="F940" t="s">
        <v>20</v>
      </c>
      <c r="G940">
        <v>96</v>
      </c>
      <c r="H940" t="s">
        <v>21</v>
      </c>
      <c r="I940" t="s">
        <v>22</v>
      </c>
      <c r="J940">
        <v>1528779600</v>
      </c>
      <c r="K940">
        <v>1531890000</v>
      </c>
      <c r="L940" t="b">
        <v>0</v>
      </c>
      <c r="M940" t="b">
        <v>1</v>
      </c>
      <c r="N940" t="s">
        <v>119</v>
      </c>
      <c r="O940" s="5">
        <f t="shared" si="56"/>
        <v>1.0970652173913042</v>
      </c>
      <c r="P940">
        <f t="shared" si="59"/>
        <v>105.13541666666667</v>
      </c>
      <c r="Q940" t="s">
        <v>2047</v>
      </c>
      <c r="R940" t="s">
        <v>2053</v>
      </c>
      <c r="S940" s="8">
        <f t="shared" si="57"/>
        <v>43263.208333333328</v>
      </c>
      <c r="T940" s="8">
        <f t="shared" si="58"/>
        <v>43299.208333333328</v>
      </c>
    </row>
    <row r="941" spans="1:20" ht="34" x14ac:dyDescent="0.2">
      <c r="A941">
        <v>939</v>
      </c>
      <c r="B941" t="s">
        <v>1909</v>
      </c>
      <c r="C941" s="3" t="s">
        <v>1910</v>
      </c>
      <c r="D941">
        <v>7800</v>
      </c>
      <c r="E941">
        <v>3839</v>
      </c>
      <c r="F941" t="s">
        <v>14</v>
      </c>
      <c r="G941">
        <v>67</v>
      </c>
      <c r="H941" t="s">
        <v>21</v>
      </c>
      <c r="I941" t="s">
        <v>22</v>
      </c>
      <c r="J941">
        <v>1304744400</v>
      </c>
      <c r="K941">
        <v>1306213200</v>
      </c>
      <c r="L941" t="b">
        <v>0</v>
      </c>
      <c r="M941" t="b">
        <v>1</v>
      </c>
      <c r="N941" t="s">
        <v>89</v>
      </c>
      <c r="O941" s="5">
        <f t="shared" si="56"/>
        <v>0.49217948717948717</v>
      </c>
      <c r="P941">
        <f t="shared" si="59"/>
        <v>57.298507462686565</v>
      </c>
      <c r="Q941" t="s">
        <v>2050</v>
      </c>
      <c r="R941" t="s">
        <v>2051</v>
      </c>
      <c r="S941" s="8">
        <f t="shared" si="57"/>
        <v>40670.208333333336</v>
      </c>
      <c r="T941" s="8">
        <f t="shared" si="58"/>
        <v>40687.208333333336</v>
      </c>
    </row>
    <row r="942" spans="1:20" ht="17" x14ac:dyDescent="0.2">
      <c r="A942">
        <v>940</v>
      </c>
      <c r="B942" t="s">
        <v>1911</v>
      </c>
      <c r="C942" s="3" t="s">
        <v>1912</v>
      </c>
      <c r="D942">
        <v>9900</v>
      </c>
      <c r="E942">
        <v>6161</v>
      </c>
      <c r="F942" t="s">
        <v>47</v>
      </c>
      <c r="G942">
        <v>66</v>
      </c>
      <c r="H942" t="s">
        <v>15</v>
      </c>
      <c r="I942" t="s">
        <v>16</v>
      </c>
      <c r="J942">
        <v>1354341600</v>
      </c>
      <c r="K942">
        <v>1356242400</v>
      </c>
      <c r="L942" t="b">
        <v>0</v>
      </c>
      <c r="M942" t="b">
        <v>0</v>
      </c>
      <c r="N942" t="s">
        <v>28</v>
      </c>
      <c r="O942" s="5">
        <f t="shared" si="56"/>
        <v>0.62232323232323228</v>
      </c>
      <c r="P942">
        <f t="shared" si="59"/>
        <v>93.348484848484844</v>
      </c>
      <c r="Q942" t="s">
        <v>2037</v>
      </c>
      <c r="R942" t="s">
        <v>2038</v>
      </c>
      <c r="S942" s="8">
        <f t="shared" si="57"/>
        <v>41244.25</v>
      </c>
      <c r="T942" s="8">
        <f t="shared" si="58"/>
        <v>41266.25</v>
      </c>
    </row>
    <row r="943" spans="1:20" ht="17" x14ac:dyDescent="0.2">
      <c r="A943">
        <v>941</v>
      </c>
      <c r="B943" t="s">
        <v>1913</v>
      </c>
      <c r="C943" s="3" t="s">
        <v>1914</v>
      </c>
      <c r="D943">
        <v>43000</v>
      </c>
      <c r="E943">
        <v>5615</v>
      </c>
      <c r="F943" t="s">
        <v>14</v>
      </c>
      <c r="G943">
        <v>78</v>
      </c>
      <c r="H943" t="s">
        <v>21</v>
      </c>
      <c r="I943" t="s">
        <v>22</v>
      </c>
      <c r="J943">
        <v>1294552800</v>
      </c>
      <c r="K943">
        <v>1297576800</v>
      </c>
      <c r="L943" t="b">
        <v>1</v>
      </c>
      <c r="M943" t="b">
        <v>0</v>
      </c>
      <c r="N943" t="s">
        <v>33</v>
      </c>
      <c r="O943" s="5">
        <f t="shared" si="56"/>
        <v>0.1305813953488372</v>
      </c>
      <c r="P943">
        <f t="shared" si="59"/>
        <v>71.987179487179489</v>
      </c>
      <c r="Q943" t="s">
        <v>2039</v>
      </c>
      <c r="R943" t="s">
        <v>2040</v>
      </c>
      <c r="S943" s="8">
        <f t="shared" si="57"/>
        <v>40552.25</v>
      </c>
      <c r="T943" s="8">
        <f t="shared" si="58"/>
        <v>40587.25</v>
      </c>
    </row>
    <row r="944" spans="1:20" ht="17" x14ac:dyDescent="0.2">
      <c r="A944">
        <v>942</v>
      </c>
      <c r="B944" t="s">
        <v>1907</v>
      </c>
      <c r="C944" s="3" t="s">
        <v>1915</v>
      </c>
      <c r="D944">
        <v>9600</v>
      </c>
      <c r="E944">
        <v>6205</v>
      </c>
      <c r="F944" t="s">
        <v>14</v>
      </c>
      <c r="G944">
        <v>67</v>
      </c>
      <c r="H944" t="s">
        <v>26</v>
      </c>
      <c r="I944" t="s">
        <v>27</v>
      </c>
      <c r="J944">
        <v>1295935200</v>
      </c>
      <c r="K944">
        <v>1296194400</v>
      </c>
      <c r="L944" t="b">
        <v>0</v>
      </c>
      <c r="M944" t="b">
        <v>0</v>
      </c>
      <c r="N944" t="s">
        <v>33</v>
      </c>
      <c r="O944" s="5">
        <f t="shared" si="56"/>
        <v>0.64635416666666667</v>
      </c>
      <c r="P944">
        <f t="shared" si="59"/>
        <v>92.611940298507463</v>
      </c>
      <c r="Q944" t="s">
        <v>2039</v>
      </c>
      <c r="R944" t="s">
        <v>2040</v>
      </c>
      <c r="S944" s="8">
        <f t="shared" si="57"/>
        <v>40568.25</v>
      </c>
      <c r="T944" s="8">
        <f t="shared" si="58"/>
        <v>40571.25</v>
      </c>
    </row>
    <row r="945" spans="1:20" ht="17" x14ac:dyDescent="0.2">
      <c r="A945">
        <v>943</v>
      </c>
      <c r="B945" t="s">
        <v>1916</v>
      </c>
      <c r="C945" s="3" t="s">
        <v>1917</v>
      </c>
      <c r="D945">
        <v>7500</v>
      </c>
      <c r="E945">
        <v>11969</v>
      </c>
      <c r="F945" t="s">
        <v>20</v>
      </c>
      <c r="G945">
        <v>114</v>
      </c>
      <c r="H945" t="s">
        <v>21</v>
      </c>
      <c r="I945" t="s">
        <v>22</v>
      </c>
      <c r="J945">
        <v>1411534800</v>
      </c>
      <c r="K945">
        <v>1414558800</v>
      </c>
      <c r="L945" t="b">
        <v>0</v>
      </c>
      <c r="M945" t="b">
        <v>0</v>
      </c>
      <c r="N945" t="s">
        <v>17</v>
      </c>
      <c r="O945" s="5">
        <f t="shared" si="56"/>
        <v>1.5958666666666668</v>
      </c>
      <c r="P945">
        <f t="shared" si="59"/>
        <v>104.99122807017544</v>
      </c>
      <c r="Q945" t="s">
        <v>2033</v>
      </c>
      <c r="R945" t="s">
        <v>2034</v>
      </c>
      <c r="S945" s="8">
        <f t="shared" si="57"/>
        <v>41906.208333333336</v>
      </c>
      <c r="T945" s="8">
        <f t="shared" si="58"/>
        <v>41941.208333333336</v>
      </c>
    </row>
    <row r="946" spans="1:20" ht="17" x14ac:dyDescent="0.2">
      <c r="A946">
        <v>944</v>
      </c>
      <c r="B946" t="s">
        <v>1918</v>
      </c>
      <c r="C946" s="3" t="s">
        <v>1919</v>
      </c>
      <c r="D946">
        <v>10000</v>
      </c>
      <c r="E946">
        <v>8142</v>
      </c>
      <c r="F946" t="s">
        <v>14</v>
      </c>
      <c r="G946">
        <v>263</v>
      </c>
      <c r="H946" t="s">
        <v>26</v>
      </c>
      <c r="I946" t="s">
        <v>27</v>
      </c>
      <c r="J946">
        <v>1486706400</v>
      </c>
      <c r="K946">
        <v>1488348000</v>
      </c>
      <c r="L946" t="b">
        <v>0</v>
      </c>
      <c r="M946" t="b">
        <v>0</v>
      </c>
      <c r="N946" t="s">
        <v>122</v>
      </c>
      <c r="O946" s="5">
        <f t="shared" si="56"/>
        <v>0.81420000000000003</v>
      </c>
      <c r="P946">
        <f t="shared" si="59"/>
        <v>30.958174904942965</v>
      </c>
      <c r="Q946" t="s">
        <v>2054</v>
      </c>
      <c r="R946" t="s">
        <v>2055</v>
      </c>
      <c r="S946" s="8">
        <f t="shared" si="57"/>
        <v>42776.25</v>
      </c>
      <c r="T946" s="8">
        <f t="shared" si="58"/>
        <v>42795.25</v>
      </c>
    </row>
    <row r="947" spans="1:20" ht="17" x14ac:dyDescent="0.2">
      <c r="A947">
        <v>945</v>
      </c>
      <c r="B947" t="s">
        <v>1920</v>
      </c>
      <c r="C947" s="3" t="s">
        <v>1921</v>
      </c>
      <c r="D947">
        <v>172000</v>
      </c>
      <c r="E947">
        <v>55805</v>
      </c>
      <c r="F947" t="s">
        <v>14</v>
      </c>
      <c r="G947">
        <v>1691</v>
      </c>
      <c r="H947" t="s">
        <v>21</v>
      </c>
      <c r="I947" t="s">
        <v>22</v>
      </c>
      <c r="J947">
        <v>1333602000</v>
      </c>
      <c r="K947">
        <v>1334898000</v>
      </c>
      <c r="L947" t="b">
        <v>1</v>
      </c>
      <c r="M947" t="b">
        <v>0</v>
      </c>
      <c r="N947" t="s">
        <v>122</v>
      </c>
      <c r="O947" s="5">
        <f t="shared" si="56"/>
        <v>0.32444767441860467</v>
      </c>
      <c r="P947">
        <f t="shared" si="59"/>
        <v>33.001182732111175</v>
      </c>
      <c r="Q947" t="s">
        <v>2054</v>
      </c>
      <c r="R947" t="s">
        <v>2055</v>
      </c>
      <c r="S947" s="8">
        <f t="shared" si="57"/>
        <v>41004.208333333336</v>
      </c>
      <c r="T947" s="8">
        <f t="shared" si="58"/>
        <v>41019.208333333336</v>
      </c>
    </row>
    <row r="948" spans="1:20" ht="34" x14ac:dyDescent="0.2">
      <c r="A948">
        <v>946</v>
      </c>
      <c r="B948" t="s">
        <v>1922</v>
      </c>
      <c r="C948" s="3" t="s">
        <v>1923</v>
      </c>
      <c r="D948">
        <v>153700</v>
      </c>
      <c r="E948">
        <v>15238</v>
      </c>
      <c r="F948" t="s">
        <v>14</v>
      </c>
      <c r="G948">
        <v>181</v>
      </c>
      <c r="H948" t="s">
        <v>21</v>
      </c>
      <c r="I948" t="s">
        <v>22</v>
      </c>
      <c r="J948">
        <v>1308200400</v>
      </c>
      <c r="K948">
        <v>1308373200</v>
      </c>
      <c r="L948" t="b">
        <v>0</v>
      </c>
      <c r="M948" t="b">
        <v>0</v>
      </c>
      <c r="N948" t="s">
        <v>33</v>
      </c>
      <c r="O948" s="5">
        <f t="shared" si="56"/>
        <v>9.9141184124918666E-2</v>
      </c>
      <c r="P948">
        <f t="shared" si="59"/>
        <v>84.187845303867405</v>
      </c>
      <c r="Q948" t="s">
        <v>2039</v>
      </c>
      <c r="R948" t="s">
        <v>2040</v>
      </c>
      <c r="S948" s="8">
        <f t="shared" si="57"/>
        <v>40710.208333333336</v>
      </c>
      <c r="T948" s="8">
        <f t="shared" si="58"/>
        <v>40712.208333333336</v>
      </c>
    </row>
    <row r="949" spans="1:20" ht="17" x14ac:dyDescent="0.2">
      <c r="A949">
        <v>947</v>
      </c>
      <c r="B949" t="s">
        <v>1924</v>
      </c>
      <c r="C949" s="3" t="s">
        <v>1925</v>
      </c>
      <c r="D949">
        <v>3600</v>
      </c>
      <c r="E949">
        <v>961</v>
      </c>
      <c r="F949" t="s">
        <v>14</v>
      </c>
      <c r="G949">
        <v>13</v>
      </c>
      <c r="H949" t="s">
        <v>21</v>
      </c>
      <c r="I949" t="s">
        <v>22</v>
      </c>
      <c r="J949">
        <v>1411707600</v>
      </c>
      <c r="K949">
        <v>1412312400</v>
      </c>
      <c r="L949" t="b">
        <v>0</v>
      </c>
      <c r="M949" t="b">
        <v>0</v>
      </c>
      <c r="N949" t="s">
        <v>33</v>
      </c>
      <c r="O949" s="5">
        <f t="shared" si="56"/>
        <v>0.26694444444444443</v>
      </c>
      <c r="P949">
        <f t="shared" si="59"/>
        <v>73.92307692307692</v>
      </c>
      <c r="Q949" t="s">
        <v>2039</v>
      </c>
      <c r="R949" t="s">
        <v>2040</v>
      </c>
      <c r="S949" s="8">
        <f t="shared" si="57"/>
        <v>41908.208333333336</v>
      </c>
      <c r="T949" s="8">
        <f t="shared" si="58"/>
        <v>41915.208333333336</v>
      </c>
    </row>
    <row r="950" spans="1:20" ht="17" x14ac:dyDescent="0.2">
      <c r="A950">
        <v>948</v>
      </c>
      <c r="B950" t="s">
        <v>1926</v>
      </c>
      <c r="C950" s="3" t="s">
        <v>1927</v>
      </c>
      <c r="D950">
        <v>9400</v>
      </c>
      <c r="E950">
        <v>5918</v>
      </c>
      <c r="F950" t="s">
        <v>74</v>
      </c>
      <c r="G950">
        <v>160</v>
      </c>
      <c r="H950" t="s">
        <v>21</v>
      </c>
      <c r="I950" t="s">
        <v>22</v>
      </c>
      <c r="J950">
        <v>1418364000</v>
      </c>
      <c r="K950">
        <v>1419228000</v>
      </c>
      <c r="L950" t="b">
        <v>1</v>
      </c>
      <c r="M950" t="b">
        <v>1</v>
      </c>
      <c r="N950" t="s">
        <v>42</v>
      </c>
      <c r="O950" s="5">
        <f t="shared" si="56"/>
        <v>0.62957446808510642</v>
      </c>
      <c r="P950">
        <f t="shared" si="59"/>
        <v>36.987499999999997</v>
      </c>
      <c r="Q950" t="s">
        <v>2041</v>
      </c>
      <c r="R950" t="s">
        <v>2042</v>
      </c>
      <c r="S950" s="8">
        <f t="shared" si="57"/>
        <v>41985.25</v>
      </c>
      <c r="T950" s="8">
        <f t="shared" si="58"/>
        <v>41995.25</v>
      </c>
    </row>
    <row r="951" spans="1:20" ht="34" x14ac:dyDescent="0.2">
      <c r="A951">
        <v>949</v>
      </c>
      <c r="B951" t="s">
        <v>1928</v>
      </c>
      <c r="C951" s="3" t="s">
        <v>1929</v>
      </c>
      <c r="D951">
        <v>5900</v>
      </c>
      <c r="E951">
        <v>9520</v>
      </c>
      <c r="F951" t="s">
        <v>20</v>
      </c>
      <c r="G951">
        <v>203</v>
      </c>
      <c r="H951" t="s">
        <v>21</v>
      </c>
      <c r="I951" t="s">
        <v>22</v>
      </c>
      <c r="J951">
        <v>1429333200</v>
      </c>
      <c r="K951">
        <v>1430974800</v>
      </c>
      <c r="L951" t="b">
        <v>0</v>
      </c>
      <c r="M951" t="b">
        <v>0</v>
      </c>
      <c r="N951" t="s">
        <v>28</v>
      </c>
      <c r="O951" s="5">
        <f t="shared" si="56"/>
        <v>1.6135593220338984</v>
      </c>
      <c r="P951">
        <f t="shared" si="59"/>
        <v>46.896551724137929</v>
      </c>
      <c r="Q951" t="s">
        <v>2037</v>
      </c>
      <c r="R951" t="s">
        <v>2038</v>
      </c>
      <c r="S951" s="8">
        <f t="shared" si="57"/>
        <v>42112.208333333328</v>
      </c>
      <c r="T951" s="8">
        <f t="shared" si="58"/>
        <v>42131.208333333328</v>
      </c>
    </row>
    <row r="952" spans="1:20" ht="17" x14ac:dyDescent="0.2">
      <c r="A952">
        <v>950</v>
      </c>
      <c r="B952" t="s">
        <v>1930</v>
      </c>
      <c r="C952" s="3" t="s">
        <v>1931</v>
      </c>
      <c r="D952">
        <v>100</v>
      </c>
      <c r="E952">
        <v>5</v>
      </c>
      <c r="F952" t="s">
        <v>14</v>
      </c>
      <c r="G952">
        <v>1</v>
      </c>
      <c r="H952" t="s">
        <v>21</v>
      </c>
      <c r="I952" t="s">
        <v>22</v>
      </c>
      <c r="J952">
        <v>1555390800</v>
      </c>
      <c r="K952">
        <v>1555822800</v>
      </c>
      <c r="L952" t="b">
        <v>0</v>
      </c>
      <c r="M952" t="b">
        <v>1</v>
      </c>
      <c r="N952" t="s">
        <v>33</v>
      </c>
      <c r="O952" s="5">
        <f t="shared" si="56"/>
        <v>0.05</v>
      </c>
      <c r="P952">
        <f t="shared" si="59"/>
        <v>5</v>
      </c>
      <c r="Q952" t="s">
        <v>2039</v>
      </c>
      <c r="R952" t="s">
        <v>2040</v>
      </c>
      <c r="S952" s="8">
        <f t="shared" si="57"/>
        <v>43571.208333333328</v>
      </c>
      <c r="T952" s="8">
        <f t="shared" si="58"/>
        <v>43576.208333333328</v>
      </c>
    </row>
    <row r="953" spans="1:20" ht="17" x14ac:dyDescent="0.2">
      <c r="A953">
        <v>951</v>
      </c>
      <c r="B953" t="s">
        <v>1932</v>
      </c>
      <c r="C953" s="3" t="s">
        <v>1933</v>
      </c>
      <c r="D953">
        <v>14500</v>
      </c>
      <c r="E953">
        <v>159056</v>
      </c>
      <c r="F953" t="s">
        <v>20</v>
      </c>
      <c r="G953">
        <v>1559</v>
      </c>
      <c r="H953" t="s">
        <v>21</v>
      </c>
      <c r="I953" t="s">
        <v>22</v>
      </c>
      <c r="J953">
        <v>1482732000</v>
      </c>
      <c r="K953">
        <v>1482818400</v>
      </c>
      <c r="L953" t="b">
        <v>0</v>
      </c>
      <c r="M953" t="b">
        <v>1</v>
      </c>
      <c r="N953" t="s">
        <v>23</v>
      </c>
      <c r="O953" s="5">
        <f t="shared" si="56"/>
        <v>10.969379310344827</v>
      </c>
      <c r="P953">
        <f t="shared" si="59"/>
        <v>102.02437459910199</v>
      </c>
      <c r="Q953" t="s">
        <v>2035</v>
      </c>
      <c r="R953" t="s">
        <v>2036</v>
      </c>
      <c r="S953" s="8">
        <f t="shared" si="57"/>
        <v>42730.25</v>
      </c>
      <c r="T953" s="8">
        <f t="shared" si="58"/>
        <v>42731.25</v>
      </c>
    </row>
    <row r="954" spans="1:20" ht="17" x14ac:dyDescent="0.2">
      <c r="A954">
        <v>952</v>
      </c>
      <c r="B954" t="s">
        <v>1934</v>
      </c>
      <c r="C954" s="3" t="s">
        <v>1935</v>
      </c>
      <c r="D954">
        <v>145500</v>
      </c>
      <c r="E954">
        <v>101987</v>
      </c>
      <c r="F954" t="s">
        <v>74</v>
      </c>
      <c r="G954">
        <v>2266</v>
      </c>
      <c r="H954" t="s">
        <v>21</v>
      </c>
      <c r="I954" t="s">
        <v>22</v>
      </c>
      <c r="J954">
        <v>1470718800</v>
      </c>
      <c r="K954">
        <v>1471928400</v>
      </c>
      <c r="L954" t="b">
        <v>0</v>
      </c>
      <c r="M954" t="b">
        <v>0</v>
      </c>
      <c r="N954" t="s">
        <v>42</v>
      </c>
      <c r="O954" s="5">
        <f t="shared" si="56"/>
        <v>0.70094158075601376</v>
      </c>
      <c r="P954">
        <f t="shared" si="59"/>
        <v>45.007502206531335</v>
      </c>
      <c r="Q954" t="s">
        <v>2041</v>
      </c>
      <c r="R954" t="s">
        <v>2042</v>
      </c>
      <c r="S954" s="8">
        <f t="shared" si="57"/>
        <v>42591.208333333328</v>
      </c>
      <c r="T954" s="8">
        <f t="shared" si="58"/>
        <v>42605.208333333328</v>
      </c>
    </row>
    <row r="955" spans="1:20" ht="34" x14ac:dyDescent="0.2">
      <c r="A955">
        <v>953</v>
      </c>
      <c r="B955" t="s">
        <v>1936</v>
      </c>
      <c r="C955" s="3" t="s">
        <v>1937</v>
      </c>
      <c r="D955">
        <v>3300</v>
      </c>
      <c r="E955">
        <v>1980</v>
      </c>
      <c r="F955" t="s">
        <v>14</v>
      </c>
      <c r="G955">
        <v>21</v>
      </c>
      <c r="H955" t="s">
        <v>21</v>
      </c>
      <c r="I955" t="s">
        <v>22</v>
      </c>
      <c r="J955">
        <v>1450591200</v>
      </c>
      <c r="K955">
        <v>1453701600</v>
      </c>
      <c r="L955" t="b">
        <v>0</v>
      </c>
      <c r="M955" t="b">
        <v>1</v>
      </c>
      <c r="N955" t="s">
        <v>474</v>
      </c>
      <c r="O955" s="5">
        <f t="shared" si="56"/>
        <v>0.6</v>
      </c>
      <c r="P955">
        <f t="shared" si="59"/>
        <v>94.285714285714292</v>
      </c>
      <c r="Q955" t="s">
        <v>2041</v>
      </c>
      <c r="R955" t="s">
        <v>2063</v>
      </c>
      <c r="S955" s="8">
        <f t="shared" si="57"/>
        <v>42358.25</v>
      </c>
      <c r="T955" s="8">
        <f t="shared" si="58"/>
        <v>42394.25</v>
      </c>
    </row>
    <row r="956" spans="1:20" ht="17" x14ac:dyDescent="0.2">
      <c r="A956">
        <v>954</v>
      </c>
      <c r="B956" t="s">
        <v>1938</v>
      </c>
      <c r="C956" s="3" t="s">
        <v>1939</v>
      </c>
      <c r="D956">
        <v>42600</v>
      </c>
      <c r="E956">
        <v>156384</v>
      </c>
      <c r="F956" t="s">
        <v>20</v>
      </c>
      <c r="G956">
        <v>1548</v>
      </c>
      <c r="H956" t="s">
        <v>26</v>
      </c>
      <c r="I956" t="s">
        <v>27</v>
      </c>
      <c r="J956">
        <v>1348290000</v>
      </c>
      <c r="K956">
        <v>1350363600</v>
      </c>
      <c r="L956" t="b">
        <v>0</v>
      </c>
      <c r="M956" t="b">
        <v>0</v>
      </c>
      <c r="N956" t="s">
        <v>28</v>
      </c>
      <c r="O956" s="5">
        <f t="shared" si="56"/>
        <v>3.6709859154929578</v>
      </c>
      <c r="P956">
        <f t="shared" si="59"/>
        <v>101.02325581395348</v>
      </c>
      <c r="Q956" t="s">
        <v>2037</v>
      </c>
      <c r="R956" t="s">
        <v>2038</v>
      </c>
      <c r="S956" s="8">
        <f t="shared" si="57"/>
        <v>41174.208333333336</v>
      </c>
      <c r="T956" s="8">
        <f t="shared" si="58"/>
        <v>41198.208333333336</v>
      </c>
    </row>
    <row r="957" spans="1:20" ht="34" x14ac:dyDescent="0.2">
      <c r="A957">
        <v>955</v>
      </c>
      <c r="B957" t="s">
        <v>1940</v>
      </c>
      <c r="C957" s="3" t="s">
        <v>1941</v>
      </c>
      <c r="D957">
        <v>700</v>
      </c>
      <c r="E957">
        <v>7763</v>
      </c>
      <c r="F957" t="s">
        <v>20</v>
      </c>
      <c r="G957">
        <v>80</v>
      </c>
      <c r="H957" t="s">
        <v>21</v>
      </c>
      <c r="I957" t="s">
        <v>22</v>
      </c>
      <c r="J957">
        <v>1353823200</v>
      </c>
      <c r="K957">
        <v>1353996000</v>
      </c>
      <c r="L957" t="b">
        <v>0</v>
      </c>
      <c r="M957" t="b">
        <v>0</v>
      </c>
      <c r="N957" t="s">
        <v>33</v>
      </c>
      <c r="O957" s="5">
        <f t="shared" si="56"/>
        <v>11.09</v>
      </c>
      <c r="P957">
        <f t="shared" si="59"/>
        <v>97.037499999999994</v>
      </c>
      <c r="Q957" t="s">
        <v>2039</v>
      </c>
      <c r="R957" t="s">
        <v>2040</v>
      </c>
      <c r="S957" s="8">
        <f t="shared" si="57"/>
        <v>41238.25</v>
      </c>
      <c r="T957" s="8">
        <f t="shared" si="58"/>
        <v>41240.25</v>
      </c>
    </row>
    <row r="958" spans="1:20" ht="17" x14ac:dyDescent="0.2">
      <c r="A958">
        <v>956</v>
      </c>
      <c r="B958" t="s">
        <v>1942</v>
      </c>
      <c r="C958" s="3" t="s">
        <v>1943</v>
      </c>
      <c r="D958">
        <v>187600</v>
      </c>
      <c r="E958">
        <v>35698</v>
      </c>
      <c r="F958" t="s">
        <v>14</v>
      </c>
      <c r="G958">
        <v>830</v>
      </c>
      <c r="H958" t="s">
        <v>21</v>
      </c>
      <c r="I958" t="s">
        <v>22</v>
      </c>
      <c r="J958">
        <v>1450764000</v>
      </c>
      <c r="K958">
        <v>1451109600</v>
      </c>
      <c r="L958" t="b">
        <v>0</v>
      </c>
      <c r="M958" t="b">
        <v>0</v>
      </c>
      <c r="N958" t="s">
        <v>474</v>
      </c>
      <c r="O958" s="5">
        <f t="shared" si="56"/>
        <v>0.19028784648187633</v>
      </c>
      <c r="P958">
        <f t="shared" si="59"/>
        <v>43.00963855421687</v>
      </c>
      <c r="Q958" t="s">
        <v>2041</v>
      </c>
      <c r="R958" t="s">
        <v>2063</v>
      </c>
      <c r="S958" s="8">
        <f t="shared" si="57"/>
        <v>42360.25</v>
      </c>
      <c r="T958" s="8">
        <f t="shared" si="58"/>
        <v>42364.25</v>
      </c>
    </row>
    <row r="959" spans="1:20" ht="17" x14ac:dyDescent="0.2">
      <c r="A959">
        <v>957</v>
      </c>
      <c r="B959" t="s">
        <v>1944</v>
      </c>
      <c r="C959" s="3" t="s">
        <v>1945</v>
      </c>
      <c r="D959">
        <v>9800</v>
      </c>
      <c r="E959">
        <v>12434</v>
      </c>
      <c r="F959" t="s">
        <v>20</v>
      </c>
      <c r="G959">
        <v>131</v>
      </c>
      <c r="H959" t="s">
        <v>21</v>
      </c>
      <c r="I959" t="s">
        <v>22</v>
      </c>
      <c r="J959">
        <v>1329372000</v>
      </c>
      <c r="K959">
        <v>1329631200</v>
      </c>
      <c r="L959" t="b">
        <v>0</v>
      </c>
      <c r="M959" t="b">
        <v>0</v>
      </c>
      <c r="N959" t="s">
        <v>33</v>
      </c>
      <c r="O959" s="5">
        <f t="shared" si="56"/>
        <v>1.2687755102040816</v>
      </c>
      <c r="P959">
        <f t="shared" si="59"/>
        <v>94.916030534351151</v>
      </c>
      <c r="Q959" t="s">
        <v>2039</v>
      </c>
      <c r="R959" t="s">
        <v>2040</v>
      </c>
      <c r="S959" s="8">
        <f t="shared" si="57"/>
        <v>40955.25</v>
      </c>
      <c r="T959" s="8">
        <f t="shared" si="58"/>
        <v>40958.25</v>
      </c>
    </row>
    <row r="960" spans="1:20" ht="34" x14ac:dyDescent="0.2">
      <c r="A960">
        <v>958</v>
      </c>
      <c r="B960" t="s">
        <v>1946</v>
      </c>
      <c r="C960" s="3" t="s">
        <v>1947</v>
      </c>
      <c r="D960">
        <v>1100</v>
      </c>
      <c r="E960">
        <v>8081</v>
      </c>
      <c r="F960" t="s">
        <v>20</v>
      </c>
      <c r="G960">
        <v>112</v>
      </c>
      <c r="H960" t="s">
        <v>21</v>
      </c>
      <c r="I960" t="s">
        <v>22</v>
      </c>
      <c r="J960">
        <v>1277096400</v>
      </c>
      <c r="K960">
        <v>1278997200</v>
      </c>
      <c r="L960" t="b">
        <v>0</v>
      </c>
      <c r="M960" t="b">
        <v>0</v>
      </c>
      <c r="N960" t="s">
        <v>71</v>
      </c>
      <c r="O960" s="5">
        <f t="shared" si="56"/>
        <v>7.3463636363636367</v>
      </c>
      <c r="P960">
        <f t="shared" si="59"/>
        <v>72.151785714285708</v>
      </c>
      <c r="Q960" t="s">
        <v>2041</v>
      </c>
      <c r="R960" t="s">
        <v>2049</v>
      </c>
      <c r="S960" s="8">
        <f t="shared" si="57"/>
        <v>40350.208333333336</v>
      </c>
      <c r="T960" s="8">
        <f t="shared" si="58"/>
        <v>40372.208333333336</v>
      </c>
    </row>
    <row r="961" spans="1:20" ht="17" x14ac:dyDescent="0.2">
      <c r="A961">
        <v>959</v>
      </c>
      <c r="B961" t="s">
        <v>1948</v>
      </c>
      <c r="C961" s="3" t="s">
        <v>1949</v>
      </c>
      <c r="D961">
        <v>145000</v>
      </c>
      <c r="E961">
        <v>6631</v>
      </c>
      <c r="F961" t="s">
        <v>14</v>
      </c>
      <c r="G961">
        <v>130</v>
      </c>
      <c r="H961" t="s">
        <v>21</v>
      </c>
      <c r="I961" t="s">
        <v>22</v>
      </c>
      <c r="J961">
        <v>1277701200</v>
      </c>
      <c r="K961">
        <v>1280120400</v>
      </c>
      <c r="L961" t="b">
        <v>0</v>
      </c>
      <c r="M961" t="b">
        <v>0</v>
      </c>
      <c r="N961" t="s">
        <v>206</v>
      </c>
      <c r="O961" s="5">
        <f t="shared" si="56"/>
        <v>4.5731034482758622E-2</v>
      </c>
      <c r="P961">
        <f t="shared" si="59"/>
        <v>51.007692307692309</v>
      </c>
      <c r="Q961" t="s">
        <v>2047</v>
      </c>
      <c r="R961" t="s">
        <v>2059</v>
      </c>
      <c r="S961" s="8">
        <f t="shared" si="57"/>
        <v>40357.208333333336</v>
      </c>
      <c r="T961" s="8">
        <f t="shared" si="58"/>
        <v>40385.208333333336</v>
      </c>
    </row>
    <row r="962" spans="1:20" ht="17" x14ac:dyDescent="0.2">
      <c r="A962">
        <v>960</v>
      </c>
      <c r="B962" t="s">
        <v>1950</v>
      </c>
      <c r="C962" s="3" t="s">
        <v>1951</v>
      </c>
      <c r="D962">
        <v>5500</v>
      </c>
      <c r="E962">
        <v>4678</v>
      </c>
      <c r="F962" t="s">
        <v>14</v>
      </c>
      <c r="G962">
        <v>55</v>
      </c>
      <c r="H962" t="s">
        <v>21</v>
      </c>
      <c r="I962" t="s">
        <v>22</v>
      </c>
      <c r="J962">
        <v>1454911200</v>
      </c>
      <c r="K962">
        <v>1458104400</v>
      </c>
      <c r="L962" t="b">
        <v>0</v>
      </c>
      <c r="M962" t="b">
        <v>0</v>
      </c>
      <c r="N962" t="s">
        <v>28</v>
      </c>
      <c r="O962" s="5">
        <f t="shared" si="56"/>
        <v>0.85054545454545449</v>
      </c>
      <c r="P962">
        <f t="shared" si="59"/>
        <v>85.054545454545448</v>
      </c>
      <c r="Q962" t="s">
        <v>2037</v>
      </c>
      <c r="R962" t="s">
        <v>2038</v>
      </c>
      <c r="S962" s="8">
        <f t="shared" si="57"/>
        <v>42408.25</v>
      </c>
      <c r="T962" s="8">
        <f t="shared" si="58"/>
        <v>42445.208333333328</v>
      </c>
    </row>
    <row r="963" spans="1:20" ht="34" x14ac:dyDescent="0.2">
      <c r="A963">
        <v>961</v>
      </c>
      <c r="B963" t="s">
        <v>1952</v>
      </c>
      <c r="C963" s="3" t="s">
        <v>1953</v>
      </c>
      <c r="D963">
        <v>5700</v>
      </c>
      <c r="E963">
        <v>6800</v>
      </c>
      <c r="F963" t="s">
        <v>20</v>
      </c>
      <c r="G963">
        <v>155</v>
      </c>
      <c r="H963" t="s">
        <v>21</v>
      </c>
      <c r="I963" t="s">
        <v>22</v>
      </c>
      <c r="J963">
        <v>1297922400</v>
      </c>
      <c r="K963">
        <v>1298268000</v>
      </c>
      <c r="L963" t="b">
        <v>0</v>
      </c>
      <c r="M963" t="b">
        <v>0</v>
      </c>
      <c r="N963" t="s">
        <v>206</v>
      </c>
      <c r="O963" s="5">
        <f t="shared" ref="O963:O1001" si="60">E963/D963</f>
        <v>1.1929824561403508</v>
      </c>
      <c r="P963">
        <f t="shared" si="59"/>
        <v>43.87096774193548</v>
      </c>
      <c r="Q963" t="s">
        <v>2047</v>
      </c>
      <c r="R963" t="s">
        <v>2059</v>
      </c>
      <c r="S963" s="8">
        <f t="shared" ref="S963:S1001" si="61" xml:space="preserve"> (((J963/60)/60)/24)+DATE(1970,1,1)</f>
        <v>40591.25</v>
      </c>
      <c r="T963" s="8">
        <f t="shared" ref="T963:T1001" si="62">(((K963/60)/60)/24)+DATE(1970,1,1)</f>
        <v>40595.25</v>
      </c>
    </row>
    <row r="964" spans="1:20" ht="17" x14ac:dyDescent="0.2">
      <c r="A964">
        <v>962</v>
      </c>
      <c r="B964" t="s">
        <v>1954</v>
      </c>
      <c r="C964" s="3" t="s">
        <v>1955</v>
      </c>
      <c r="D964">
        <v>3600</v>
      </c>
      <c r="E964">
        <v>10657</v>
      </c>
      <c r="F964" t="s">
        <v>20</v>
      </c>
      <c r="G964">
        <v>266</v>
      </c>
      <c r="H964" t="s">
        <v>21</v>
      </c>
      <c r="I964" t="s">
        <v>22</v>
      </c>
      <c r="J964">
        <v>1384408800</v>
      </c>
      <c r="K964">
        <v>1386223200</v>
      </c>
      <c r="L964" t="b">
        <v>0</v>
      </c>
      <c r="M964" t="b">
        <v>0</v>
      </c>
      <c r="N964" t="s">
        <v>17</v>
      </c>
      <c r="O964" s="5">
        <f t="shared" si="60"/>
        <v>2.9602777777777778</v>
      </c>
      <c r="P964">
        <f t="shared" ref="P964:P1001" si="63">E964/G964</f>
        <v>40.063909774436091</v>
      </c>
      <c r="Q964" t="s">
        <v>2033</v>
      </c>
      <c r="R964" t="s">
        <v>2034</v>
      </c>
      <c r="S964" s="8">
        <f t="shared" si="61"/>
        <v>41592.25</v>
      </c>
      <c r="T964" s="8">
        <f t="shared" si="62"/>
        <v>41613.25</v>
      </c>
    </row>
    <row r="965" spans="1:20" ht="17" x14ac:dyDescent="0.2">
      <c r="A965">
        <v>963</v>
      </c>
      <c r="B965" t="s">
        <v>1956</v>
      </c>
      <c r="C965" s="3" t="s">
        <v>1957</v>
      </c>
      <c r="D965">
        <v>5900</v>
      </c>
      <c r="E965">
        <v>4997</v>
      </c>
      <c r="F965" t="s">
        <v>14</v>
      </c>
      <c r="G965">
        <v>114</v>
      </c>
      <c r="H965" t="s">
        <v>107</v>
      </c>
      <c r="I965" t="s">
        <v>108</v>
      </c>
      <c r="J965">
        <v>1299304800</v>
      </c>
      <c r="K965">
        <v>1299823200</v>
      </c>
      <c r="L965" t="b">
        <v>0</v>
      </c>
      <c r="M965" t="b">
        <v>1</v>
      </c>
      <c r="N965" t="s">
        <v>122</v>
      </c>
      <c r="O965" s="5">
        <f t="shared" si="60"/>
        <v>0.84694915254237291</v>
      </c>
      <c r="P965">
        <f t="shared" si="63"/>
        <v>43.833333333333336</v>
      </c>
      <c r="Q965" t="s">
        <v>2054</v>
      </c>
      <c r="R965" t="s">
        <v>2055</v>
      </c>
      <c r="S965" s="8">
        <f t="shared" si="61"/>
        <v>40607.25</v>
      </c>
      <c r="T965" s="8">
        <f t="shared" si="62"/>
        <v>40613.25</v>
      </c>
    </row>
    <row r="966" spans="1:20" ht="17" x14ac:dyDescent="0.2">
      <c r="A966">
        <v>964</v>
      </c>
      <c r="B966" t="s">
        <v>1958</v>
      </c>
      <c r="C966" s="3" t="s">
        <v>1959</v>
      </c>
      <c r="D966">
        <v>3700</v>
      </c>
      <c r="E966">
        <v>13164</v>
      </c>
      <c r="F966" t="s">
        <v>20</v>
      </c>
      <c r="G966">
        <v>155</v>
      </c>
      <c r="H966" t="s">
        <v>21</v>
      </c>
      <c r="I966" t="s">
        <v>22</v>
      </c>
      <c r="J966">
        <v>1431320400</v>
      </c>
      <c r="K966">
        <v>1431752400</v>
      </c>
      <c r="L966" t="b">
        <v>0</v>
      </c>
      <c r="M966" t="b">
        <v>0</v>
      </c>
      <c r="N966" t="s">
        <v>33</v>
      </c>
      <c r="O966" s="5">
        <f t="shared" si="60"/>
        <v>3.5578378378378379</v>
      </c>
      <c r="P966">
        <f t="shared" si="63"/>
        <v>84.92903225806451</v>
      </c>
      <c r="Q966" t="s">
        <v>2039</v>
      </c>
      <c r="R966" t="s">
        <v>2040</v>
      </c>
      <c r="S966" s="8">
        <f t="shared" si="61"/>
        <v>42135.208333333328</v>
      </c>
      <c r="T966" s="8">
        <f t="shared" si="62"/>
        <v>42140.208333333328</v>
      </c>
    </row>
    <row r="967" spans="1:20" ht="17" x14ac:dyDescent="0.2">
      <c r="A967">
        <v>965</v>
      </c>
      <c r="B967" t="s">
        <v>1960</v>
      </c>
      <c r="C967" s="3" t="s">
        <v>1961</v>
      </c>
      <c r="D967">
        <v>2200</v>
      </c>
      <c r="E967">
        <v>8501</v>
      </c>
      <c r="F967" t="s">
        <v>20</v>
      </c>
      <c r="G967">
        <v>207</v>
      </c>
      <c r="H967" t="s">
        <v>40</v>
      </c>
      <c r="I967" t="s">
        <v>41</v>
      </c>
      <c r="J967">
        <v>1264399200</v>
      </c>
      <c r="K967">
        <v>1267855200</v>
      </c>
      <c r="L967" t="b">
        <v>0</v>
      </c>
      <c r="M967" t="b">
        <v>0</v>
      </c>
      <c r="N967" t="s">
        <v>23</v>
      </c>
      <c r="O967" s="5">
        <f t="shared" si="60"/>
        <v>3.8640909090909092</v>
      </c>
      <c r="P967">
        <f t="shared" si="63"/>
        <v>41.067632850241544</v>
      </c>
      <c r="Q967" t="s">
        <v>2035</v>
      </c>
      <c r="R967" t="s">
        <v>2036</v>
      </c>
      <c r="S967" s="8">
        <f t="shared" si="61"/>
        <v>40203.25</v>
      </c>
      <c r="T967" s="8">
        <f t="shared" si="62"/>
        <v>40243.25</v>
      </c>
    </row>
    <row r="968" spans="1:20" ht="17" x14ac:dyDescent="0.2">
      <c r="A968">
        <v>966</v>
      </c>
      <c r="B968" t="s">
        <v>878</v>
      </c>
      <c r="C968" s="3" t="s">
        <v>1962</v>
      </c>
      <c r="D968">
        <v>1700</v>
      </c>
      <c r="E968">
        <v>13468</v>
      </c>
      <c r="F968" t="s">
        <v>20</v>
      </c>
      <c r="G968">
        <v>245</v>
      </c>
      <c r="H968" t="s">
        <v>21</v>
      </c>
      <c r="I968" t="s">
        <v>22</v>
      </c>
      <c r="J968">
        <v>1497502800</v>
      </c>
      <c r="K968">
        <v>1497675600</v>
      </c>
      <c r="L968" t="b">
        <v>0</v>
      </c>
      <c r="M968" t="b">
        <v>0</v>
      </c>
      <c r="N968" t="s">
        <v>33</v>
      </c>
      <c r="O968" s="5">
        <f t="shared" si="60"/>
        <v>7.9223529411764702</v>
      </c>
      <c r="P968">
        <f t="shared" si="63"/>
        <v>54.971428571428568</v>
      </c>
      <c r="Q968" t="s">
        <v>2039</v>
      </c>
      <c r="R968" t="s">
        <v>2040</v>
      </c>
      <c r="S968" s="8">
        <f t="shared" si="61"/>
        <v>42901.208333333328</v>
      </c>
      <c r="T968" s="8">
        <f t="shared" si="62"/>
        <v>42903.208333333328</v>
      </c>
    </row>
    <row r="969" spans="1:20" ht="17" x14ac:dyDescent="0.2">
      <c r="A969">
        <v>967</v>
      </c>
      <c r="B969" t="s">
        <v>1963</v>
      </c>
      <c r="C969" s="3" t="s">
        <v>1964</v>
      </c>
      <c r="D969">
        <v>88400</v>
      </c>
      <c r="E969">
        <v>121138</v>
      </c>
      <c r="F969" t="s">
        <v>20</v>
      </c>
      <c r="G969">
        <v>1573</v>
      </c>
      <c r="H969" t="s">
        <v>21</v>
      </c>
      <c r="I969" t="s">
        <v>22</v>
      </c>
      <c r="J969">
        <v>1333688400</v>
      </c>
      <c r="K969">
        <v>1336885200</v>
      </c>
      <c r="L969" t="b">
        <v>0</v>
      </c>
      <c r="M969" t="b">
        <v>0</v>
      </c>
      <c r="N969" t="s">
        <v>319</v>
      </c>
      <c r="O969" s="5">
        <f t="shared" si="60"/>
        <v>1.3703393665158372</v>
      </c>
      <c r="P969">
        <f t="shared" si="63"/>
        <v>77.010807374443743</v>
      </c>
      <c r="Q969" t="s">
        <v>2035</v>
      </c>
      <c r="R969" t="s">
        <v>2062</v>
      </c>
      <c r="S969" s="8">
        <f t="shared" si="61"/>
        <v>41005.208333333336</v>
      </c>
      <c r="T969" s="8">
        <f t="shared" si="62"/>
        <v>41042.208333333336</v>
      </c>
    </row>
    <row r="970" spans="1:20" ht="34" x14ac:dyDescent="0.2">
      <c r="A970">
        <v>968</v>
      </c>
      <c r="B970" t="s">
        <v>1965</v>
      </c>
      <c r="C970" s="3" t="s">
        <v>1966</v>
      </c>
      <c r="D970">
        <v>2400</v>
      </c>
      <c r="E970">
        <v>8117</v>
      </c>
      <c r="F970" t="s">
        <v>20</v>
      </c>
      <c r="G970">
        <v>114</v>
      </c>
      <c r="H970" t="s">
        <v>21</v>
      </c>
      <c r="I970" t="s">
        <v>22</v>
      </c>
      <c r="J970">
        <v>1293861600</v>
      </c>
      <c r="K970">
        <v>1295157600</v>
      </c>
      <c r="L970" t="b">
        <v>0</v>
      </c>
      <c r="M970" t="b">
        <v>0</v>
      </c>
      <c r="N970" t="s">
        <v>17</v>
      </c>
      <c r="O970" s="5">
        <f t="shared" si="60"/>
        <v>3.3820833333333336</v>
      </c>
      <c r="P970">
        <f t="shared" si="63"/>
        <v>71.201754385964918</v>
      </c>
      <c r="Q970" t="s">
        <v>2033</v>
      </c>
      <c r="R970" t="s">
        <v>2034</v>
      </c>
      <c r="S970" s="8">
        <f t="shared" si="61"/>
        <v>40544.25</v>
      </c>
      <c r="T970" s="8">
        <f t="shared" si="62"/>
        <v>40559.25</v>
      </c>
    </row>
    <row r="971" spans="1:20" ht="17" x14ac:dyDescent="0.2">
      <c r="A971">
        <v>969</v>
      </c>
      <c r="B971" t="s">
        <v>1967</v>
      </c>
      <c r="C971" s="3" t="s">
        <v>1968</v>
      </c>
      <c r="D971">
        <v>7900</v>
      </c>
      <c r="E971">
        <v>8550</v>
      </c>
      <c r="F971" t="s">
        <v>20</v>
      </c>
      <c r="G971">
        <v>93</v>
      </c>
      <c r="H971" t="s">
        <v>21</v>
      </c>
      <c r="I971" t="s">
        <v>22</v>
      </c>
      <c r="J971">
        <v>1576994400</v>
      </c>
      <c r="K971">
        <v>1577599200</v>
      </c>
      <c r="L971" t="b">
        <v>0</v>
      </c>
      <c r="M971" t="b">
        <v>0</v>
      </c>
      <c r="N971" t="s">
        <v>33</v>
      </c>
      <c r="O971" s="5">
        <f t="shared" si="60"/>
        <v>1.0822784810126582</v>
      </c>
      <c r="P971">
        <f t="shared" si="63"/>
        <v>91.935483870967744</v>
      </c>
      <c r="Q971" t="s">
        <v>2039</v>
      </c>
      <c r="R971" t="s">
        <v>2040</v>
      </c>
      <c r="S971" s="8">
        <f t="shared" si="61"/>
        <v>43821.25</v>
      </c>
      <c r="T971" s="8">
        <f t="shared" si="62"/>
        <v>43828.25</v>
      </c>
    </row>
    <row r="972" spans="1:20" ht="34" x14ac:dyDescent="0.2">
      <c r="A972">
        <v>970</v>
      </c>
      <c r="B972" t="s">
        <v>1969</v>
      </c>
      <c r="C972" s="3" t="s">
        <v>1970</v>
      </c>
      <c r="D972">
        <v>94900</v>
      </c>
      <c r="E972">
        <v>57659</v>
      </c>
      <c r="F972" t="s">
        <v>14</v>
      </c>
      <c r="G972">
        <v>594</v>
      </c>
      <c r="H972" t="s">
        <v>21</v>
      </c>
      <c r="I972" t="s">
        <v>22</v>
      </c>
      <c r="J972">
        <v>1304917200</v>
      </c>
      <c r="K972">
        <v>1305003600</v>
      </c>
      <c r="L972" t="b">
        <v>0</v>
      </c>
      <c r="M972" t="b">
        <v>0</v>
      </c>
      <c r="N972" t="s">
        <v>33</v>
      </c>
      <c r="O972" s="5">
        <f t="shared" si="60"/>
        <v>0.60757639620653314</v>
      </c>
      <c r="P972">
        <f t="shared" si="63"/>
        <v>97.069023569023571</v>
      </c>
      <c r="Q972" t="s">
        <v>2039</v>
      </c>
      <c r="R972" t="s">
        <v>2040</v>
      </c>
      <c r="S972" s="8">
        <f t="shared" si="61"/>
        <v>40672.208333333336</v>
      </c>
      <c r="T972" s="8">
        <f t="shared" si="62"/>
        <v>40673.208333333336</v>
      </c>
    </row>
    <row r="973" spans="1:20" ht="17" x14ac:dyDescent="0.2">
      <c r="A973">
        <v>971</v>
      </c>
      <c r="B973" t="s">
        <v>1971</v>
      </c>
      <c r="C973" s="3" t="s">
        <v>1972</v>
      </c>
      <c r="D973">
        <v>5100</v>
      </c>
      <c r="E973">
        <v>1414</v>
      </c>
      <c r="F973" t="s">
        <v>14</v>
      </c>
      <c r="G973">
        <v>24</v>
      </c>
      <c r="H973" t="s">
        <v>21</v>
      </c>
      <c r="I973" t="s">
        <v>22</v>
      </c>
      <c r="J973">
        <v>1381208400</v>
      </c>
      <c r="K973">
        <v>1381726800</v>
      </c>
      <c r="L973" t="b">
        <v>0</v>
      </c>
      <c r="M973" t="b">
        <v>0</v>
      </c>
      <c r="N973" t="s">
        <v>269</v>
      </c>
      <c r="O973" s="5">
        <f t="shared" si="60"/>
        <v>0.27725490196078434</v>
      </c>
      <c r="P973">
        <f t="shared" si="63"/>
        <v>58.916666666666664</v>
      </c>
      <c r="Q973" t="s">
        <v>2041</v>
      </c>
      <c r="R973" t="s">
        <v>2060</v>
      </c>
      <c r="S973" s="8">
        <f t="shared" si="61"/>
        <v>41555.208333333336</v>
      </c>
      <c r="T973" s="8">
        <f t="shared" si="62"/>
        <v>41561.208333333336</v>
      </c>
    </row>
    <row r="974" spans="1:20" ht="34" x14ac:dyDescent="0.2">
      <c r="A974">
        <v>972</v>
      </c>
      <c r="B974" t="s">
        <v>1973</v>
      </c>
      <c r="C974" s="3" t="s">
        <v>1974</v>
      </c>
      <c r="D974">
        <v>42700</v>
      </c>
      <c r="E974">
        <v>97524</v>
      </c>
      <c r="F974" t="s">
        <v>20</v>
      </c>
      <c r="G974">
        <v>1681</v>
      </c>
      <c r="H974" t="s">
        <v>21</v>
      </c>
      <c r="I974" t="s">
        <v>22</v>
      </c>
      <c r="J974">
        <v>1401685200</v>
      </c>
      <c r="K974">
        <v>1402462800</v>
      </c>
      <c r="L974" t="b">
        <v>0</v>
      </c>
      <c r="M974" t="b">
        <v>1</v>
      </c>
      <c r="N974" t="s">
        <v>28</v>
      </c>
      <c r="O974" s="5">
        <f t="shared" si="60"/>
        <v>2.283934426229508</v>
      </c>
      <c r="P974">
        <f t="shared" si="63"/>
        <v>58.015466983938133</v>
      </c>
      <c r="Q974" t="s">
        <v>2037</v>
      </c>
      <c r="R974" t="s">
        <v>2038</v>
      </c>
      <c r="S974" s="8">
        <f t="shared" si="61"/>
        <v>41792.208333333336</v>
      </c>
      <c r="T974" s="8">
        <f t="shared" si="62"/>
        <v>41801.208333333336</v>
      </c>
    </row>
    <row r="975" spans="1:20" ht="17" x14ac:dyDescent="0.2">
      <c r="A975">
        <v>973</v>
      </c>
      <c r="B975" t="s">
        <v>1975</v>
      </c>
      <c r="C975" s="3" t="s">
        <v>1976</v>
      </c>
      <c r="D975">
        <v>121100</v>
      </c>
      <c r="E975">
        <v>26176</v>
      </c>
      <c r="F975" t="s">
        <v>14</v>
      </c>
      <c r="G975">
        <v>252</v>
      </c>
      <c r="H975" t="s">
        <v>21</v>
      </c>
      <c r="I975" t="s">
        <v>22</v>
      </c>
      <c r="J975">
        <v>1291960800</v>
      </c>
      <c r="K975">
        <v>1292133600</v>
      </c>
      <c r="L975" t="b">
        <v>0</v>
      </c>
      <c r="M975" t="b">
        <v>1</v>
      </c>
      <c r="N975" t="s">
        <v>33</v>
      </c>
      <c r="O975" s="5">
        <f t="shared" si="60"/>
        <v>0.21615194054500414</v>
      </c>
      <c r="P975">
        <f t="shared" si="63"/>
        <v>103.87301587301587</v>
      </c>
      <c r="Q975" t="s">
        <v>2039</v>
      </c>
      <c r="R975" t="s">
        <v>2040</v>
      </c>
      <c r="S975" s="8">
        <f t="shared" si="61"/>
        <v>40522.25</v>
      </c>
      <c r="T975" s="8">
        <f t="shared" si="62"/>
        <v>40524.25</v>
      </c>
    </row>
    <row r="976" spans="1:20" ht="17" x14ac:dyDescent="0.2">
      <c r="A976">
        <v>974</v>
      </c>
      <c r="B976" t="s">
        <v>1977</v>
      </c>
      <c r="C976" s="3" t="s">
        <v>1978</v>
      </c>
      <c r="D976">
        <v>800</v>
      </c>
      <c r="E976">
        <v>2991</v>
      </c>
      <c r="F976" t="s">
        <v>20</v>
      </c>
      <c r="G976">
        <v>32</v>
      </c>
      <c r="H976" t="s">
        <v>21</v>
      </c>
      <c r="I976" t="s">
        <v>22</v>
      </c>
      <c r="J976">
        <v>1368853200</v>
      </c>
      <c r="K976">
        <v>1368939600</v>
      </c>
      <c r="L976" t="b">
        <v>0</v>
      </c>
      <c r="M976" t="b">
        <v>0</v>
      </c>
      <c r="N976" t="s">
        <v>60</v>
      </c>
      <c r="O976" s="5">
        <f t="shared" si="60"/>
        <v>3.73875</v>
      </c>
      <c r="P976">
        <f t="shared" si="63"/>
        <v>93.46875</v>
      </c>
      <c r="Q976" t="s">
        <v>2035</v>
      </c>
      <c r="R976" t="s">
        <v>2045</v>
      </c>
      <c r="S976" s="8">
        <f t="shared" si="61"/>
        <v>41412.208333333336</v>
      </c>
      <c r="T976" s="8">
        <f t="shared" si="62"/>
        <v>41413.208333333336</v>
      </c>
    </row>
    <row r="977" spans="1:20" ht="17" x14ac:dyDescent="0.2">
      <c r="A977">
        <v>975</v>
      </c>
      <c r="B977" t="s">
        <v>1979</v>
      </c>
      <c r="C977" s="3" t="s">
        <v>1980</v>
      </c>
      <c r="D977">
        <v>5400</v>
      </c>
      <c r="E977">
        <v>8366</v>
      </c>
      <c r="F977" t="s">
        <v>20</v>
      </c>
      <c r="G977">
        <v>135</v>
      </c>
      <c r="H977" t="s">
        <v>21</v>
      </c>
      <c r="I977" t="s">
        <v>22</v>
      </c>
      <c r="J977">
        <v>1448776800</v>
      </c>
      <c r="K977">
        <v>1452146400</v>
      </c>
      <c r="L977" t="b">
        <v>0</v>
      </c>
      <c r="M977" t="b">
        <v>1</v>
      </c>
      <c r="N977" t="s">
        <v>33</v>
      </c>
      <c r="O977" s="5">
        <f t="shared" si="60"/>
        <v>1.5492592592592593</v>
      </c>
      <c r="P977">
        <f t="shared" si="63"/>
        <v>61.970370370370368</v>
      </c>
      <c r="Q977" t="s">
        <v>2039</v>
      </c>
      <c r="R977" t="s">
        <v>2040</v>
      </c>
      <c r="S977" s="8">
        <f t="shared" si="61"/>
        <v>42337.25</v>
      </c>
      <c r="T977" s="8">
        <f t="shared" si="62"/>
        <v>42376.25</v>
      </c>
    </row>
    <row r="978" spans="1:20" ht="34" x14ac:dyDescent="0.2">
      <c r="A978">
        <v>976</v>
      </c>
      <c r="B978" t="s">
        <v>1981</v>
      </c>
      <c r="C978" s="3" t="s">
        <v>1982</v>
      </c>
      <c r="D978">
        <v>4000</v>
      </c>
      <c r="E978">
        <v>12886</v>
      </c>
      <c r="F978" t="s">
        <v>20</v>
      </c>
      <c r="G978">
        <v>140</v>
      </c>
      <c r="H978" t="s">
        <v>21</v>
      </c>
      <c r="I978" t="s">
        <v>22</v>
      </c>
      <c r="J978">
        <v>1296194400</v>
      </c>
      <c r="K978">
        <v>1296712800</v>
      </c>
      <c r="L978" t="b">
        <v>0</v>
      </c>
      <c r="M978" t="b">
        <v>1</v>
      </c>
      <c r="N978" t="s">
        <v>33</v>
      </c>
      <c r="O978" s="5">
        <f t="shared" si="60"/>
        <v>3.2214999999999998</v>
      </c>
      <c r="P978">
        <f t="shared" si="63"/>
        <v>92.042857142857144</v>
      </c>
      <c r="Q978" t="s">
        <v>2039</v>
      </c>
      <c r="R978" t="s">
        <v>2040</v>
      </c>
      <c r="S978" s="8">
        <f t="shared" si="61"/>
        <v>40571.25</v>
      </c>
      <c r="T978" s="8">
        <f t="shared" si="62"/>
        <v>40577.25</v>
      </c>
    </row>
    <row r="979" spans="1:20" ht="17" x14ac:dyDescent="0.2">
      <c r="A979">
        <v>977</v>
      </c>
      <c r="B979" t="s">
        <v>1258</v>
      </c>
      <c r="C979" s="3" t="s">
        <v>1983</v>
      </c>
      <c r="D979">
        <v>7000</v>
      </c>
      <c r="E979">
        <v>5177</v>
      </c>
      <c r="F979" t="s">
        <v>14</v>
      </c>
      <c r="G979">
        <v>67</v>
      </c>
      <c r="H979" t="s">
        <v>21</v>
      </c>
      <c r="I979" t="s">
        <v>22</v>
      </c>
      <c r="J979">
        <v>1517983200</v>
      </c>
      <c r="K979">
        <v>1520748000</v>
      </c>
      <c r="L979" t="b">
        <v>0</v>
      </c>
      <c r="M979" t="b">
        <v>0</v>
      </c>
      <c r="N979" t="s">
        <v>17</v>
      </c>
      <c r="O979" s="5">
        <f t="shared" si="60"/>
        <v>0.73957142857142855</v>
      </c>
      <c r="P979">
        <f t="shared" si="63"/>
        <v>77.268656716417908</v>
      </c>
      <c r="Q979" t="s">
        <v>2033</v>
      </c>
      <c r="R979" t="s">
        <v>2034</v>
      </c>
      <c r="S979" s="8">
        <f t="shared" si="61"/>
        <v>43138.25</v>
      </c>
      <c r="T979" s="8">
        <f t="shared" si="62"/>
        <v>43170.25</v>
      </c>
    </row>
    <row r="980" spans="1:20" ht="17" x14ac:dyDescent="0.2">
      <c r="A980">
        <v>978</v>
      </c>
      <c r="B980" t="s">
        <v>1984</v>
      </c>
      <c r="C980" s="3" t="s">
        <v>1985</v>
      </c>
      <c r="D980">
        <v>1000</v>
      </c>
      <c r="E980">
        <v>8641</v>
      </c>
      <c r="F980" t="s">
        <v>20</v>
      </c>
      <c r="G980">
        <v>92</v>
      </c>
      <c r="H980" t="s">
        <v>21</v>
      </c>
      <c r="I980" t="s">
        <v>22</v>
      </c>
      <c r="J980">
        <v>1478930400</v>
      </c>
      <c r="K980">
        <v>1480831200</v>
      </c>
      <c r="L980" t="b">
        <v>0</v>
      </c>
      <c r="M980" t="b">
        <v>0</v>
      </c>
      <c r="N980" t="s">
        <v>89</v>
      </c>
      <c r="O980" s="5">
        <f t="shared" si="60"/>
        <v>8.641</v>
      </c>
      <c r="P980">
        <f t="shared" si="63"/>
        <v>93.923913043478265</v>
      </c>
      <c r="Q980" t="s">
        <v>2050</v>
      </c>
      <c r="R980" t="s">
        <v>2051</v>
      </c>
      <c r="S980" s="8">
        <f t="shared" si="61"/>
        <v>42686.25</v>
      </c>
      <c r="T980" s="8">
        <f t="shared" si="62"/>
        <v>42708.25</v>
      </c>
    </row>
    <row r="981" spans="1:20" ht="17" x14ac:dyDescent="0.2">
      <c r="A981">
        <v>979</v>
      </c>
      <c r="B981" t="s">
        <v>1986</v>
      </c>
      <c r="C981" s="3" t="s">
        <v>1987</v>
      </c>
      <c r="D981">
        <v>60200</v>
      </c>
      <c r="E981">
        <v>86244</v>
      </c>
      <c r="F981" t="s">
        <v>20</v>
      </c>
      <c r="G981">
        <v>1015</v>
      </c>
      <c r="H981" t="s">
        <v>40</v>
      </c>
      <c r="I981" t="s">
        <v>41</v>
      </c>
      <c r="J981">
        <v>1426395600</v>
      </c>
      <c r="K981">
        <v>1426914000</v>
      </c>
      <c r="L981" t="b">
        <v>0</v>
      </c>
      <c r="M981" t="b">
        <v>0</v>
      </c>
      <c r="N981" t="s">
        <v>33</v>
      </c>
      <c r="O981" s="5">
        <f t="shared" si="60"/>
        <v>1.432624584717608</v>
      </c>
      <c r="P981">
        <f t="shared" si="63"/>
        <v>84.969458128078813</v>
      </c>
      <c r="Q981" t="s">
        <v>2039</v>
      </c>
      <c r="R981" t="s">
        <v>2040</v>
      </c>
      <c r="S981" s="8">
        <f t="shared" si="61"/>
        <v>42078.208333333328</v>
      </c>
      <c r="T981" s="8">
        <f t="shared" si="62"/>
        <v>42084.208333333328</v>
      </c>
    </row>
    <row r="982" spans="1:20" ht="17" x14ac:dyDescent="0.2">
      <c r="A982">
        <v>980</v>
      </c>
      <c r="B982" t="s">
        <v>1988</v>
      </c>
      <c r="C982" s="3" t="s">
        <v>1989</v>
      </c>
      <c r="D982">
        <v>195200</v>
      </c>
      <c r="E982">
        <v>78630</v>
      </c>
      <c r="F982" t="s">
        <v>14</v>
      </c>
      <c r="G982">
        <v>742</v>
      </c>
      <c r="H982" t="s">
        <v>21</v>
      </c>
      <c r="I982" t="s">
        <v>22</v>
      </c>
      <c r="J982">
        <v>1446181200</v>
      </c>
      <c r="K982">
        <v>1446616800</v>
      </c>
      <c r="L982" t="b">
        <v>1</v>
      </c>
      <c r="M982" t="b">
        <v>0</v>
      </c>
      <c r="N982" t="s">
        <v>68</v>
      </c>
      <c r="O982" s="5">
        <f t="shared" si="60"/>
        <v>0.40281762295081969</v>
      </c>
      <c r="P982">
        <f t="shared" si="63"/>
        <v>105.97035040431267</v>
      </c>
      <c r="Q982" t="s">
        <v>2047</v>
      </c>
      <c r="R982" t="s">
        <v>2048</v>
      </c>
      <c r="S982" s="8">
        <f t="shared" si="61"/>
        <v>42307.208333333328</v>
      </c>
      <c r="T982" s="8">
        <f t="shared" si="62"/>
        <v>42312.25</v>
      </c>
    </row>
    <row r="983" spans="1:20" ht="17" x14ac:dyDescent="0.2">
      <c r="A983">
        <v>981</v>
      </c>
      <c r="B983" t="s">
        <v>1990</v>
      </c>
      <c r="C983" s="3" t="s">
        <v>1991</v>
      </c>
      <c r="D983">
        <v>6700</v>
      </c>
      <c r="E983">
        <v>11941</v>
      </c>
      <c r="F983" t="s">
        <v>20</v>
      </c>
      <c r="G983">
        <v>323</v>
      </c>
      <c r="H983" t="s">
        <v>21</v>
      </c>
      <c r="I983" t="s">
        <v>22</v>
      </c>
      <c r="J983">
        <v>1514181600</v>
      </c>
      <c r="K983">
        <v>1517032800</v>
      </c>
      <c r="L983" t="b">
        <v>0</v>
      </c>
      <c r="M983" t="b">
        <v>0</v>
      </c>
      <c r="N983" t="s">
        <v>28</v>
      </c>
      <c r="O983" s="5">
        <f t="shared" si="60"/>
        <v>1.7822388059701493</v>
      </c>
      <c r="P983">
        <f t="shared" si="63"/>
        <v>36.969040247678016</v>
      </c>
      <c r="Q983" t="s">
        <v>2037</v>
      </c>
      <c r="R983" t="s">
        <v>2038</v>
      </c>
      <c r="S983" s="8">
        <f t="shared" si="61"/>
        <v>43094.25</v>
      </c>
      <c r="T983" s="8">
        <f t="shared" si="62"/>
        <v>43127.25</v>
      </c>
    </row>
    <row r="984" spans="1:20" ht="17" x14ac:dyDescent="0.2">
      <c r="A984">
        <v>982</v>
      </c>
      <c r="B984" t="s">
        <v>1992</v>
      </c>
      <c r="C984" s="3" t="s">
        <v>1993</v>
      </c>
      <c r="D984">
        <v>7200</v>
      </c>
      <c r="E984">
        <v>6115</v>
      </c>
      <c r="F984" t="s">
        <v>14</v>
      </c>
      <c r="G984">
        <v>75</v>
      </c>
      <c r="H984" t="s">
        <v>21</v>
      </c>
      <c r="I984" t="s">
        <v>22</v>
      </c>
      <c r="J984">
        <v>1311051600</v>
      </c>
      <c r="K984">
        <v>1311224400</v>
      </c>
      <c r="L984" t="b">
        <v>0</v>
      </c>
      <c r="M984" t="b">
        <v>1</v>
      </c>
      <c r="N984" t="s">
        <v>42</v>
      </c>
      <c r="O984" s="5">
        <f t="shared" si="60"/>
        <v>0.84930555555555554</v>
      </c>
      <c r="P984">
        <f t="shared" si="63"/>
        <v>81.533333333333331</v>
      </c>
      <c r="Q984" t="s">
        <v>2041</v>
      </c>
      <c r="R984" t="s">
        <v>2042</v>
      </c>
      <c r="S984" s="8">
        <f t="shared" si="61"/>
        <v>40743.208333333336</v>
      </c>
      <c r="T984" s="8">
        <f t="shared" si="62"/>
        <v>40745.208333333336</v>
      </c>
    </row>
    <row r="985" spans="1:20" ht="17" x14ac:dyDescent="0.2">
      <c r="A985">
        <v>983</v>
      </c>
      <c r="B985" t="s">
        <v>1994</v>
      </c>
      <c r="C985" s="3" t="s">
        <v>1995</v>
      </c>
      <c r="D985">
        <v>129100</v>
      </c>
      <c r="E985">
        <v>188404</v>
      </c>
      <c r="F985" t="s">
        <v>20</v>
      </c>
      <c r="G985">
        <v>2326</v>
      </c>
      <c r="H985" t="s">
        <v>21</v>
      </c>
      <c r="I985" t="s">
        <v>22</v>
      </c>
      <c r="J985">
        <v>1564894800</v>
      </c>
      <c r="K985">
        <v>1566190800</v>
      </c>
      <c r="L985" t="b">
        <v>0</v>
      </c>
      <c r="M985" t="b">
        <v>0</v>
      </c>
      <c r="N985" t="s">
        <v>42</v>
      </c>
      <c r="O985" s="5">
        <f t="shared" si="60"/>
        <v>1.4593648334624323</v>
      </c>
      <c r="P985">
        <f t="shared" si="63"/>
        <v>80.999140154772135</v>
      </c>
      <c r="Q985" t="s">
        <v>2041</v>
      </c>
      <c r="R985" t="s">
        <v>2042</v>
      </c>
      <c r="S985" s="8">
        <f t="shared" si="61"/>
        <v>43681.208333333328</v>
      </c>
      <c r="T985" s="8">
        <f t="shared" si="62"/>
        <v>43696.208333333328</v>
      </c>
    </row>
    <row r="986" spans="1:20" ht="34" x14ac:dyDescent="0.2">
      <c r="A986">
        <v>984</v>
      </c>
      <c r="B986" t="s">
        <v>1996</v>
      </c>
      <c r="C986" s="3" t="s">
        <v>1997</v>
      </c>
      <c r="D986">
        <v>6500</v>
      </c>
      <c r="E986">
        <v>9910</v>
      </c>
      <c r="F986" t="s">
        <v>20</v>
      </c>
      <c r="G986">
        <v>381</v>
      </c>
      <c r="H986" t="s">
        <v>21</v>
      </c>
      <c r="I986" t="s">
        <v>22</v>
      </c>
      <c r="J986">
        <v>1567918800</v>
      </c>
      <c r="K986">
        <v>1570165200</v>
      </c>
      <c r="L986" t="b">
        <v>0</v>
      </c>
      <c r="M986" t="b">
        <v>0</v>
      </c>
      <c r="N986" t="s">
        <v>33</v>
      </c>
      <c r="O986" s="5">
        <f t="shared" si="60"/>
        <v>1.5246153846153847</v>
      </c>
      <c r="P986">
        <f t="shared" si="63"/>
        <v>26.010498687664043</v>
      </c>
      <c r="Q986" t="s">
        <v>2039</v>
      </c>
      <c r="R986" t="s">
        <v>2040</v>
      </c>
      <c r="S986" s="8">
        <f t="shared" si="61"/>
        <v>43716.208333333328</v>
      </c>
      <c r="T986" s="8">
        <f t="shared" si="62"/>
        <v>43742.208333333328</v>
      </c>
    </row>
    <row r="987" spans="1:20" ht="17" x14ac:dyDescent="0.2">
      <c r="A987">
        <v>985</v>
      </c>
      <c r="B987" t="s">
        <v>1998</v>
      </c>
      <c r="C987" s="3" t="s">
        <v>1999</v>
      </c>
      <c r="D987">
        <v>170600</v>
      </c>
      <c r="E987">
        <v>114523</v>
      </c>
      <c r="F987" t="s">
        <v>14</v>
      </c>
      <c r="G987">
        <v>4405</v>
      </c>
      <c r="H987" t="s">
        <v>21</v>
      </c>
      <c r="I987" t="s">
        <v>22</v>
      </c>
      <c r="J987">
        <v>1386309600</v>
      </c>
      <c r="K987">
        <v>1388556000</v>
      </c>
      <c r="L987" t="b">
        <v>0</v>
      </c>
      <c r="M987" t="b">
        <v>1</v>
      </c>
      <c r="N987" t="s">
        <v>23</v>
      </c>
      <c r="O987" s="5">
        <f t="shared" si="60"/>
        <v>0.67129542790152408</v>
      </c>
      <c r="P987">
        <f t="shared" si="63"/>
        <v>25.998410896708286</v>
      </c>
      <c r="Q987" t="s">
        <v>2035</v>
      </c>
      <c r="R987" t="s">
        <v>2036</v>
      </c>
      <c r="S987" s="8">
        <f t="shared" si="61"/>
        <v>41614.25</v>
      </c>
      <c r="T987" s="8">
        <f t="shared" si="62"/>
        <v>41640.25</v>
      </c>
    </row>
    <row r="988" spans="1:20" ht="34" x14ac:dyDescent="0.2">
      <c r="A988">
        <v>986</v>
      </c>
      <c r="B988" t="s">
        <v>2000</v>
      </c>
      <c r="C988" s="3" t="s">
        <v>2001</v>
      </c>
      <c r="D988">
        <v>7800</v>
      </c>
      <c r="E988">
        <v>3144</v>
      </c>
      <c r="F988" t="s">
        <v>14</v>
      </c>
      <c r="G988">
        <v>92</v>
      </c>
      <c r="H988" t="s">
        <v>21</v>
      </c>
      <c r="I988" t="s">
        <v>22</v>
      </c>
      <c r="J988">
        <v>1301979600</v>
      </c>
      <c r="K988">
        <v>1303189200</v>
      </c>
      <c r="L988" t="b">
        <v>0</v>
      </c>
      <c r="M988" t="b">
        <v>0</v>
      </c>
      <c r="N988" t="s">
        <v>23</v>
      </c>
      <c r="O988" s="5">
        <f t="shared" si="60"/>
        <v>0.40307692307692305</v>
      </c>
      <c r="P988">
        <f t="shared" si="63"/>
        <v>34.173913043478258</v>
      </c>
      <c r="Q988" t="s">
        <v>2035</v>
      </c>
      <c r="R988" t="s">
        <v>2036</v>
      </c>
      <c r="S988" s="8">
        <f t="shared" si="61"/>
        <v>40638.208333333336</v>
      </c>
      <c r="T988" s="8">
        <f t="shared" si="62"/>
        <v>40652.208333333336</v>
      </c>
    </row>
    <row r="989" spans="1:20" ht="17" x14ac:dyDescent="0.2">
      <c r="A989">
        <v>987</v>
      </c>
      <c r="B989" t="s">
        <v>2002</v>
      </c>
      <c r="C989" s="3" t="s">
        <v>2003</v>
      </c>
      <c r="D989">
        <v>6200</v>
      </c>
      <c r="E989">
        <v>13441</v>
      </c>
      <c r="F989" t="s">
        <v>20</v>
      </c>
      <c r="G989">
        <v>480</v>
      </c>
      <c r="H989" t="s">
        <v>21</v>
      </c>
      <c r="I989" t="s">
        <v>22</v>
      </c>
      <c r="J989">
        <v>1493269200</v>
      </c>
      <c r="K989">
        <v>1494478800</v>
      </c>
      <c r="L989" t="b">
        <v>0</v>
      </c>
      <c r="M989" t="b">
        <v>0</v>
      </c>
      <c r="N989" t="s">
        <v>42</v>
      </c>
      <c r="O989" s="5">
        <f t="shared" si="60"/>
        <v>2.1679032258064517</v>
      </c>
      <c r="P989">
        <f t="shared" si="63"/>
        <v>28.002083333333335</v>
      </c>
      <c r="Q989" t="s">
        <v>2041</v>
      </c>
      <c r="R989" t="s">
        <v>2042</v>
      </c>
      <c r="S989" s="8">
        <f t="shared" si="61"/>
        <v>42852.208333333328</v>
      </c>
      <c r="T989" s="8">
        <f t="shared" si="62"/>
        <v>42866.208333333328</v>
      </c>
    </row>
    <row r="990" spans="1:20" ht="17" x14ac:dyDescent="0.2">
      <c r="A990">
        <v>988</v>
      </c>
      <c r="B990" t="s">
        <v>2004</v>
      </c>
      <c r="C990" s="3" t="s">
        <v>2005</v>
      </c>
      <c r="D990">
        <v>9400</v>
      </c>
      <c r="E990">
        <v>4899</v>
      </c>
      <c r="F990" t="s">
        <v>14</v>
      </c>
      <c r="G990">
        <v>64</v>
      </c>
      <c r="H990" t="s">
        <v>21</v>
      </c>
      <c r="I990" t="s">
        <v>22</v>
      </c>
      <c r="J990">
        <v>1478930400</v>
      </c>
      <c r="K990">
        <v>1480744800</v>
      </c>
      <c r="L990" t="b">
        <v>0</v>
      </c>
      <c r="M990" t="b">
        <v>0</v>
      </c>
      <c r="N990" t="s">
        <v>133</v>
      </c>
      <c r="O990" s="5">
        <f t="shared" si="60"/>
        <v>0.52117021276595743</v>
      </c>
      <c r="P990">
        <f t="shared" si="63"/>
        <v>76.546875</v>
      </c>
      <c r="Q990" t="s">
        <v>2047</v>
      </c>
      <c r="R990" t="s">
        <v>2056</v>
      </c>
      <c r="S990" s="8">
        <f t="shared" si="61"/>
        <v>42686.25</v>
      </c>
      <c r="T990" s="8">
        <f t="shared" si="62"/>
        <v>42707.25</v>
      </c>
    </row>
    <row r="991" spans="1:20" ht="17" x14ac:dyDescent="0.2">
      <c r="A991">
        <v>989</v>
      </c>
      <c r="B991" t="s">
        <v>2006</v>
      </c>
      <c r="C991" s="3" t="s">
        <v>2007</v>
      </c>
      <c r="D991">
        <v>2400</v>
      </c>
      <c r="E991">
        <v>11990</v>
      </c>
      <c r="F991" t="s">
        <v>20</v>
      </c>
      <c r="G991">
        <v>226</v>
      </c>
      <c r="H991" t="s">
        <v>21</v>
      </c>
      <c r="I991" t="s">
        <v>22</v>
      </c>
      <c r="J991">
        <v>1555390800</v>
      </c>
      <c r="K991">
        <v>1555822800</v>
      </c>
      <c r="L991" t="b">
        <v>0</v>
      </c>
      <c r="M991" t="b">
        <v>0</v>
      </c>
      <c r="N991" t="s">
        <v>206</v>
      </c>
      <c r="O991" s="5">
        <f t="shared" si="60"/>
        <v>4.9958333333333336</v>
      </c>
      <c r="P991">
        <f t="shared" si="63"/>
        <v>53.053097345132741</v>
      </c>
      <c r="Q991" t="s">
        <v>2047</v>
      </c>
      <c r="R991" t="s">
        <v>2059</v>
      </c>
      <c r="S991" s="8">
        <f t="shared" si="61"/>
        <v>43571.208333333328</v>
      </c>
      <c r="T991" s="8">
        <f t="shared" si="62"/>
        <v>43576.208333333328</v>
      </c>
    </row>
    <row r="992" spans="1:20" ht="17" x14ac:dyDescent="0.2">
      <c r="A992">
        <v>990</v>
      </c>
      <c r="B992" t="s">
        <v>2008</v>
      </c>
      <c r="C992" s="3" t="s">
        <v>2009</v>
      </c>
      <c r="D992">
        <v>7800</v>
      </c>
      <c r="E992">
        <v>6839</v>
      </c>
      <c r="F992" t="s">
        <v>14</v>
      </c>
      <c r="G992">
        <v>64</v>
      </c>
      <c r="H992" t="s">
        <v>21</v>
      </c>
      <c r="I992" t="s">
        <v>22</v>
      </c>
      <c r="J992">
        <v>1456984800</v>
      </c>
      <c r="K992">
        <v>1458882000</v>
      </c>
      <c r="L992" t="b">
        <v>0</v>
      </c>
      <c r="M992" t="b">
        <v>1</v>
      </c>
      <c r="N992" t="s">
        <v>53</v>
      </c>
      <c r="O992" s="5">
        <f t="shared" si="60"/>
        <v>0.87679487179487181</v>
      </c>
      <c r="P992">
        <f t="shared" si="63"/>
        <v>106.859375</v>
      </c>
      <c r="Q992" t="s">
        <v>2041</v>
      </c>
      <c r="R992" t="s">
        <v>2044</v>
      </c>
      <c r="S992" s="8">
        <f t="shared" si="61"/>
        <v>42432.25</v>
      </c>
      <c r="T992" s="8">
        <f t="shared" si="62"/>
        <v>42454.208333333328</v>
      </c>
    </row>
    <row r="993" spans="1:20" ht="17" x14ac:dyDescent="0.2">
      <c r="A993">
        <v>991</v>
      </c>
      <c r="B993" t="s">
        <v>1080</v>
      </c>
      <c r="C993" s="3" t="s">
        <v>2010</v>
      </c>
      <c r="D993">
        <v>9800</v>
      </c>
      <c r="E993">
        <v>11091</v>
      </c>
      <c r="F993" t="s">
        <v>20</v>
      </c>
      <c r="G993">
        <v>241</v>
      </c>
      <c r="H993" t="s">
        <v>21</v>
      </c>
      <c r="I993" t="s">
        <v>22</v>
      </c>
      <c r="J993">
        <v>1411621200</v>
      </c>
      <c r="K993">
        <v>1411966800</v>
      </c>
      <c r="L993" t="b">
        <v>0</v>
      </c>
      <c r="M993" t="b">
        <v>1</v>
      </c>
      <c r="N993" t="s">
        <v>23</v>
      </c>
      <c r="O993" s="5">
        <f t="shared" si="60"/>
        <v>1.131734693877551</v>
      </c>
      <c r="P993">
        <f t="shared" si="63"/>
        <v>46.020746887966808</v>
      </c>
      <c r="Q993" t="s">
        <v>2035</v>
      </c>
      <c r="R993" t="s">
        <v>2036</v>
      </c>
      <c r="S993" s="8">
        <f t="shared" si="61"/>
        <v>41907.208333333336</v>
      </c>
      <c r="T993" s="8">
        <f t="shared" si="62"/>
        <v>41911.208333333336</v>
      </c>
    </row>
    <row r="994" spans="1:20" ht="17" x14ac:dyDescent="0.2">
      <c r="A994">
        <v>992</v>
      </c>
      <c r="B994" t="s">
        <v>2011</v>
      </c>
      <c r="C994" s="3" t="s">
        <v>2012</v>
      </c>
      <c r="D994">
        <v>3100</v>
      </c>
      <c r="E994">
        <v>13223</v>
      </c>
      <c r="F994" t="s">
        <v>20</v>
      </c>
      <c r="G994">
        <v>132</v>
      </c>
      <c r="H994" t="s">
        <v>21</v>
      </c>
      <c r="I994" t="s">
        <v>22</v>
      </c>
      <c r="J994">
        <v>1525669200</v>
      </c>
      <c r="K994">
        <v>1526878800</v>
      </c>
      <c r="L994" t="b">
        <v>0</v>
      </c>
      <c r="M994" t="b">
        <v>1</v>
      </c>
      <c r="N994" t="s">
        <v>53</v>
      </c>
      <c r="O994" s="5">
        <f t="shared" si="60"/>
        <v>4.2654838709677421</v>
      </c>
      <c r="P994">
        <f t="shared" si="63"/>
        <v>100.17424242424242</v>
      </c>
      <c r="Q994" t="s">
        <v>2041</v>
      </c>
      <c r="R994" t="s">
        <v>2044</v>
      </c>
      <c r="S994" s="8">
        <f t="shared" si="61"/>
        <v>43227.208333333328</v>
      </c>
      <c r="T994" s="8">
        <f t="shared" si="62"/>
        <v>43241.208333333328</v>
      </c>
    </row>
    <row r="995" spans="1:20" ht="17" x14ac:dyDescent="0.2">
      <c r="A995">
        <v>993</v>
      </c>
      <c r="B995" t="s">
        <v>2013</v>
      </c>
      <c r="C995" s="3" t="s">
        <v>2014</v>
      </c>
      <c r="D995">
        <v>9800</v>
      </c>
      <c r="E995">
        <v>7608</v>
      </c>
      <c r="F995" t="s">
        <v>74</v>
      </c>
      <c r="G995">
        <v>75</v>
      </c>
      <c r="H995" t="s">
        <v>107</v>
      </c>
      <c r="I995" t="s">
        <v>108</v>
      </c>
      <c r="J995">
        <v>1450936800</v>
      </c>
      <c r="K995">
        <v>1452405600</v>
      </c>
      <c r="L995" t="b">
        <v>0</v>
      </c>
      <c r="M995" t="b">
        <v>1</v>
      </c>
      <c r="N995" t="s">
        <v>122</v>
      </c>
      <c r="O995" s="5">
        <f t="shared" si="60"/>
        <v>0.77632653061224488</v>
      </c>
      <c r="P995">
        <f t="shared" si="63"/>
        <v>101.44</v>
      </c>
      <c r="Q995" t="s">
        <v>2054</v>
      </c>
      <c r="R995" t="s">
        <v>2055</v>
      </c>
      <c r="S995" s="8">
        <f t="shared" si="61"/>
        <v>42362.25</v>
      </c>
      <c r="T995" s="8">
        <f t="shared" si="62"/>
        <v>42379.25</v>
      </c>
    </row>
    <row r="996" spans="1:20" ht="17" x14ac:dyDescent="0.2">
      <c r="A996">
        <v>994</v>
      </c>
      <c r="B996" t="s">
        <v>2015</v>
      </c>
      <c r="C996" s="3" t="s">
        <v>2016</v>
      </c>
      <c r="D996">
        <v>141100</v>
      </c>
      <c r="E996">
        <v>74073</v>
      </c>
      <c r="F996" t="s">
        <v>14</v>
      </c>
      <c r="G996">
        <v>842</v>
      </c>
      <c r="H996" t="s">
        <v>21</v>
      </c>
      <c r="I996" t="s">
        <v>22</v>
      </c>
      <c r="J996">
        <v>1413522000</v>
      </c>
      <c r="K996">
        <v>1414040400</v>
      </c>
      <c r="L996" t="b">
        <v>0</v>
      </c>
      <c r="M996" t="b">
        <v>1</v>
      </c>
      <c r="N996" t="s">
        <v>206</v>
      </c>
      <c r="O996" s="5">
        <f t="shared" si="60"/>
        <v>0.52496810772501767</v>
      </c>
      <c r="P996">
        <f t="shared" si="63"/>
        <v>87.972684085510693</v>
      </c>
      <c r="Q996" t="s">
        <v>2047</v>
      </c>
      <c r="R996" t="s">
        <v>2059</v>
      </c>
      <c r="S996" s="8">
        <f t="shared" si="61"/>
        <v>41929.208333333336</v>
      </c>
      <c r="T996" s="8">
        <f t="shared" si="62"/>
        <v>41935.208333333336</v>
      </c>
    </row>
    <row r="997" spans="1:20" ht="17" x14ac:dyDescent="0.2">
      <c r="A997">
        <v>995</v>
      </c>
      <c r="B997" t="s">
        <v>2017</v>
      </c>
      <c r="C997" s="3" t="s">
        <v>2018</v>
      </c>
      <c r="D997">
        <v>97300</v>
      </c>
      <c r="E997">
        <v>153216</v>
      </c>
      <c r="F997" t="s">
        <v>20</v>
      </c>
      <c r="G997">
        <v>2043</v>
      </c>
      <c r="H997" t="s">
        <v>21</v>
      </c>
      <c r="I997" t="s">
        <v>22</v>
      </c>
      <c r="J997">
        <v>1541307600</v>
      </c>
      <c r="K997">
        <v>1543816800</v>
      </c>
      <c r="L997" t="b">
        <v>0</v>
      </c>
      <c r="M997" t="b">
        <v>1</v>
      </c>
      <c r="N997" t="s">
        <v>17</v>
      </c>
      <c r="O997" s="5">
        <f t="shared" si="60"/>
        <v>1.5746762589928058</v>
      </c>
      <c r="P997">
        <f t="shared" si="63"/>
        <v>74.995594713656388</v>
      </c>
      <c r="Q997" t="s">
        <v>2033</v>
      </c>
      <c r="R997" t="s">
        <v>2034</v>
      </c>
      <c r="S997" s="8">
        <f t="shared" si="61"/>
        <v>43408.208333333328</v>
      </c>
      <c r="T997" s="8">
        <f t="shared" si="62"/>
        <v>43437.25</v>
      </c>
    </row>
    <row r="998" spans="1:20" ht="34" x14ac:dyDescent="0.2">
      <c r="A998">
        <v>996</v>
      </c>
      <c r="B998" t="s">
        <v>2019</v>
      </c>
      <c r="C998" s="3" t="s">
        <v>2020</v>
      </c>
      <c r="D998">
        <v>6600</v>
      </c>
      <c r="E998">
        <v>4814</v>
      </c>
      <c r="F998" t="s">
        <v>14</v>
      </c>
      <c r="G998">
        <v>112</v>
      </c>
      <c r="H998" t="s">
        <v>21</v>
      </c>
      <c r="I998" t="s">
        <v>22</v>
      </c>
      <c r="J998">
        <v>1357106400</v>
      </c>
      <c r="K998">
        <v>1359698400</v>
      </c>
      <c r="L998" t="b">
        <v>0</v>
      </c>
      <c r="M998" t="b">
        <v>0</v>
      </c>
      <c r="N998" t="s">
        <v>33</v>
      </c>
      <c r="O998" s="5">
        <f t="shared" si="60"/>
        <v>0.72939393939393937</v>
      </c>
      <c r="P998">
        <f t="shared" si="63"/>
        <v>42.982142857142854</v>
      </c>
      <c r="Q998" t="s">
        <v>2039</v>
      </c>
      <c r="R998" t="s">
        <v>2040</v>
      </c>
      <c r="S998" s="8">
        <f t="shared" si="61"/>
        <v>41276.25</v>
      </c>
      <c r="T998" s="8">
        <f t="shared" si="62"/>
        <v>41306.25</v>
      </c>
    </row>
    <row r="999" spans="1:20" ht="17" x14ac:dyDescent="0.2">
      <c r="A999">
        <v>997</v>
      </c>
      <c r="B999" t="s">
        <v>2021</v>
      </c>
      <c r="C999" s="3" t="s">
        <v>2022</v>
      </c>
      <c r="D999">
        <v>7600</v>
      </c>
      <c r="E999">
        <v>4603</v>
      </c>
      <c r="F999" t="s">
        <v>74</v>
      </c>
      <c r="G999">
        <v>139</v>
      </c>
      <c r="H999" t="s">
        <v>107</v>
      </c>
      <c r="I999" t="s">
        <v>108</v>
      </c>
      <c r="J999">
        <v>1390197600</v>
      </c>
      <c r="K999">
        <v>1390629600</v>
      </c>
      <c r="L999" t="b">
        <v>0</v>
      </c>
      <c r="M999" t="b">
        <v>0</v>
      </c>
      <c r="N999" t="s">
        <v>33</v>
      </c>
      <c r="O999" s="5">
        <f t="shared" si="60"/>
        <v>0.60565789473684206</v>
      </c>
      <c r="P999">
        <f t="shared" si="63"/>
        <v>33.115107913669064</v>
      </c>
      <c r="Q999" t="s">
        <v>2039</v>
      </c>
      <c r="R999" t="s">
        <v>2040</v>
      </c>
      <c r="S999" s="8">
        <f t="shared" si="61"/>
        <v>41659.25</v>
      </c>
      <c r="T999" s="8">
        <f t="shared" si="62"/>
        <v>41664.25</v>
      </c>
    </row>
    <row r="1000" spans="1:20" ht="17" x14ac:dyDescent="0.2">
      <c r="A1000">
        <v>998</v>
      </c>
      <c r="B1000" t="s">
        <v>2023</v>
      </c>
      <c r="C1000" s="3" t="s">
        <v>2024</v>
      </c>
      <c r="D1000">
        <v>66600</v>
      </c>
      <c r="E1000">
        <v>37823</v>
      </c>
      <c r="F1000" t="s">
        <v>14</v>
      </c>
      <c r="G1000">
        <v>374</v>
      </c>
      <c r="H1000" t="s">
        <v>21</v>
      </c>
      <c r="I1000" t="s">
        <v>22</v>
      </c>
      <c r="J1000">
        <v>1265868000</v>
      </c>
      <c r="K1000">
        <v>1267077600</v>
      </c>
      <c r="L1000" t="b">
        <v>0</v>
      </c>
      <c r="M1000" t="b">
        <v>1</v>
      </c>
      <c r="N1000" t="s">
        <v>60</v>
      </c>
      <c r="O1000" s="5">
        <f t="shared" si="60"/>
        <v>0.5679129129129129</v>
      </c>
      <c r="P1000">
        <f t="shared" si="63"/>
        <v>101.13101604278074</v>
      </c>
      <c r="Q1000" t="s">
        <v>2035</v>
      </c>
      <c r="R1000" t="s">
        <v>2045</v>
      </c>
      <c r="S1000" s="8">
        <f t="shared" si="61"/>
        <v>40220.25</v>
      </c>
      <c r="T1000" s="8">
        <f t="shared" si="62"/>
        <v>40234.25</v>
      </c>
    </row>
    <row r="1001" spans="1:20" ht="17" x14ac:dyDescent="0.2">
      <c r="A1001">
        <v>999</v>
      </c>
      <c r="B1001" t="s">
        <v>2025</v>
      </c>
      <c r="C1001" s="3" t="s">
        <v>2026</v>
      </c>
      <c r="D1001">
        <v>111100</v>
      </c>
      <c r="E1001">
        <v>62819</v>
      </c>
      <c r="F1001" t="s">
        <v>74</v>
      </c>
      <c r="G1001">
        <v>1122</v>
      </c>
      <c r="H1001" t="s">
        <v>21</v>
      </c>
      <c r="I1001" t="s">
        <v>22</v>
      </c>
      <c r="J1001">
        <v>1467176400</v>
      </c>
      <c r="K1001">
        <v>1467781200</v>
      </c>
      <c r="L1001" t="b">
        <v>0</v>
      </c>
      <c r="M1001" t="b">
        <v>0</v>
      </c>
      <c r="N1001" t="s">
        <v>17</v>
      </c>
      <c r="O1001" s="5">
        <f t="shared" si="60"/>
        <v>0.56542754275427543</v>
      </c>
      <c r="P1001">
        <f t="shared" si="63"/>
        <v>55.98841354723708</v>
      </c>
      <c r="Q1001" t="s">
        <v>2033</v>
      </c>
      <c r="R1001" t="s">
        <v>2034</v>
      </c>
      <c r="S1001" s="8">
        <f t="shared" si="61"/>
        <v>42550.208333333328</v>
      </c>
      <c r="T1001" s="8">
        <f t="shared" si="62"/>
        <v>42557.208333333328</v>
      </c>
    </row>
  </sheetData>
  <conditionalFormatting sqref="F2:F1001">
    <cfRule type="containsText" dxfId="7" priority="11" operator="containsText" text="live">
      <formula>NOT(ISERROR(SEARCH("live",F2)))</formula>
    </cfRule>
    <cfRule type="containsText" dxfId="6" priority="12" operator="containsText" text="canceled">
      <formula>NOT(ISERROR(SEARCH("canceled",F2)))</formula>
    </cfRule>
    <cfRule type="containsText" dxfId="5" priority="13" operator="containsText" text="canceled">
      <formula>NOT(ISERROR(SEARCH("canceled",F2)))</formula>
    </cfRule>
    <cfRule type="containsText" dxfId="4" priority="14" operator="containsText" text="failed">
      <formula>NOT(ISERROR(SEARCH("failed",F2)))</formula>
    </cfRule>
    <cfRule type="containsText" dxfId="3" priority="15" operator="containsText" text="successful">
      <formula>NOT(ISERROR(SEARCH("successful",F2)))</formula>
    </cfRule>
  </conditionalFormatting>
  <conditionalFormatting sqref="O1:O1048576">
    <cfRule type="colorScale" priority="1">
      <colorScale>
        <cfvo type="percent" val="0"/>
        <cfvo type="percent" val="10"/>
        <cfvo type="percent" val="20"/>
        <color rgb="FFFF0000"/>
        <color rgb="FF92D050"/>
        <color rgb="FF00B0F0"/>
      </colorScale>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FFB36-22BB-C54B-8280-5B70E40A1ADF}">
  <sheetPr codeName="Sheet1"/>
  <dimension ref="A2:F15"/>
  <sheetViews>
    <sheetView workbookViewId="0">
      <selection activeCell="I30" sqref="I30"/>
    </sheetView>
  </sheetViews>
  <sheetFormatPr baseColWidth="10" defaultRowHeight="16" x14ac:dyDescent="0.2"/>
  <cols>
    <col min="1" max="1" width="15.6640625" bestFit="1" customWidth="1"/>
    <col min="2" max="2" width="15.5" bestFit="1" customWidth="1"/>
    <col min="3" max="3" width="5.83203125" bestFit="1" customWidth="1"/>
    <col min="4" max="4" width="4.1640625" bestFit="1" customWidth="1"/>
    <col min="5" max="5" width="9.5" bestFit="1" customWidth="1"/>
    <col min="6" max="7" width="10.83203125" bestFit="1" customWidth="1"/>
    <col min="8" max="10" width="21.83203125" bestFit="1" customWidth="1"/>
    <col min="11" max="11" width="26.6640625" bestFit="1" customWidth="1"/>
    <col min="12" max="12" width="24.1640625" bestFit="1" customWidth="1"/>
  </cols>
  <sheetData>
    <row r="2" spans="1:6" x14ac:dyDescent="0.2">
      <c r="A2" s="6" t="s">
        <v>6</v>
      </c>
      <c r="B2" t="s">
        <v>2070</v>
      </c>
    </row>
    <row r="4" spans="1:6" x14ac:dyDescent="0.2">
      <c r="A4" s="6" t="s">
        <v>2066</v>
      </c>
      <c r="B4" s="6" t="s">
        <v>2067</v>
      </c>
    </row>
    <row r="5" spans="1:6" x14ac:dyDescent="0.2">
      <c r="A5" s="6" t="s">
        <v>2069</v>
      </c>
      <c r="B5" t="s">
        <v>74</v>
      </c>
      <c r="C5" t="s">
        <v>14</v>
      </c>
      <c r="D5" t="s">
        <v>47</v>
      </c>
      <c r="E5" t="s">
        <v>20</v>
      </c>
      <c r="F5" t="s">
        <v>2068</v>
      </c>
    </row>
    <row r="6" spans="1:6" x14ac:dyDescent="0.2">
      <c r="A6" s="7" t="s">
        <v>2041</v>
      </c>
      <c r="B6" s="18">
        <v>11</v>
      </c>
      <c r="C6" s="18">
        <v>60</v>
      </c>
      <c r="D6" s="18">
        <v>5</v>
      </c>
      <c r="E6" s="18">
        <v>102</v>
      </c>
      <c r="F6" s="18">
        <v>178</v>
      </c>
    </row>
    <row r="7" spans="1:6" x14ac:dyDescent="0.2">
      <c r="A7" s="7" t="s">
        <v>2033</v>
      </c>
      <c r="B7" s="18">
        <v>4</v>
      </c>
      <c r="C7" s="18">
        <v>20</v>
      </c>
      <c r="D7" s="18"/>
      <c r="E7" s="18">
        <v>22</v>
      </c>
      <c r="F7" s="18">
        <v>46</v>
      </c>
    </row>
    <row r="8" spans="1:6" x14ac:dyDescent="0.2">
      <c r="A8" s="7" t="s">
        <v>2050</v>
      </c>
      <c r="B8" s="18">
        <v>1</v>
      </c>
      <c r="C8" s="18">
        <v>23</v>
      </c>
      <c r="D8" s="18">
        <v>3</v>
      </c>
      <c r="E8" s="18">
        <v>21</v>
      </c>
      <c r="F8" s="18">
        <v>48</v>
      </c>
    </row>
    <row r="9" spans="1:6" x14ac:dyDescent="0.2">
      <c r="A9" s="7" t="s">
        <v>2064</v>
      </c>
      <c r="B9" s="18"/>
      <c r="C9" s="18"/>
      <c r="D9" s="18"/>
      <c r="E9" s="18">
        <v>4</v>
      </c>
      <c r="F9" s="18">
        <v>4</v>
      </c>
    </row>
    <row r="10" spans="1:6" x14ac:dyDescent="0.2">
      <c r="A10" s="7" t="s">
        <v>2035</v>
      </c>
      <c r="B10" s="18">
        <v>10</v>
      </c>
      <c r="C10" s="18">
        <v>66</v>
      </c>
      <c r="D10" s="18"/>
      <c r="E10" s="18">
        <v>99</v>
      </c>
      <c r="F10" s="18">
        <v>175</v>
      </c>
    </row>
    <row r="11" spans="1:6" x14ac:dyDescent="0.2">
      <c r="A11" s="7" t="s">
        <v>2054</v>
      </c>
      <c r="B11" s="18">
        <v>4</v>
      </c>
      <c r="C11" s="18">
        <v>11</v>
      </c>
      <c r="D11" s="18">
        <v>1</v>
      </c>
      <c r="E11" s="18">
        <v>26</v>
      </c>
      <c r="F11" s="18">
        <v>42</v>
      </c>
    </row>
    <row r="12" spans="1:6" x14ac:dyDescent="0.2">
      <c r="A12" s="7" t="s">
        <v>2047</v>
      </c>
      <c r="B12" s="18">
        <v>2</v>
      </c>
      <c r="C12" s="18">
        <v>24</v>
      </c>
      <c r="D12" s="18">
        <v>1</v>
      </c>
      <c r="E12" s="18">
        <v>40</v>
      </c>
      <c r="F12" s="18">
        <v>67</v>
      </c>
    </row>
    <row r="13" spans="1:6" x14ac:dyDescent="0.2">
      <c r="A13" s="7" t="s">
        <v>2037</v>
      </c>
      <c r="B13" s="18">
        <v>2</v>
      </c>
      <c r="C13" s="18">
        <v>28</v>
      </c>
      <c r="D13" s="18">
        <v>2</v>
      </c>
      <c r="E13" s="18">
        <v>64</v>
      </c>
      <c r="F13" s="18">
        <v>96</v>
      </c>
    </row>
    <row r="14" spans="1:6" x14ac:dyDescent="0.2">
      <c r="A14" s="7" t="s">
        <v>2039</v>
      </c>
      <c r="B14" s="18">
        <v>23</v>
      </c>
      <c r="C14" s="18">
        <v>132</v>
      </c>
      <c r="D14" s="18">
        <v>2</v>
      </c>
      <c r="E14" s="18">
        <v>187</v>
      </c>
      <c r="F14" s="18">
        <v>344</v>
      </c>
    </row>
    <row r="15" spans="1:6" x14ac:dyDescent="0.2">
      <c r="A15" s="7" t="s">
        <v>2068</v>
      </c>
      <c r="B15" s="18">
        <v>57</v>
      </c>
      <c r="C15" s="18">
        <v>364</v>
      </c>
      <c r="D15" s="18">
        <v>14</v>
      </c>
      <c r="E15" s="18">
        <v>565</v>
      </c>
      <c r="F15" s="18">
        <v>1000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F39DD-A915-894A-9B08-76813B76BE27}">
  <sheetPr codeName="Sheet2"/>
  <dimension ref="A1:F30"/>
  <sheetViews>
    <sheetView workbookViewId="0">
      <selection activeCell="A4" sqref="A4"/>
    </sheetView>
  </sheetViews>
  <sheetFormatPr baseColWidth="10" defaultRowHeight="16" x14ac:dyDescent="0.2"/>
  <cols>
    <col min="1" max="1" width="16.6640625" bestFit="1" customWidth="1"/>
    <col min="2" max="2" width="15.5" bestFit="1" customWidth="1"/>
    <col min="3" max="3" width="5.83203125" bestFit="1" customWidth="1"/>
    <col min="4" max="4" width="4.1640625" bestFit="1" customWidth="1"/>
    <col min="5" max="5" width="9.5" bestFit="1" customWidth="1"/>
    <col min="6" max="7" width="10.83203125" bestFit="1" customWidth="1"/>
    <col min="8" max="10" width="21.83203125" bestFit="1" customWidth="1"/>
    <col min="11" max="11" width="26.6640625" bestFit="1" customWidth="1"/>
    <col min="12" max="12" width="24.1640625" bestFit="1" customWidth="1"/>
  </cols>
  <sheetData>
    <row r="1" spans="1:6" x14ac:dyDescent="0.2">
      <c r="A1" s="6" t="s">
        <v>6</v>
      </c>
      <c r="B1" t="s">
        <v>2070</v>
      </c>
    </row>
    <row r="2" spans="1:6" x14ac:dyDescent="0.2">
      <c r="A2" s="6" t="s">
        <v>2031</v>
      </c>
      <c r="B2" t="s">
        <v>2070</v>
      </c>
    </row>
    <row r="4" spans="1:6" x14ac:dyDescent="0.2">
      <c r="A4" s="6" t="s">
        <v>2066</v>
      </c>
      <c r="B4" s="6" t="s">
        <v>2067</v>
      </c>
    </row>
    <row r="5" spans="1:6" x14ac:dyDescent="0.2">
      <c r="A5" s="6" t="s">
        <v>2069</v>
      </c>
      <c r="B5" t="s">
        <v>74</v>
      </c>
      <c r="C5" t="s">
        <v>14</v>
      </c>
      <c r="D5" t="s">
        <v>47</v>
      </c>
      <c r="E5" t="s">
        <v>20</v>
      </c>
      <c r="F5" t="s">
        <v>2068</v>
      </c>
    </row>
    <row r="6" spans="1:6" x14ac:dyDescent="0.2">
      <c r="A6" s="7" t="s">
        <v>2049</v>
      </c>
      <c r="B6">
        <v>1</v>
      </c>
      <c r="C6">
        <v>10</v>
      </c>
      <c r="D6">
        <v>2</v>
      </c>
      <c r="E6">
        <v>21</v>
      </c>
      <c r="F6">
        <v>34</v>
      </c>
    </row>
    <row r="7" spans="1:6" x14ac:dyDescent="0.2">
      <c r="A7" s="7" t="s">
        <v>2065</v>
      </c>
      <c r="E7">
        <v>4</v>
      </c>
      <c r="F7">
        <v>4</v>
      </c>
    </row>
    <row r="8" spans="1:6" x14ac:dyDescent="0.2">
      <c r="A8" s="7" t="s">
        <v>2042</v>
      </c>
      <c r="B8">
        <v>4</v>
      </c>
      <c r="C8">
        <v>21</v>
      </c>
      <c r="D8">
        <v>1</v>
      </c>
      <c r="E8">
        <v>34</v>
      </c>
      <c r="F8">
        <v>60</v>
      </c>
    </row>
    <row r="9" spans="1:6" x14ac:dyDescent="0.2">
      <c r="A9" s="7" t="s">
        <v>2044</v>
      </c>
      <c r="B9">
        <v>2</v>
      </c>
      <c r="C9">
        <v>12</v>
      </c>
      <c r="D9">
        <v>1</v>
      </c>
      <c r="E9">
        <v>22</v>
      </c>
      <c r="F9">
        <v>37</v>
      </c>
    </row>
    <row r="10" spans="1:6" x14ac:dyDescent="0.2">
      <c r="A10" s="7" t="s">
        <v>2043</v>
      </c>
      <c r="C10">
        <v>8</v>
      </c>
      <c r="E10">
        <v>10</v>
      </c>
      <c r="F10">
        <v>18</v>
      </c>
    </row>
    <row r="11" spans="1:6" x14ac:dyDescent="0.2">
      <c r="A11" s="7" t="s">
        <v>2053</v>
      </c>
      <c r="B11">
        <v>1</v>
      </c>
      <c r="C11">
        <v>7</v>
      </c>
      <c r="E11">
        <v>9</v>
      </c>
      <c r="F11">
        <v>17</v>
      </c>
    </row>
    <row r="12" spans="1:6" x14ac:dyDescent="0.2">
      <c r="A12" s="7" t="s">
        <v>2034</v>
      </c>
      <c r="B12">
        <v>4</v>
      </c>
      <c r="C12">
        <v>20</v>
      </c>
      <c r="E12">
        <v>22</v>
      </c>
      <c r="F12">
        <v>46</v>
      </c>
    </row>
    <row r="13" spans="1:6" x14ac:dyDescent="0.2">
      <c r="A13" s="7" t="s">
        <v>2045</v>
      </c>
      <c r="B13">
        <v>3</v>
      </c>
      <c r="C13">
        <v>19</v>
      </c>
      <c r="E13">
        <v>23</v>
      </c>
      <c r="F13">
        <v>45</v>
      </c>
    </row>
    <row r="14" spans="1:6" x14ac:dyDescent="0.2">
      <c r="A14" s="7" t="s">
        <v>2058</v>
      </c>
      <c r="B14">
        <v>1</v>
      </c>
      <c r="C14">
        <v>6</v>
      </c>
      <c r="E14">
        <v>10</v>
      </c>
      <c r="F14">
        <v>17</v>
      </c>
    </row>
    <row r="15" spans="1:6" x14ac:dyDescent="0.2">
      <c r="A15" s="7" t="s">
        <v>2057</v>
      </c>
      <c r="C15">
        <v>3</v>
      </c>
      <c r="E15">
        <v>4</v>
      </c>
      <c r="F15">
        <v>7</v>
      </c>
    </row>
    <row r="16" spans="1:6" x14ac:dyDescent="0.2">
      <c r="A16" s="7" t="s">
        <v>2061</v>
      </c>
      <c r="C16">
        <v>8</v>
      </c>
      <c r="D16">
        <v>1</v>
      </c>
      <c r="E16">
        <v>4</v>
      </c>
      <c r="F16">
        <v>13</v>
      </c>
    </row>
    <row r="17" spans="1:6" x14ac:dyDescent="0.2">
      <c r="A17" s="7" t="s">
        <v>2048</v>
      </c>
      <c r="B17">
        <v>1</v>
      </c>
      <c r="C17">
        <v>6</v>
      </c>
      <c r="D17">
        <v>1</v>
      </c>
      <c r="E17">
        <v>13</v>
      </c>
      <c r="F17">
        <v>21</v>
      </c>
    </row>
    <row r="18" spans="1:6" x14ac:dyDescent="0.2">
      <c r="A18" s="7" t="s">
        <v>2055</v>
      </c>
      <c r="B18">
        <v>4</v>
      </c>
      <c r="C18">
        <v>11</v>
      </c>
      <c r="D18">
        <v>1</v>
      </c>
      <c r="E18">
        <v>26</v>
      </c>
      <c r="F18">
        <v>42</v>
      </c>
    </row>
    <row r="19" spans="1:6" x14ac:dyDescent="0.2">
      <c r="A19" s="7" t="s">
        <v>2040</v>
      </c>
      <c r="B19">
        <v>23</v>
      </c>
      <c r="C19">
        <v>132</v>
      </c>
      <c r="D19">
        <v>2</v>
      </c>
      <c r="E19">
        <v>187</v>
      </c>
      <c r="F19">
        <v>344</v>
      </c>
    </row>
    <row r="20" spans="1:6" x14ac:dyDescent="0.2">
      <c r="A20" s="7" t="s">
        <v>2056</v>
      </c>
      <c r="C20">
        <v>4</v>
      </c>
      <c r="E20">
        <v>4</v>
      </c>
      <c r="F20">
        <v>8</v>
      </c>
    </row>
    <row r="21" spans="1:6" x14ac:dyDescent="0.2">
      <c r="A21" s="7" t="s">
        <v>2036</v>
      </c>
      <c r="B21">
        <v>6</v>
      </c>
      <c r="C21">
        <v>30</v>
      </c>
      <c r="E21">
        <v>49</v>
      </c>
      <c r="F21">
        <v>85</v>
      </c>
    </row>
    <row r="22" spans="1:6" x14ac:dyDescent="0.2">
      <c r="A22" s="7" t="s">
        <v>2063</v>
      </c>
      <c r="C22">
        <v>9</v>
      </c>
      <c r="E22">
        <v>5</v>
      </c>
      <c r="F22">
        <v>14</v>
      </c>
    </row>
    <row r="23" spans="1:6" x14ac:dyDescent="0.2">
      <c r="A23" s="7" t="s">
        <v>2052</v>
      </c>
      <c r="B23">
        <v>1</v>
      </c>
      <c r="C23">
        <v>5</v>
      </c>
      <c r="D23">
        <v>1</v>
      </c>
      <c r="E23">
        <v>9</v>
      </c>
      <c r="F23">
        <v>16</v>
      </c>
    </row>
    <row r="24" spans="1:6" x14ac:dyDescent="0.2">
      <c r="A24" s="7" t="s">
        <v>2060</v>
      </c>
      <c r="B24">
        <v>3</v>
      </c>
      <c r="C24">
        <v>3</v>
      </c>
      <c r="E24">
        <v>11</v>
      </c>
      <c r="F24">
        <v>17</v>
      </c>
    </row>
    <row r="25" spans="1:6" x14ac:dyDescent="0.2">
      <c r="A25" s="7" t="s">
        <v>2059</v>
      </c>
      <c r="C25">
        <v>7</v>
      </c>
      <c r="E25">
        <v>14</v>
      </c>
      <c r="F25">
        <v>21</v>
      </c>
    </row>
    <row r="26" spans="1:6" x14ac:dyDescent="0.2">
      <c r="A26" s="7" t="s">
        <v>2051</v>
      </c>
      <c r="B26">
        <v>1</v>
      </c>
      <c r="C26">
        <v>15</v>
      </c>
      <c r="D26">
        <v>2</v>
      </c>
      <c r="E26">
        <v>17</v>
      </c>
      <c r="F26">
        <v>35</v>
      </c>
    </row>
    <row r="27" spans="1:6" x14ac:dyDescent="0.2">
      <c r="A27" s="7" t="s">
        <v>2046</v>
      </c>
      <c r="C27">
        <v>16</v>
      </c>
      <c r="D27">
        <v>1</v>
      </c>
      <c r="E27">
        <v>28</v>
      </c>
      <c r="F27">
        <v>45</v>
      </c>
    </row>
    <row r="28" spans="1:6" x14ac:dyDescent="0.2">
      <c r="A28" s="7" t="s">
        <v>2038</v>
      </c>
      <c r="B28">
        <v>2</v>
      </c>
      <c r="C28">
        <v>12</v>
      </c>
      <c r="D28">
        <v>1</v>
      </c>
      <c r="E28">
        <v>36</v>
      </c>
      <c r="F28">
        <v>51</v>
      </c>
    </row>
    <row r="29" spans="1:6" x14ac:dyDescent="0.2">
      <c r="A29" s="7" t="s">
        <v>2062</v>
      </c>
      <c r="E29">
        <v>3</v>
      </c>
      <c r="F29">
        <v>3</v>
      </c>
    </row>
    <row r="30" spans="1:6" x14ac:dyDescent="0.2">
      <c r="A30" s="7" t="s">
        <v>2068</v>
      </c>
      <c r="B30">
        <v>57</v>
      </c>
      <c r="C30">
        <v>364</v>
      </c>
      <c r="D30">
        <v>14</v>
      </c>
      <c r="E30">
        <v>565</v>
      </c>
      <c r="F30">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C8F70-9F0E-E342-956D-69DC9AE6698D}">
  <sheetPr codeName="Sheet3"/>
  <dimension ref="A2:F19"/>
  <sheetViews>
    <sheetView workbookViewId="0">
      <selection activeCell="U16" sqref="U16"/>
    </sheetView>
  </sheetViews>
  <sheetFormatPr baseColWidth="10" defaultRowHeight="16" x14ac:dyDescent="0.2"/>
  <cols>
    <col min="1" max="1" width="15.6640625" bestFit="1" customWidth="1"/>
    <col min="2" max="2" width="15.5" bestFit="1" customWidth="1"/>
    <col min="3" max="3" width="5.83203125" bestFit="1" customWidth="1"/>
    <col min="4" max="4" width="4.1640625" bestFit="1" customWidth="1"/>
    <col min="5" max="5" width="9.5" bestFit="1" customWidth="1"/>
    <col min="6" max="6" width="10.83203125" bestFit="1" customWidth="1"/>
  </cols>
  <sheetData>
    <row r="2" spans="1:6" x14ac:dyDescent="0.2">
      <c r="A2" s="6" t="s">
        <v>2031</v>
      </c>
      <c r="B2" t="s">
        <v>2070</v>
      </c>
    </row>
    <row r="3" spans="1:6" x14ac:dyDescent="0.2">
      <c r="A3" s="6" t="s">
        <v>2083</v>
      </c>
      <c r="B3" t="s">
        <v>2070</v>
      </c>
    </row>
    <row r="5" spans="1:6" x14ac:dyDescent="0.2">
      <c r="A5" s="6" t="s">
        <v>2066</v>
      </c>
      <c r="B5" s="6" t="s">
        <v>2067</v>
      </c>
    </row>
    <row r="6" spans="1:6" x14ac:dyDescent="0.2">
      <c r="A6" s="6" t="s">
        <v>2069</v>
      </c>
      <c r="B6" t="s">
        <v>74</v>
      </c>
      <c r="C6" t="s">
        <v>14</v>
      </c>
      <c r="D6" t="s">
        <v>47</v>
      </c>
      <c r="E6" t="s">
        <v>20</v>
      </c>
      <c r="F6" t="s">
        <v>2068</v>
      </c>
    </row>
    <row r="7" spans="1:6" x14ac:dyDescent="0.2">
      <c r="A7" s="7" t="s">
        <v>2071</v>
      </c>
      <c r="B7">
        <v>6</v>
      </c>
      <c r="C7">
        <v>36</v>
      </c>
      <c r="D7">
        <v>1</v>
      </c>
      <c r="E7">
        <v>49</v>
      </c>
      <c r="F7">
        <v>92</v>
      </c>
    </row>
    <row r="8" spans="1:6" x14ac:dyDescent="0.2">
      <c r="A8" s="7" t="s">
        <v>2072</v>
      </c>
      <c r="B8">
        <v>7</v>
      </c>
      <c r="C8">
        <v>28</v>
      </c>
      <c r="E8">
        <v>44</v>
      </c>
      <c r="F8">
        <v>79</v>
      </c>
    </row>
    <row r="9" spans="1:6" x14ac:dyDescent="0.2">
      <c r="A9" s="7" t="s">
        <v>2073</v>
      </c>
      <c r="B9">
        <v>4</v>
      </c>
      <c r="C9">
        <v>33</v>
      </c>
      <c r="E9">
        <v>49</v>
      </c>
      <c r="F9">
        <v>86</v>
      </c>
    </row>
    <row r="10" spans="1:6" x14ac:dyDescent="0.2">
      <c r="A10" s="7" t="s">
        <v>2074</v>
      </c>
      <c r="B10">
        <v>1</v>
      </c>
      <c r="C10">
        <v>30</v>
      </c>
      <c r="D10">
        <v>1</v>
      </c>
      <c r="E10">
        <v>46</v>
      </c>
      <c r="F10">
        <v>78</v>
      </c>
    </row>
    <row r="11" spans="1:6" x14ac:dyDescent="0.2">
      <c r="A11" s="7" t="s">
        <v>2075</v>
      </c>
      <c r="B11">
        <v>3</v>
      </c>
      <c r="C11">
        <v>35</v>
      </c>
      <c r="D11">
        <v>2</v>
      </c>
      <c r="E11">
        <v>46</v>
      </c>
      <c r="F11">
        <v>86</v>
      </c>
    </row>
    <row r="12" spans="1:6" x14ac:dyDescent="0.2">
      <c r="A12" s="7" t="s">
        <v>2076</v>
      </c>
      <c r="B12">
        <v>3</v>
      </c>
      <c r="C12">
        <v>28</v>
      </c>
      <c r="D12">
        <v>1</v>
      </c>
      <c r="E12">
        <v>55</v>
      </c>
      <c r="F12">
        <v>87</v>
      </c>
    </row>
    <row r="13" spans="1:6" x14ac:dyDescent="0.2">
      <c r="A13" s="7" t="s">
        <v>2077</v>
      </c>
      <c r="B13">
        <v>4</v>
      </c>
      <c r="C13">
        <v>31</v>
      </c>
      <c r="D13">
        <v>1</v>
      </c>
      <c r="E13">
        <v>58</v>
      </c>
      <c r="F13">
        <v>94</v>
      </c>
    </row>
    <row r="14" spans="1:6" x14ac:dyDescent="0.2">
      <c r="A14" s="7" t="s">
        <v>2078</v>
      </c>
      <c r="B14">
        <v>8</v>
      </c>
      <c r="C14">
        <v>35</v>
      </c>
      <c r="D14">
        <v>1</v>
      </c>
      <c r="E14">
        <v>41</v>
      </c>
      <c r="F14">
        <v>85</v>
      </c>
    </row>
    <row r="15" spans="1:6" x14ac:dyDescent="0.2">
      <c r="A15" s="7" t="s">
        <v>2079</v>
      </c>
      <c r="B15">
        <v>5</v>
      </c>
      <c r="C15">
        <v>23</v>
      </c>
      <c r="E15">
        <v>45</v>
      </c>
      <c r="F15">
        <v>73</v>
      </c>
    </row>
    <row r="16" spans="1:6" x14ac:dyDescent="0.2">
      <c r="A16" s="7" t="s">
        <v>2080</v>
      </c>
      <c r="B16">
        <v>6</v>
      </c>
      <c r="C16">
        <v>26</v>
      </c>
      <c r="D16">
        <v>1</v>
      </c>
      <c r="E16">
        <v>45</v>
      </c>
      <c r="F16">
        <v>78</v>
      </c>
    </row>
    <row r="17" spans="1:6" x14ac:dyDescent="0.2">
      <c r="A17" s="7" t="s">
        <v>2081</v>
      </c>
      <c r="B17">
        <v>3</v>
      </c>
      <c r="C17">
        <v>27</v>
      </c>
      <c r="D17">
        <v>3</v>
      </c>
      <c r="E17">
        <v>45</v>
      </c>
      <c r="F17">
        <v>78</v>
      </c>
    </row>
    <row r="18" spans="1:6" x14ac:dyDescent="0.2">
      <c r="A18" s="7" t="s">
        <v>2082</v>
      </c>
      <c r="B18">
        <v>7</v>
      </c>
      <c r="C18">
        <v>32</v>
      </c>
      <c r="D18">
        <v>3</v>
      </c>
      <c r="E18">
        <v>42</v>
      </c>
      <c r="F18">
        <v>84</v>
      </c>
    </row>
    <row r="19" spans="1:6" x14ac:dyDescent="0.2">
      <c r="A19" s="7" t="s">
        <v>2068</v>
      </c>
      <c r="B19">
        <v>57</v>
      </c>
      <c r="C19">
        <v>364</v>
      </c>
      <c r="D19">
        <v>14</v>
      </c>
      <c r="E19">
        <v>565</v>
      </c>
      <c r="F19">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CB5B0-F43F-ED43-9765-B00D19E8D7A6}">
  <dimension ref="A1:XFD13"/>
  <sheetViews>
    <sheetView zoomScale="130" zoomScaleNormal="130" workbookViewId="0">
      <selection activeCell="I23" sqref="I23"/>
    </sheetView>
  </sheetViews>
  <sheetFormatPr baseColWidth="10" defaultRowHeight="16" x14ac:dyDescent="0.2"/>
  <cols>
    <col min="1" max="1" width="27" bestFit="1" customWidth="1"/>
    <col min="2" max="2" width="18.6640625" customWidth="1"/>
    <col min="3" max="3" width="15" customWidth="1"/>
    <col min="4" max="4" width="17.83203125" customWidth="1"/>
    <col min="5" max="5" width="14.5" customWidth="1"/>
    <col min="6" max="6" width="21.6640625" customWidth="1"/>
    <col min="7" max="7" width="18" customWidth="1"/>
    <col min="8" max="8" width="20.83203125" customWidth="1"/>
    <col min="18" max="107" width="11.33203125" customWidth="1"/>
    <col min="108" max="1007" width="12.5" customWidth="1"/>
    <col min="1008" max="10007" width="13.5" customWidth="1"/>
    <col min="10008" max="16384" width="14.5" customWidth="1"/>
  </cols>
  <sheetData>
    <row r="1" spans="1:16384" s="10" customFormat="1" x14ac:dyDescent="0.2">
      <c r="A1" s="10" t="s">
        <v>2</v>
      </c>
      <c r="B1" s="10" t="s">
        <v>2086</v>
      </c>
      <c r="C1" s="10" t="s">
        <v>2087</v>
      </c>
      <c r="D1" s="10" t="s">
        <v>2088</v>
      </c>
      <c r="E1" s="10" t="s">
        <v>2089</v>
      </c>
      <c r="F1" s="10" t="s">
        <v>2090</v>
      </c>
      <c r="G1" s="10" t="s">
        <v>2091</v>
      </c>
      <c r="H1" s="10" t="s">
        <v>2092</v>
      </c>
      <c r="I1" s="10" t="s">
        <v>2105</v>
      </c>
      <c r="J1" s="10" t="s">
        <v>2106</v>
      </c>
      <c r="K1" s="10" t="s">
        <v>2107</v>
      </c>
      <c r="L1" s="10" t="s">
        <v>2108</v>
      </c>
      <c r="M1" s="10" t="s">
        <v>2109</v>
      </c>
      <c r="N1" s="10" t="s">
        <v>2110</v>
      </c>
      <c r="O1" s="10" t="s">
        <v>2111</v>
      </c>
      <c r="P1" s="10" t="s">
        <v>2112</v>
      </c>
      <c r="Q1" s="10" t="s">
        <v>2113</v>
      </c>
      <c r="R1" s="10" t="s">
        <v>2114</v>
      </c>
      <c r="S1" s="10" t="s">
        <v>2115</v>
      </c>
      <c r="T1" s="10" t="s">
        <v>2116</v>
      </c>
      <c r="U1" s="10" t="s">
        <v>2117</v>
      </c>
      <c r="V1" s="10" t="s">
        <v>2118</v>
      </c>
      <c r="W1" s="10" t="s">
        <v>2119</v>
      </c>
      <c r="X1" s="10" t="s">
        <v>2120</v>
      </c>
      <c r="Y1" s="10" t="s">
        <v>2121</v>
      </c>
      <c r="Z1" s="10" t="s">
        <v>2122</v>
      </c>
      <c r="AA1" s="10" t="s">
        <v>2123</v>
      </c>
      <c r="AB1" s="10" t="s">
        <v>2124</v>
      </c>
      <c r="AC1" s="10" t="s">
        <v>2125</v>
      </c>
      <c r="AD1" s="10" t="s">
        <v>2126</v>
      </c>
      <c r="AE1" s="10" t="s">
        <v>2127</v>
      </c>
      <c r="AF1" s="10" t="s">
        <v>2128</v>
      </c>
      <c r="AG1" s="10" t="s">
        <v>2129</v>
      </c>
      <c r="AH1" s="10" t="s">
        <v>2130</v>
      </c>
      <c r="AI1" s="10" t="s">
        <v>2131</v>
      </c>
      <c r="AJ1" s="10" t="s">
        <v>2132</v>
      </c>
      <c r="AK1" s="10" t="s">
        <v>2133</v>
      </c>
      <c r="AL1" s="10" t="s">
        <v>2134</v>
      </c>
      <c r="AM1" s="10" t="s">
        <v>2135</v>
      </c>
      <c r="AN1" s="10" t="s">
        <v>2136</v>
      </c>
      <c r="AO1" s="10" t="s">
        <v>2137</v>
      </c>
      <c r="AP1" s="10" t="s">
        <v>2138</v>
      </c>
      <c r="AQ1" s="10" t="s">
        <v>2139</v>
      </c>
      <c r="AR1" s="10" t="s">
        <v>2140</v>
      </c>
      <c r="AS1" s="10" t="s">
        <v>2141</v>
      </c>
      <c r="AT1" s="10" t="s">
        <v>2142</v>
      </c>
      <c r="AU1" s="10" t="s">
        <v>2143</v>
      </c>
      <c r="AV1" s="10" t="s">
        <v>2144</v>
      </c>
      <c r="AW1" s="10" t="s">
        <v>2145</v>
      </c>
      <c r="AX1" s="10" t="s">
        <v>2146</v>
      </c>
      <c r="AY1" s="10" t="s">
        <v>2147</v>
      </c>
      <c r="AZ1" s="10" t="s">
        <v>2148</v>
      </c>
      <c r="BA1" s="10" t="s">
        <v>2149</v>
      </c>
      <c r="BB1" s="10" t="s">
        <v>2150</v>
      </c>
      <c r="BC1" s="10" t="s">
        <v>2151</v>
      </c>
      <c r="BD1" s="10" t="s">
        <v>2152</v>
      </c>
      <c r="BE1" s="10" t="s">
        <v>2153</v>
      </c>
      <c r="BF1" s="10" t="s">
        <v>2154</v>
      </c>
      <c r="BG1" s="10" t="s">
        <v>2155</v>
      </c>
      <c r="BH1" s="10" t="s">
        <v>2156</v>
      </c>
      <c r="BI1" s="10" t="s">
        <v>2157</v>
      </c>
      <c r="BJ1" s="10" t="s">
        <v>2158</v>
      </c>
      <c r="BK1" s="10" t="s">
        <v>2159</v>
      </c>
      <c r="BL1" s="10" t="s">
        <v>2160</v>
      </c>
      <c r="BM1" s="10" t="s">
        <v>2161</v>
      </c>
      <c r="BN1" s="10" t="s">
        <v>2162</v>
      </c>
      <c r="BO1" s="10" t="s">
        <v>2163</v>
      </c>
      <c r="BP1" s="10" t="s">
        <v>2164</v>
      </c>
      <c r="BQ1" s="10" t="s">
        <v>2165</v>
      </c>
      <c r="BR1" s="10" t="s">
        <v>2166</v>
      </c>
      <c r="BS1" s="10" t="s">
        <v>2167</v>
      </c>
      <c r="BT1" s="10" t="s">
        <v>2168</v>
      </c>
      <c r="BU1" s="10" t="s">
        <v>2169</v>
      </c>
      <c r="BV1" s="10" t="s">
        <v>2170</v>
      </c>
      <c r="BW1" s="10" t="s">
        <v>2171</v>
      </c>
      <c r="BX1" s="10" t="s">
        <v>2172</v>
      </c>
      <c r="BY1" s="10" t="s">
        <v>2173</v>
      </c>
      <c r="BZ1" s="10" t="s">
        <v>2174</v>
      </c>
      <c r="CA1" s="10" t="s">
        <v>2175</v>
      </c>
      <c r="CB1" s="10" t="s">
        <v>2176</v>
      </c>
      <c r="CC1" s="10" t="s">
        <v>2177</v>
      </c>
      <c r="CD1" s="10" t="s">
        <v>2178</v>
      </c>
      <c r="CE1" s="10" t="s">
        <v>2179</v>
      </c>
      <c r="CF1" s="10" t="s">
        <v>2180</v>
      </c>
      <c r="CG1" s="10" t="s">
        <v>2181</v>
      </c>
      <c r="CH1" s="10" t="s">
        <v>2182</v>
      </c>
      <c r="CI1" s="10" t="s">
        <v>2183</v>
      </c>
      <c r="CJ1" s="10" t="s">
        <v>2184</v>
      </c>
      <c r="CK1" s="10" t="s">
        <v>2185</v>
      </c>
      <c r="CL1" s="10" t="s">
        <v>2186</v>
      </c>
      <c r="CM1" s="10" t="s">
        <v>2187</v>
      </c>
      <c r="CN1" s="10" t="s">
        <v>2188</v>
      </c>
      <c r="CO1" s="10" t="s">
        <v>2189</v>
      </c>
      <c r="CP1" s="10" t="s">
        <v>2190</v>
      </c>
      <c r="CQ1" s="10" t="s">
        <v>2191</v>
      </c>
      <c r="CR1" s="10" t="s">
        <v>2192</v>
      </c>
      <c r="CS1" s="10" t="s">
        <v>2193</v>
      </c>
      <c r="CT1" s="10" t="s">
        <v>2194</v>
      </c>
      <c r="CU1" s="10" t="s">
        <v>2195</v>
      </c>
      <c r="CV1" s="10" t="s">
        <v>2196</v>
      </c>
      <c r="CW1" s="10" t="s">
        <v>2197</v>
      </c>
      <c r="CX1" s="10" t="s">
        <v>2198</v>
      </c>
      <c r="CY1" s="10" t="s">
        <v>2199</v>
      </c>
      <c r="CZ1" s="10" t="s">
        <v>2200</v>
      </c>
      <c r="DA1" s="10" t="s">
        <v>2201</v>
      </c>
      <c r="DB1" s="10" t="s">
        <v>2202</v>
      </c>
      <c r="DC1" s="10" t="s">
        <v>2203</v>
      </c>
      <c r="DD1" s="10" t="s">
        <v>2204</v>
      </c>
      <c r="DE1" s="10" t="s">
        <v>2205</v>
      </c>
      <c r="DF1" s="10" t="s">
        <v>2206</v>
      </c>
      <c r="DG1" s="10" t="s">
        <v>2207</v>
      </c>
      <c r="DH1" s="10" t="s">
        <v>2208</v>
      </c>
      <c r="DI1" s="10" t="s">
        <v>2209</v>
      </c>
      <c r="DJ1" s="10" t="s">
        <v>2210</v>
      </c>
      <c r="DK1" s="10" t="s">
        <v>2211</v>
      </c>
      <c r="DL1" s="10" t="s">
        <v>2212</v>
      </c>
      <c r="DM1" s="10" t="s">
        <v>2213</v>
      </c>
      <c r="DN1" s="10" t="s">
        <v>2214</v>
      </c>
      <c r="DO1" s="10" t="s">
        <v>2215</v>
      </c>
      <c r="DP1" s="10" t="s">
        <v>2216</v>
      </c>
      <c r="DQ1" s="10" t="s">
        <v>2217</v>
      </c>
      <c r="DR1" s="10" t="s">
        <v>2218</v>
      </c>
      <c r="DS1" s="10" t="s">
        <v>2219</v>
      </c>
      <c r="DT1" s="10" t="s">
        <v>2220</v>
      </c>
      <c r="DU1" s="10" t="s">
        <v>2221</v>
      </c>
      <c r="DV1" s="10" t="s">
        <v>2222</v>
      </c>
      <c r="DW1" s="10" t="s">
        <v>2223</v>
      </c>
      <c r="DX1" s="10" t="s">
        <v>2224</v>
      </c>
      <c r="DY1" s="10" t="s">
        <v>2225</v>
      </c>
      <c r="DZ1" s="10" t="s">
        <v>2226</v>
      </c>
      <c r="EA1" s="10" t="s">
        <v>2227</v>
      </c>
      <c r="EB1" s="10" t="s">
        <v>2228</v>
      </c>
      <c r="EC1" s="10" t="s">
        <v>2229</v>
      </c>
      <c r="ED1" s="10" t="s">
        <v>2230</v>
      </c>
      <c r="EE1" s="10" t="s">
        <v>2231</v>
      </c>
      <c r="EF1" s="10" t="s">
        <v>2232</v>
      </c>
      <c r="EG1" s="10" t="s">
        <v>2233</v>
      </c>
      <c r="EH1" s="10" t="s">
        <v>2234</v>
      </c>
      <c r="EI1" s="10" t="s">
        <v>2235</v>
      </c>
      <c r="EJ1" s="10" t="s">
        <v>2236</v>
      </c>
      <c r="EK1" s="10" t="s">
        <v>2237</v>
      </c>
      <c r="EL1" s="10" t="s">
        <v>2238</v>
      </c>
      <c r="EM1" s="10" t="s">
        <v>2239</v>
      </c>
      <c r="EN1" s="10" t="s">
        <v>2240</v>
      </c>
      <c r="EO1" s="10" t="s">
        <v>2241</v>
      </c>
      <c r="EP1" s="10" t="s">
        <v>2242</v>
      </c>
      <c r="EQ1" s="10" t="s">
        <v>2243</v>
      </c>
      <c r="ER1" s="10" t="s">
        <v>2244</v>
      </c>
      <c r="ES1" s="10" t="s">
        <v>2245</v>
      </c>
      <c r="ET1" s="10" t="s">
        <v>2246</v>
      </c>
      <c r="EU1" s="10" t="s">
        <v>2247</v>
      </c>
      <c r="EV1" s="10" t="s">
        <v>2248</v>
      </c>
      <c r="EW1" s="10" t="s">
        <v>2249</v>
      </c>
      <c r="EX1" s="10" t="s">
        <v>2250</v>
      </c>
      <c r="EY1" s="10" t="s">
        <v>2251</v>
      </c>
      <c r="EZ1" s="10" t="s">
        <v>2252</v>
      </c>
      <c r="FA1" s="10" t="s">
        <v>2253</v>
      </c>
      <c r="FB1" s="10" t="s">
        <v>2254</v>
      </c>
      <c r="FC1" s="10" t="s">
        <v>2255</v>
      </c>
      <c r="FD1" s="10" t="s">
        <v>2256</v>
      </c>
      <c r="FE1" s="10" t="s">
        <v>2257</v>
      </c>
      <c r="FF1" s="10" t="s">
        <v>2258</v>
      </c>
      <c r="FG1" s="10" t="s">
        <v>2259</v>
      </c>
      <c r="FH1" s="10" t="s">
        <v>2260</v>
      </c>
      <c r="FI1" s="10" t="s">
        <v>2261</v>
      </c>
      <c r="FJ1" s="10" t="s">
        <v>2262</v>
      </c>
      <c r="FK1" s="10" t="s">
        <v>2263</v>
      </c>
      <c r="FL1" s="10" t="s">
        <v>2264</v>
      </c>
      <c r="FM1" s="10" t="s">
        <v>2265</v>
      </c>
      <c r="FN1" s="10" t="s">
        <v>2266</v>
      </c>
      <c r="FO1" s="10" t="s">
        <v>2267</v>
      </c>
      <c r="FP1" s="10" t="s">
        <v>2268</v>
      </c>
      <c r="FQ1" s="10" t="s">
        <v>2269</v>
      </c>
      <c r="FR1" s="10" t="s">
        <v>2270</v>
      </c>
      <c r="FS1" s="10" t="s">
        <v>2271</v>
      </c>
      <c r="FT1" s="10" t="s">
        <v>2272</v>
      </c>
      <c r="FU1" s="10" t="s">
        <v>2273</v>
      </c>
      <c r="FV1" s="10" t="s">
        <v>2274</v>
      </c>
      <c r="FW1" s="10" t="s">
        <v>2275</v>
      </c>
      <c r="FX1" s="10" t="s">
        <v>2276</v>
      </c>
      <c r="FY1" s="10" t="s">
        <v>2277</v>
      </c>
      <c r="FZ1" s="10" t="s">
        <v>2278</v>
      </c>
      <c r="GA1" s="10" t="s">
        <v>2279</v>
      </c>
      <c r="GB1" s="10" t="s">
        <v>2280</v>
      </c>
      <c r="GC1" s="10" t="s">
        <v>2281</v>
      </c>
      <c r="GD1" s="10" t="s">
        <v>2282</v>
      </c>
      <c r="GE1" s="10" t="s">
        <v>2283</v>
      </c>
      <c r="GF1" s="10" t="s">
        <v>2284</v>
      </c>
      <c r="GG1" s="10" t="s">
        <v>2285</v>
      </c>
      <c r="GH1" s="10" t="s">
        <v>2286</v>
      </c>
      <c r="GI1" s="10" t="s">
        <v>2287</v>
      </c>
      <c r="GJ1" s="10" t="s">
        <v>2288</v>
      </c>
      <c r="GK1" s="10" t="s">
        <v>2289</v>
      </c>
      <c r="GL1" s="10" t="s">
        <v>2290</v>
      </c>
      <c r="GM1" s="10" t="s">
        <v>2291</v>
      </c>
      <c r="GN1" s="10" t="s">
        <v>2292</v>
      </c>
      <c r="GO1" s="10" t="s">
        <v>2293</v>
      </c>
      <c r="GP1" s="10" t="s">
        <v>2294</v>
      </c>
      <c r="GQ1" s="10" t="s">
        <v>2295</v>
      </c>
      <c r="GR1" s="10" t="s">
        <v>2296</v>
      </c>
      <c r="GS1" s="10" t="s">
        <v>2297</v>
      </c>
      <c r="GT1" s="10" t="s">
        <v>2298</v>
      </c>
      <c r="GU1" s="10" t="s">
        <v>2299</v>
      </c>
      <c r="GV1" s="10" t="s">
        <v>2300</v>
      </c>
      <c r="GW1" s="10" t="s">
        <v>2301</v>
      </c>
      <c r="GX1" s="10" t="s">
        <v>2302</v>
      </c>
      <c r="GY1" s="10" t="s">
        <v>2303</v>
      </c>
      <c r="GZ1" s="10" t="s">
        <v>2304</v>
      </c>
      <c r="HA1" s="10" t="s">
        <v>2305</v>
      </c>
      <c r="HB1" s="10" t="s">
        <v>2306</v>
      </c>
      <c r="HC1" s="10" t="s">
        <v>2307</v>
      </c>
      <c r="HD1" s="10" t="s">
        <v>2308</v>
      </c>
      <c r="HE1" s="10" t="s">
        <v>2309</v>
      </c>
      <c r="HF1" s="10" t="s">
        <v>2310</v>
      </c>
      <c r="HG1" s="10" t="s">
        <v>2311</v>
      </c>
      <c r="HH1" s="10" t="s">
        <v>2312</v>
      </c>
      <c r="HI1" s="10" t="s">
        <v>2313</v>
      </c>
      <c r="HJ1" s="10" t="s">
        <v>2314</v>
      </c>
      <c r="HK1" s="10" t="s">
        <v>2315</v>
      </c>
      <c r="HL1" s="10" t="s">
        <v>2316</v>
      </c>
      <c r="HM1" s="10" t="s">
        <v>2317</v>
      </c>
      <c r="HN1" s="10" t="s">
        <v>2318</v>
      </c>
      <c r="HO1" s="10" t="s">
        <v>2319</v>
      </c>
      <c r="HP1" s="10" t="s">
        <v>2320</v>
      </c>
      <c r="HQ1" s="10" t="s">
        <v>2321</v>
      </c>
      <c r="HR1" s="10" t="s">
        <v>2322</v>
      </c>
      <c r="HS1" s="10" t="s">
        <v>2323</v>
      </c>
      <c r="HT1" s="10" t="s">
        <v>2324</v>
      </c>
      <c r="HU1" s="10" t="s">
        <v>2325</v>
      </c>
      <c r="HV1" s="10" t="s">
        <v>2326</v>
      </c>
      <c r="HW1" s="10" t="s">
        <v>2327</v>
      </c>
      <c r="HX1" s="10" t="s">
        <v>2328</v>
      </c>
      <c r="HY1" s="10" t="s">
        <v>2329</v>
      </c>
      <c r="HZ1" s="10" t="s">
        <v>2330</v>
      </c>
      <c r="IA1" s="10" t="s">
        <v>2331</v>
      </c>
      <c r="IB1" s="10" t="s">
        <v>2332</v>
      </c>
      <c r="IC1" s="10" t="s">
        <v>2333</v>
      </c>
      <c r="ID1" s="10" t="s">
        <v>2334</v>
      </c>
      <c r="IE1" s="10" t="s">
        <v>2335</v>
      </c>
      <c r="IF1" s="10" t="s">
        <v>2336</v>
      </c>
      <c r="IG1" s="10" t="s">
        <v>2337</v>
      </c>
      <c r="IH1" s="10" t="s">
        <v>2338</v>
      </c>
      <c r="II1" s="10" t="s">
        <v>2339</v>
      </c>
      <c r="IJ1" s="10" t="s">
        <v>2340</v>
      </c>
      <c r="IK1" s="10" t="s">
        <v>2341</v>
      </c>
      <c r="IL1" s="10" t="s">
        <v>2342</v>
      </c>
      <c r="IM1" s="10" t="s">
        <v>2343</v>
      </c>
      <c r="IN1" s="10" t="s">
        <v>2344</v>
      </c>
      <c r="IO1" s="10" t="s">
        <v>2345</v>
      </c>
      <c r="IP1" s="10" t="s">
        <v>2346</v>
      </c>
      <c r="IQ1" s="10" t="s">
        <v>2347</v>
      </c>
      <c r="IR1" s="10" t="s">
        <v>2348</v>
      </c>
      <c r="IS1" s="10" t="s">
        <v>2349</v>
      </c>
      <c r="IT1" s="10" t="s">
        <v>2350</v>
      </c>
      <c r="IU1" s="10" t="s">
        <v>2351</v>
      </c>
      <c r="IV1" s="10" t="s">
        <v>2352</v>
      </c>
      <c r="IW1" s="10" t="s">
        <v>2353</v>
      </c>
      <c r="IX1" s="10" t="s">
        <v>2354</v>
      </c>
      <c r="IY1" s="10" t="s">
        <v>2355</v>
      </c>
      <c r="IZ1" s="10" t="s">
        <v>2356</v>
      </c>
      <c r="JA1" s="10" t="s">
        <v>2357</v>
      </c>
      <c r="JB1" s="10" t="s">
        <v>2358</v>
      </c>
      <c r="JC1" s="10" t="s">
        <v>2359</v>
      </c>
      <c r="JD1" s="10" t="s">
        <v>2360</v>
      </c>
      <c r="JE1" s="10" t="s">
        <v>2361</v>
      </c>
      <c r="JF1" s="10" t="s">
        <v>2362</v>
      </c>
      <c r="JG1" s="10" t="s">
        <v>2363</v>
      </c>
      <c r="JH1" s="10" t="s">
        <v>2364</v>
      </c>
      <c r="JI1" s="10" t="s">
        <v>2365</v>
      </c>
      <c r="JJ1" s="10" t="s">
        <v>2366</v>
      </c>
      <c r="JK1" s="10" t="s">
        <v>2367</v>
      </c>
      <c r="JL1" s="10" t="s">
        <v>2368</v>
      </c>
      <c r="JM1" s="10" t="s">
        <v>2369</v>
      </c>
      <c r="JN1" s="10" t="s">
        <v>2370</v>
      </c>
      <c r="JO1" s="10" t="s">
        <v>2371</v>
      </c>
      <c r="JP1" s="10" t="s">
        <v>2372</v>
      </c>
      <c r="JQ1" s="10" t="s">
        <v>2373</v>
      </c>
      <c r="JR1" s="10" t="s">
        <v>2374</v>
      </c>
      <c r="JS1" s="10" t="s">
        <v>2375</v>
      </c>
      <c r="JT1" s="10" t="s">
        <v>2376</v>
      </c>
      <c r="JU1" s="10" t="s">
        <v>2377</v>
      </c>
      <c r="JV1" s="10" t="s">
        <v>2378</v>
      </c>
      <c r="JW1" s="10" t="s">
        <v>2379</v>
      </c>
      <c r="JX1" s="10" t="s">
        <v>2380</v>
      </c>
      <c r="JY1" s="10" t="s">
        <v>2381</v>
      </c>
      <c r="JZ1" s="10" t="s">
        <v>2382</v>
      </c>
      <c r="KA1" s="10" t="s">
        <v>2383</v>
      </c>
      <c r="KB1" s="10" t="s">
        <v>2384</v>
      </c>
      <c r="KC1" s="10" t="s">
        <v>2385</v>
      </c>
      <c r="KD1" s="10" t="s">
        <v>2386</v>
      </c>
      <c r="KE1" s="10" t="s">
        <v>2387</v>
      </c>
      <c r="KF1" s="10" t="s">
        <v>2388</v>
      </c>
      <c r="KG1" s="10" t="s">
        <v>2389</v>
      </c>
      <c r="KH1" s="10" t="s">
        <v>2390</v>
      </c>
      <c r="KI1" s="10" t="s">
        <v>2391</v>
      </c>
      <c r="KJ1" s="10" t="s">
        <v>2392</v>
      </c>
      <c r="KK1" s="10" t="s">
        <v>2393</v>
      </c>
      <c r="KL1" s="10" t="s">
        <v>2394</v>
      </c>
      <c r="KM1" s="10" t="s">
        <v>2395</v>
      </c>
      <c r="KN1" s="10" t="s">
        <v>2396</v>
      </c>
      <c r="KO1" s="10" t="s">
        <v>2397</v>
      </c>
      <c r="KP1" s="10" t="s">
        <v>2398</v>
      </c>
      <c r="KQ1" s="10" t="s">
        <v>2399</v>
      </c>
      <c r="KR1" s="10" t="s">
        <v>2400</v>
      </c>
      <c r="KS1" s="10" t="s">
        <v>2401</v>
      </c>
      <c r="KT1" s="10" t="s">
        <v>2402</v>
      </c>
      <c r="KU1" s="10" t="s">
        <v>2403</v>
      </c>
      <c r="KV1" s="10" t="s">
        <v>2404</v>
      </c>
      <c r="KW1" s="10" t="s">
        <v>2405</v>
      </c>
      <c r="KX1" s="10" t="s">
        <v>2406</v>
      </c>
      <c r="KY1" s="10" t="s">
        <v>2407</v>
      </c>
      <c r="KZ1" s="10" t="s">
        <v>2408</v>
      </c>
      <c r="LA1" s="10" t="s">
        <v>2409</v>
      </c>
      <c r="LB1" s="10" t="s">
        <v>2410</v>
      </c>
      <c r="LC1" s="10" t="s">
        <v>2411</v>
      </c>
      <c r="LD1" s="10" t="s">
        <v>2412</v>
      </c>
      <c r="LE1" s="10" t="s">
        <v>2413</v>
      </c>
      <c r="LF1" s="10" t="s">
        <v>2414</v>
      </c>
      <c r="LG1" s="10" t="s">
        <v>2415</v>
      </c>
      <c r="LH1" s="10" t="s">
        <v>2416</v>
      </c>
      <c r="LI1" s="10" t="s">
        <v>2417</v>
      </c>
      <c r="LJ1" s="10" t="s">
        <v>2418</v>
      </c>
      <c r="LK1" s="10" t="s">
        <v>2419</v>
      </c>
      <c r="LL1" s="10" t="s">
        <v>2420</v>
      </c>
      <c r="LM1" s="10" t="s">
        <v>2421</v>
      </c>
      <c r="LN1" s="10" t="s">
        <v>2422</v>
      </c>
      <c r="LO1" s="10" t="s">
        <v>2423</v>
      </c>
      <c r="LP1" s="10" t="s">
        <v>2424</v>
      </c>
      <c r="LQ1" s="10" t="s">
        <v>2425</v>
      </c>
      <c r="LR1" s="10" t="s">
        <v>2426</v>
      </c>
      <c r="LS1" s="10" t="s">
        <v>2427</v>
      </c>
      <c r="LT1" s="10" t="s">
        <v>2428</v>
      </c>
      <c r="LU1" s="10" t="s">
        <v>2429</v>
      </c>
      <c r="LV1" s="10" t="s">
        <v>2430</v>
      </c>
      <c r="LW1" s="10" t="s">
        <v>2431</v>
      </c>
      <c r="LX1" s="10" t="s">
        <v>2432</v>
      </c>
      <c r="LY1" s="10" t="s">
        <v>2433</v>
      </c>
      <c r="LZ1" s="10" t="s">
        <v>2434</v>
      </c>
      <c r="MA1" s="10" t="s">
        <v>2435</v>
      </c>
      <c r="MB1" s="10" t="s">
        <v>2436</v>
      </c>
      <c r="MC1" s="10" t="s">
        <v>2437</v>
      </c>
      <c r="MD1" s="10" t="s">
        <v>2438</v>
      </c>
      <c r="ME1" s="10" t="s">
        <v>2439</v>
      </c>
      <c r="MF1" s="10" t="s">
        <v>2440</v>
      </c>
      <c r="MG1" s="10" t="s">
        <v>2441</v>
      </c>
      <c r="MH1" s="10" t="s">
        <v>2442</v>
      </c>
      <c r="MI1" s="10" t="s">
        <v>2443</v>
      </c>
      <c r="MJ1" s="10" t="s">
        <v>2444</v>
      </c>
      <c r="MK1" s="10" t="s">
        <v>2445</v>
      </c>
      <c r="ML1" s="10" t="s">
        <v>2446</v>
      </c>
      <c r="MM1" s="10" t="s">
        <v>2447</v>
      </c>
      <c r="MN1" s="10" t="s">
        <v>2448</v>
      </c>
      <c r="MO1" s="10" t="s">
        <v>2449</v>
      </c>
      <c r="MP1" s="10" t="s">
        <v>2450</v>
      </c>
      <c r="MQ1" s="10" t="s">
        <v>2451</v>
      </c>
      <c r="MR1" s="10" t="s">
        <v>2452</v>
      </c>
      <c r="MS1" s="10" t="s">
        <v>2453</v>
      </c>
      <c r="MT1" s="10" t="s">
        <v>2454</v>
      </c>
      <c r="MU1" s="10" t="s">
        <v>2455</v>
      </c>
      <c r="MV1" s="10" t="s">
        <v>2456</v>
      </c>
      <c r="MW1" s="10" t="s">
        <v>2457</v>
      </c>
      <c r="MX1" s="10" t="s">
        <v>2458</v>
      </c>
      <c r="MY1" s="10" t="s">
        <v>2459</v>
      </c>
      <c r="MZ1" s="10" t="s">
        <v>2460</v>
      </c>
      <c r="NA1" s="10" t="s">
        <v>2461</v>
      </c>
      <c r="NB1" s="10" t="s">
        <v>2462</v>
      </c>
      <c r="NC1" s="10" t="s">
        <v>2463</v>
      </c>
      <c r="ND1" s="10" t="s">
        <v>2464</v>
      </c>
      <c r="NE1" s="10" t="s">
        <v>2465</v>
      </c>
      <c r="NF1" s="10" t="s">
        <v>2466</v>
      </c>
      <c r="NG1" s="10" t="s">
        <v>2467</v>
      </c>
      <c r="NH1" s="10" t="s">
        <v>2468</v>
      </c>
      <c r="NI1" s="10" t="s">
        <v>2469</v>
      </c>
      <c r="NJ1" s="10" t="s">
        <v>2470</v>
      </c>
      <c r="NK1" s="10" t="s">
        <v>2471</v>
      </c>
      <c r="NL1" s="10" t="s">
        <v>2472</v>
      </c>
      <c r="NM1" s="10" t="s">
        <v>2473</v>
      </c>
      <c r="NN1" s="10" t="s">
        <v>2474</v>
      </c>
      <c r="NO1" s="10" t="s">
        <v>2475</v>
      </c>
      <c r="NP1" s="10" t="s">
        <v>2476</v>
      </c>
      <c r="NQ1" s="10" t="s">
        <v>2477</v>
      </c>
      <c r="NR1" s="10" t="s">
        <v>2478</v>
      </c>
      <c r="NS1" s="10" t="s">
        <v>2479</v>
      </c>
      <c r="NT1" s="10" t="s">
        <v>2480</v>
      </c>
      <c r="NU1" s="10" t="s">
        <v>2481</v>
      </c>
      <c r="NV1" s="10" t="s">
        <v>2482</v>
      </c>
      <c r="NW1" s="10" t="s">
        <v>2483</v>
      </c>
      <c r="NX1" s="10" t="s">
        <v>2484</v>
      </c>
      <c r="NY1" s="10" t="s">
        <v>2485</v>
      </c>
      <c r="NZ1" s="10" t="s">
        <v>2486</v>
      </c>
      <c r="OA1" s="10" t="s">
        <v>2487</v>
      </c>
      <c r="OB1" s="10" t="s">
        <v>2488</v>
      </c>
      <c r="OC1" s="10" t="s">
        <v>2489</v>
      </c>
      <c r="OD1" s="10" t="s">
        <v>2490</v>
      </c>
      <c r="OE1" s="10" t="s">
        <v>2491</v>
      </c>
      <c r="OF1" s="10" t="s">
        <v>2492</v>
      </c>
      <c r="OG1" s="10" t="s">
        <v>2493</v>
      </c>
      <c r="OH1" s="10" t="s">
        <v>2494</v>
      </c>
      <c r="OI1" s="10" t="s">
        <v>2495</v>
      </c>
      <c r="OJ1" s="10" t="s">
        <v>2496</v>
      </c>
      <c r="OK1" s="10" t="s">
        <v>2497</v>
      </c>
      <c r="OL1" s="10" t="s">
        <v>2498</v>
      </c>
      <c r="OM1" s="10" t="s">
        <v>2499</v>
      </c>
      <c r="ON1" s="10" t="s">
        <v>2500</v>
      </c>
      <c r="OO1" s="10" t="s">
        <v>2501</v>
      </c>
      <c r="OP1" s="10" t="s">
        <v>2502</v>
      </c>
      <c r="OQ1" s="10" t="s">
        <v>2503</v>
      </c>
      <c r="OR1" s="10" t="s">
        <v>2504</v>
      </c>
      <c r="OS1" s="10" t="s">
        <v>2505</v>
      </c>
      <c r="OT1" s="10" t="s">
        <v>2506</v>
      </c>
      <c r="OU1" s="10" t="s">
        <v>2507</v>
      </c>
      <c r="OV1" s="10" t="s">
        <v>2508</v>
      </c>
      <c r="OW1" s="10" t="s">
        <v>2509</v>
      </c>
      <c r="OX1" s="10" t="s">
        <v>2510</v>
      </c>
      <c r="OY1" s="10" t="s">
        <v>2511</v>
      </c>
      <c r="OZ1" s="10" t="s">
        <v>2512</v>
      </c>
      <c r="PA1" s="10" t="s">
        <v>2513</v>
      </c>
      <c r="PB1" s="10" t="s">
        <v>2514</v>
      </c>
      <c r="PC1" s="10" t="s">
        <v>2515</v>
      </c>
      <c r="PD1" s="10" t="s">
        <v>2516</v>
      </c>
      <c r="PE1" s="10" t="s">
        <v>2517</v>
      </c>
      <c r="PF1" s="10" t="s">
        <v>2518</v>
      </c>
      <c r="PG1" s="10" t="s">
        <v>2519</v>
      </c>
      <c r="PH1" s="10" t="s">
        <v>2520</v>
      </c>
      <c r="PI1" s="10" t="s">
        <v>2521</v>
      </c>
      <c r="PJ1" s="10" t="s">
        <v>2522</v>
      </c>
      <c r="PK1" s="10" t="s">
        <v>2523</v>
      </c>
      <c r="PL1" s="10" t="s">
        <v>2524</v>
      </c>
      <c r="PM1" s="10" t="s">
        <v>2525</v>
      </c>
      <c r="PN1" s="10" t="s">
        <v>2526</v>
      </c>
      <c r="PO1" s="10" t="s">
        <v>2527</v>
      </c>
      <c r="PP1" s="10" t="s">
        <v>2528</v>
      </c>
      <c r="PQ1" s="10" t="s">
        <v>2529</v>
      </c>
      <c r="PR1" s="10" t="s">
        <v>2530</v>
      </c>
      <c r="PS1" s="10" t="s">
        <v>2531</v>
      </c>
      <c r="PT1" s="10" t="s">
        <v>2532</v>
      </c>
      <c r="PU1" s="10" t="s">
        <v>2533</v>
      </c>
      <c r="PV1" s="10" t="s">
        <v>2534</v>
      </c>
      <c r="PW1" s="10" t="s">
        <v>2535</v>
      </c>
      <c r="PX1" s="10" t="s">
        <v>2536</v>
      </c>
      <c r="PY1" s="10" t="s">
        <v>2537</v>
      </c>
      <c r="PZ1" s="10" t="s">
        <v>2538</v>
      </c>
      <c r="QA1" s="10" t="s">
        <v>2539</v>
      </c>
      <c r="QB1" s="10" t="s">
        <v>2540</v>
      </c>
      <c r="QC1" s="10" t="s">
        <v>2541</v>
      </c>
      <c r="QD1" s="10" t="s">
        <v>2542</v>
      </c>
      <c r="QE1" s="10" t="s">
        <v>2543</v>
      </c>
      <c r="QF1" s="10" t="s">
        <v>2544</v>
      </c>
      <c r="QG1" s="10" t="s">
        <v>2545</v>
      </c>
      <c r="QH1" s="10" t="s">
        <v>2546</v>
      </c>
      <c r="QI1" s="10" t="s">
        <v>2547</v>
      </c>
      <c r="QJ1" s="10" t="s">
        <v>2548</v>
      </c>
      <c r="QK1" s="10" t="s">
        <v>2549</v>
      </c>
      <c r="QL1" s="10" t="s">
        <v>2550</v>
      </c>
      <c r="QM1" s="10" t="s">
        <v>2551</v>
      </c>
      <c r="QN1" s="10" t="s">
        <v>2552</v>
      </c>
      <c r="QO1" s="10" t="s">
        <v>2553</v>
      </c>
      <c r="QP1" s="10" t="s">
        <v>2554</v>
      </c>
      <c r="QQ1" s="10" t="s">
        <v>2555</v>
      </c>
      <c r="QR1" s="10" t="s">
        <v>2556</v>
      </c>
      <c r="QS1" s="10" t="s">
        <v>2557</v>
      </c>
      <c r="QT1" s="10" t="s">
        <v>2558</v>
      </c>
      <c r="QU1" s="10" t="s">
        <v>2559</v>
      </c>
      <c r="QV1" s="10" t="s">
        <v>2560</v>
      </c>
      <c r="QW1" s="10" t="s">
        <v>2561</v>
      </c>
      <c r="QX1" s="10" t="s">
        <v>2562</v>
      </c>
      <c r="QY1" s="10" t="s">
        <v>2563</v>
      </c>
      <c r="QZ1" s="10" t="s">
        <v>2564</v>
      </c>
      <c r="RA1" s="10" t="s">
        <v>2565</v>
      </c>
      <c r="RB1" s="10" t="s">
        <v>2566</v>
      </c>
      <c r="RC1" s="10" t="s">
        <v>2567</v>
      </c>
      <c r="RD1" s="10" t="s">
        <v>2568</v>
      </c>
      <c r="RE1" s="10" t="s">
        <v>2569</v>
      </c>
      <c r="RF1" s="10" t="s">
        <v>2570</v>
      </c>
      <c r="RG1" s="10" t="s">
        <v>2571</v>
      </c>
      <c r="RH1" s="10" t="s">
        <v>2572</v>
      </c>
      <c r="RI1" s="10" t="s">
        <v>2573</v>
      </c>
      <c r="RJ1" s="10" t="s">
        <v>2574</v>
      </c>
      <c r="RK1" s="10" t="s">
        <v>2575</v>
      </c>
      <c r="RL1" s="10" t="s">
        <v>2576</v>
      </c>
      <c r="RM1" s="10" t="s">
        <v>2577</v>
      </c>
      <c r="RN1" s="10" t="s">
        <v>2578</v>
      </c>
      <c r="RO1" s="10" t="s">
        <v>2579</v>
      </c>
      <c r="RP1" s="10" t="s">
        <v>2580</v>
      </c>
      <c r="RQ1" s="10" t="s">
        <v>2581</v>
      </c>
      <c r="RR1" s="10" t="s">
        <v>2582</v>
      </c>
      <c r="RS1" s="10" t="s">
        <v>2583</v>
      </c>
      <c r="RT1" s="10" t="s">
        <v>2584</v>
      </c>
      <c r="RU1" s="10" t="s">
        <v>2585</v>
      </c>
      <c r="RV1" s="10" t="s">
        <v>2586</v>
      </c>
      <c r="RW1" s="10" t="s">
        <v>2587</v>
      </c>
      <c r="RX1" s="10" t="s">
        <v>2588</v>
      </c>
      <c r="RY1" s="10" t="s">
        <v>2589</v>
      </c>
      <c r="RZ1" s="10" t="s">
        <v>2590</v>
      </c>
      <c r="SA1" s="10" t="s">
        <v>2591</v>
      </c>
      <c r="SB1" s="10" t="s">
        <v>2592</v>
      </c>
      <c r="SC1" s="10" t="s">
        <v>2593</v>
      </c>
      <c r="SD1" s="10" t="s">
        <v>2594</v>
      </c>
      <c r="SE1" s="10" t="s">
        <v>2595</v>
      </c>
      <c r="SF1" s="10" t="s">
        <v>2596</v>
      </c>
      <c r="SG1" s="10" t="s">
        <v>2597</v>
      </c>
      <c r="SH1" s="10" t="s">
        <v>2598</v>
      </c>
      <c r="SI1" s="10" t="s">
        <v>2599</v>
      </c>
      <c r="SJ1" s="10" t="s">
        <v>2600</v>
      </c>
      <c r="SK1" s="10" t="s">
        <v>2601</v>
      </c>
      <c r="SL1" s="10" t="s">
        <v>2602</v>
      </c>
      <c r="SM1" s="10" t="s">
        <v>2603</v>
      </c>
      <c r="SN1" s="10" t="s">
        <v>2604</v>
      </c>
      <c r="SO1" s="10" t="s">
        <v>2605</v>
      </c>
      <c r="SP1" s="10" t="s">
        <v>2606</v>
      </c>
      <c r="SQ1" s="10" t="s">
        <v>2607</v>
      </c>
      <c r="SR1" s="10" t="s">
        <v>2608</v>
      </c>
      <c r="SS1" s="10" t="s">
        <v>2609</v>
      </c>
      <c r="ST1" s="10" t="s">
        <v>2610</v>
      </c>
      <c r="SU1" s="10" t="s">
        <v>2611</v>
      </c>
      <c r="SV1" s="10" t="s">
        <v>2612</v>
      </c>
      <c r="SW1" s="10" t="s">
        <v>2613</v>
      </c>
      <c r="SX1" s="10" t="s">
        <v>2614</v>
      </c>
      <c r="SY1" s="10" t="s">
        <v>2615</v>
      </c>
      <c r="SZ1" s="10" t="s">
        <v>2616</v>
      </c>
      <c r="TA1" s="10" t="s">
        <v>2617</v>
      </c>
      <c r="TB1" s="10" t="s">
        <v>2618</v>
      </c>
      <c r="TC1" s="10" t="s">
        <v>2619</v>
      </c>
      <c r="TD1" s="10" t="s">
        <v>2620</v>
      </c>
      <c r="TE1" s="10" t="s">
        <v>2621</v>
      </c>
      <c r="TF1" s="10" t="s">
        <v>2622</v>
      </c>
      <c r="TG1" s="10" t="s">
        <v>2623</v>
      </c>
      <c r="TH1" s="10" t="s">
        <v>2624</v>
      </c>
      <c r="TI1" s="10" t="s">
        <v>2625</v>
      </c>
      <c r="TJ1" s="10" t="s">
        <v>2626</v>
      </c>
      <c r="TK1" s="10" t="s">
        <v>2627</v>
      </c>
      <c r="TL1" s="10" t="s">
        <v>2628</v>
      </c>
      <c r="TM1" s="10" t="s">
        <v>2629</v>
      </c>
      <c r="TN1" s="10" t="s">
        <v>2630</v>
      </c>
      <c r="TO1" s="10" t="s">
        <v>2631</v>
      </c>
      <c r="TP1" s="10" t="s">
        <v>2632</v>
      </c>
      <c r="TQ1" s="10" t="s">
        <v>2633</v>
      </c>
      <c r="TR1" s="10" t="s">
        <v>2634</v>
      </c>
      <c r="TS1" s="10" t="s">
        <v>2635</v>
      </c>
      <c r="TT1" s="10" t="s">
        <v>2636</v>
      </c>
      <c r="TU1" s="10" t="s">
        <v>2637</v>
      </c>
      <c r="TV1" s="10" t="s">
        <v>2638</v>
      </c>
      <c r="TW1" s="10" t="s">
        <v>2639</v>
      </c>
      <c r="TX1" s="10" t="s">
        <v>2640</v>
      </c>
      <c r="TY1" s="10" t="s">
        <v>2641</v>
      </c>
      <c r="TZ1" s="10" t="s">
        <v>2642</v>
      </c>
      <c r="UA1" s="10" t="s">
        <v>2643</v>
      </c>
      <c r="UB1" s="10" t="s">
        <v>2644</v>
      </c>
      <c r="UC1" s="10" t="s">
        <v>2645</v>
      </c>
      <c r="UD1" s="10" t="s">
        <v>2646</v>
      </c>
      <c r="UE1" s="10" t="s">
        <v>2647</v>
      </c>
      <c r="UF1" s="10" t="s">
        <v>2648</v>
      </c>
      <c r="UG1" s="10" t="s">
        <v>2649</v>
      </c>
      <c r="UH1" s="10" t="s">
        <v>2650</v>
      </c>
      <c r="UI1" s="10" t="s">
        <v>2651</v>
      </c>
      <c r="UJ1" s="10" t="s">
        <v>2652</v>
      </c>
      <c r="UK1" s="10" t="s">
        <v>2653</v>
      </c>
      <c r="UL1" s="10" t="s">
        <v>2654</v>
      </c>
      <c r="UM1" s="10" t="s">
        <v>2655</v>
      </c>
      <c r="UN1" s="10" t="s">
        <v>2656</v>
      </c>
      <c r="UO1" s="10" t="s">
        <v>2657</v>
      </c>
      <c r="UP1" s="10" t="s">
        <v>2658</v>
      </c>
      <c r="UQ1" s="10" t="s">
        <v>2659</v>
      </c>
      <c r="UR1" s="10" t="s">
        <v>2660</v>
      </c>
      <c r="US1" s="10" t="s">
        <v>2661</v>
      </c>
      <c r="UT1" s="10" t="s">
        <v>2662</v>
      </c>
      <c r="UU1" s="10" t="s">
        <v>2663</v>
      </c>
      <c r="UV1" s="10" t="s">
        <v>2664</v>
      </c>
      <c r="UW1" s="10" t="s">
        <v>2665</v>
      </c>
      <c r="UX1" s="10" t="s">
        <v>2666</v>
      </c>
      <c r="UY1" s="10" t="s">
        <v>2667</v>
      </c>
      <c r="UZ1" s="10" t="s">
        <v>2668</v>
      </c>
      <c r="VA1" s="10" t="s">
        <v>2669</v>
      </c>
      <c r="VB1" s="10" t="s">
        <v>2670</v>
      </c>
      <c r="VC1" s="10" t="s">
        <v>2671</v>
      </c>
      <c r="VD1" s="10" t="s">
        <v>2672</v>
      </c>
      <c r="VE1" s="10" t="s">
        <v>2673</v>
      </c>
      <c r="VF1" s="10" t="s">
        <v>2674</v>
      </c>
      <c r="VG1" s="10" t="s">
        <v>2675</v>
      </c>
      <c r="VH1" s="10" t="s">
        <v>2676</v>
      </c>
      <c r="VI1" s="10" t="s">
        <v>2677</v>
      </c>
      <c r="VJ1" s="10" t="s">
        <v>2678</v>
      </c>
      <c r="VK1" s="10" t="s">
        <v>2679</v>
      </c>
      <c r="VL1" s="10" t="s">
        <v>2680</v>
      </c>
      <c r="VM1" s="10" t="s">
        <v>2681</v>
      </c>
      <c r="VN1" s="10" t="s">
        <v>2682</v>
      </c>
      <c r="VO1" s="10" t="s">
        <v>2683</v>
      </c>
      <c r="VP1" s="10" t="s">
        <v>2684</v>
      </c>
      <c r="VQ1" s="10" t="s">
        <v>2685</v>
      </c>
      <c r="VR1" s="10" t="s">
        <v>2686</v>
      </c>
      <c r="VS1" s="10" t="s">
        <v>2687</v>
      </c>
      <c r="VT1" s="10" t="s">
        <v>2688</v>
      </c>
      <c r="VU1" s="10" t="s">
        <v>2689</v>
      </c>
      <c r="VV1" s="10" t="s">
        <v>2690</v>
      </c>
      <c r="VW1" s="10" t="s">
        <v>2691</v>
      </c>
      <c r="VX1" s="10" t="s">
        <v>2692</v>
      </c>
      <c r="VY1" s="10" t="s">
        <v>2693</v>
      </c>
      <c r="VZ1" s="10" t="s">
        <v>2694</v>
      </c>
      <c r="WA1" s="10" t="s">
        <v>2695</v>
      </c>
      <c r="WB1" s="10" t="s">
        <v>2696</v>
      </c>
      <c r="WC1" s="10" t="s">
        <v>2697</v>
      </c>
      <c r="WD1" s="10" t="s">
        <v>2698</v>
      </c>
      <c r="WE1" s="10" t="s">
        <v>2699</v>
      </c>
      <c r="WF1" s="10" t="s">
        <v>2700</v>
      </c>
      <c r="WG1" s="10" t="s">
        <v>2701</v>
      </c>
      <c r="WH1" s="10" t="s">
        <v>2702</v>
      </c>
      <c r="WI1" s="10" t="s">
        <v>2703</v>
      </c>
      <c r="WJ1" s="10" t="s">
        <v>2704</v>
      </c>
      <c r="WK1" s="10" t="s">
        <v>2705</v>
      </c>
      <c r="WL1" s="10" t="s">
        <v>2706</v>
      </c>
      <c r="WM1" s="10" t="s">
        <v>2707</v>
      </c>
      <c r="WN1" s="10" t="s">
        <v>2708</v>
      </c>
      <c r="WO1" s="10" t="s">
        <v>2709</v>
      </c>
      <c r="WP1" s="10" t="s">
        <v>2710</v>
      </c>
      <c r="WQ1" s="10" t="s">
        <v>2711</v>
      </c>
      <c r="WR1" s="10" t="s">
        <v>2712</v>
      </c>
      <c r="WS1" s="10" t="s">
        <v>2713</v>
      </c>
      <c r="WT1" s="10" t="s">
        <v>2714</v>
      </c>
      <c r="WU1" s="10" t="s">
        <v>2715</v>
      </c>
      <c r="WV1" s="10" t="s">
        <v>2716</v>
      </c>
      <c r="WW1" s="10" t="s">
        <v>2717</v>
      </c>
      <c r="WX1" s="10" t="s">
        <v>2718</v>
      </c>
      <c r="WY1" s="10" t="s">
        <v>2719</v>
      </c>
      <c r="WZ1" s="10" t="s">
        <v>2720</v>
      </c>
      <c r="XA1" s="10" t="s">
        <v>2721</v>
      </c>
      <c r="XB1" s="10" t="s">
        <v>2722</v>
      </c>
      <c r="XC1" s="10" t="s">
        <v>2723</v>
      </c>
      <c r="XD1" s="10" t="s">
        <v>2724</v>
      </c>
      <c r="XE1" s="10" t="s">
        <v>2725</v>
      </c>
      <c r="XF1" s="10" t="s">
        <v>2726</v>
      </c>
      <c r="XG1" s="10" t="s">
        <v>2727</v>
      </c>
      <c r="XH1" s="10" t="s">
        <v>2728</v>
      </c>
      <c r="XI1" s="10" t="s">
        <v>2729</v>
      </c>
      <c r="XJ1" s="10" t="s">
        <v>2730</v>
      </c>
      <c r="XK1" s="10" t="s">
        <v>2731</v>
      </c>
      <c r="XL1" s="10" t="s">
        <v>2732</v>
      </c>
      <c r="XM1" s="10" t="s">
        <v>2733</v>
      </c>
      <c r="XN1" s="10" t="s">
        <v>2734</v>
      </c>
      <c r="XO1" s="10" t="s">
        <v>2735</v>
      </c>
      <c r="XP1" s="10" t="s">
        <v>2736</v>
      </c>
      <c r="XQ1" s="10" t="s">
        <v>2737</v>
      </c>
      <c r="XR1" s="10" t="s">
        <v>2738</v>
      </c>
      <c r="XS1" s="10" t="s">
        <v>2739</v>
      </c>
      <c r="XT1" s="10" t="s">
        <v>2740</v>
      </c>
      <c r="XU1" s="10" t="s">
        <v>2741</v>
      </c>
      <c r="XV1" s="10" t="s">
        <v>2742</v>
      </c>
      <c r="XW1" s="10" t="s">
        <v>2743</v>
      </c>
      <c r="XX1" s="10" t="s">
        <v>2744</v>
      </c>
      <c r="XY1" s="10" t="s">
        <v>2745</v>
      </c>
      <c r="XZ1" s="10" t="s">
        <v>2746</v>
      </c>
      <c r="YA1" s="10" t="s">
        <v>2747</v>
      </c>
      <c r="YB1" s="10" t="s">
        <v>2748</v>
      </c>
      <c r="YC1" s="10" t="s">
        <v>2749</v>
      </c>
      <c r="YD1" s="10" t="s">
        <v>2750</v>
      </c>
      <c r="YE1" s="10" t="s">
        <v>2751</v>
      </c>
      <c r="YF1" s="10" t="s">
        <v>2752</v>
      </c>
      <c r="YG1" s="10" t="s">
        <v>2753</v>
      </c>
      <c r="YH1" s="10" t="s">
        <v>2754</v>
      </c>
      <c r="YI1" s="10" t="s">
        <v>2755</v>
      </c>
      <c r="YJ1" s="10" t="s">
        <v>2756</v>
      </c>
      <c r="YK1" s="10" t="s">
        <v>2757</v>
      </c>
      <c r="YL1" s="10" t="s">
        <v>2758</v>
      </c>
      <c r="YM1" s="10" t="s">
        <v>2759</v>
      </c>
      <c r="YN1" s="10" t="s">
        <v>2760</v>
      </c>
      <c r="YO1" s="10" t="s">
        <v>2761</v>
      </c>
      <c r="YP1" s="10" t="s">
        <v>2762</v>
      </c>
      <c r="YQ1" s="10" t="s">
        <v>2763</v>
      </c>
      <c r="YR1" s="10" t="s">
        <v>2764</v>
      </c>
      <c r="YS1" s="10" t="s">
        <v>2765</v>
      </c>
      <c r="YT1" s="10" t="s">
        <v>2766</v>
      </c>
      <c r="YU1" s="10" t="s">
        <v>2767</v>
      </c>
      <c r="YV1" s="10" t="s">
        <v>2768</v>
      </c>
      <c r="YW1" s="10" t="s">
        <v>2769</v>
      </c>
      <c r="YX1" s="10" t="s">
        <v>2770</v>
      </c>
      <c r="YY1" s="10" t="s">
        <v>2771</v>
      </c>
      <c r="YZ1" s="10" t="s">
        <v>2772</v>
      </c>
      <c r="ZA1" s="10" t="s">
        <v>2773</v>
      </c>
      <c r="ZB1" s="10" t="s">
        <v>2774</v>
      </c>
      <c r="ZC1" s="10" t="s">
        <v>2775</v>
      </c>
      <c r="ZD1" s="10" t="s">
        <v>2776</v>
      </c>
      <c r="ZE1" s="10" t="s">
        <v>2777</v>
      </c>
      <c r="ZF1" s="10" t="s">
        <v>2778</v>
      </c>
      <c r="ZG1" s="10" t="s">
        <v>2779</v>
      </c>
      <c r="ZH1" s="10" t="s">
        <v>2780</v>
      </c>
      <c r="ZI1" s="10" t="s">
        <v>2781</v>
      </c>
      <c r="ZJ1" s="10" t="s">
        <v>2782</v>
      </c>
      <c r="ZK1" s="10" t="s">
        <v>2783</v>
      </c>
      <c r="ZL1" s="10" t="s">
        <v>2784</v>
      </c>
      <c r="ZM1" s="10" t="s">
        <v>2785</v>
      </c>
      <c r="ZN1" s="10" t="s">
        <v>2786</v>
      </c>
      <c r="ZO1" s="10" t="s">
        <v>2787</v>
      </c>
      <c r="ZP1" s="10" t="s">
        <v>2788</v>
      </c>
      <c r="ZQ1" s="10" t="s">
        <v>2789</v>
      </c>
      <c r="ZR1" s="10" t="s">
        <v>2790</v>
      </c>
      <c r="ZS1" s="10" t="s">
        <v>2791</v>
      </c>
      <c r="ZT1" s="10" t="s">
        <v>2792</v>
      </c>
      <c r="ZU1" s="10" t="s">
        <v>2793</v>
      </c>
      <c r="ZV1" s="10" t="s">
        <v>2794</v>
      </c>
      <c r="ZW1" s="10" t="s">
        <v>2795</v>
      </c>
      <c r="ZX1" s="10" t="s">
        <v>2796</v>
      </c>
      <c r="ZY1" s="10" t="s">
        <v>2797</v>
      </c>
      <c r="ZZ1" s="10" t="s">
        <v>2798</v>
      </c>
      <c r="AAA1" s="10" t="s">
        <v>2799</v>
      </c>
      <c r="AAB1" s="10" t="s">
        <v>2800</v>
      </c>
      <c r="AAC1" s="10" t="s">
        <v>2801</v>
      </c>
      <c r="AAD1" s="10" t="s">
        <v>2802</v>
      </c>
      <c r="AAE1" s="10" t="s">
        <v>2803</v>
      </c>
      <c r="AAF1" s="10" t="s">
        <v>2804</v>
      </c>
      <c r="AAG1" s="10" t="s">
        <v>2805</v>
      </c>
      <c r="AAH1" s="10" t="s">
        <v>2806</v>
      </c>
      <c r="AAI1" s="10" t="s">
        <v>2807</v>
      </c>
      <c r="AAJ1" s="10" t="s">
        <v>2808</v>
      </c>
      <c r="AAK1" s="10" t="s">
        <v>2809</v>
      </c>
      <c r="AAL1" s="10" t="s">
        <v>2810</v>
      </c>
      <c r="AAM1" s="10" t="s">
        <v>2811</v>
      </c>
      <c r="AAN1" s="10" t="s">
        <v>2812</v>
      </c>
      <c r="AAO1" s="10" t="s">
        <v>2813</v>
      </c>
      <c r="AAP1" s="10" t="s">
        <v>2814</v>
      </c>
      <c r="AAQ1" s="10" t="s">
        <v>2815</v>
      </c>
      <c r="AAR1" s="10" t="s">
        <v>2816</v>
      </c>
      <c r="AAS1" s="10" t="s">
        <v>2817</v>
      </c>
      <c r="AAT1" s="10" t="s">
        <v>2818</v>
      </c>
      <c r="AAU1" s="10" t="s">
        <v>2819</v>
      </c>
      <c r="AAV1" s="10" t="s">
        <v>2820</v>
      </c>
      <c r="AAW1" s="10" t="s">
        <v>2821</v>
      </c>
      <c r="AAX1" s="10" t="s">
        <v>2822</v>
      </c>
      <c r="AAY1" s="10" t="s">
        <v>2823</v>
      </c>
      <c r="AAZ1" s="10" t="s">
        <v>2824</v>
      </c>
      <c r="ABA1" s="10" t="s">
        <v>2825</v>
      </c>
      <c r="ABB1" s="10" t="s">
        <v>2826</v>
      </c>
      <c r="ABC1" s="10" t="s">
        <v>2827</v>
      </c>
      <c r="ABD1" s="10" t="s">
        <v>2828</v>
      </c>
      <c r="ABE1" s="10" t="s">
        <v>2829</v>
      </c>
      <c r="ABF1" s="10" t="s">
        <v>2830</v>
      </c>
      <c r="ABG1" s="10" t="s">
        <v>2831</v>
      </c>
      <c r="ABH1" s="10" t="s">
        <v>2832</v>
      </c>
      <c r="ABI1" s="10" t="s">
        <v>2833</v>
      </c>
      <c r="ABJ1" s="10" t="s">
        <v>2834</v>
      </c>
      <c r="ABK1" s="10" t="s">
        <v>2835</v>
      </c>
      <c r="ABL1" s="10" t="s">
        <v>2836</v>
      </c>
      <c r="ABM1" s="10" t="s">
        <v>2837</v>
      </c>
      <c r="ABN1" s="10" t="s">
        <v>2838</v>
      </c>
      <c r="ABO1" s="10" t="s">
        <v>2839</v>
      </c>
      <c r="ABP1" s="10" t="s">
        <v>2840</v>
      </c>
      <c r="ABQ1" s="10" t="s">
        <v>2841</v>
      </c>
      <c r="ABR1" s="10" t="s">
        <v>2842</v>
      </c>
      <c r="ABS1" s="10" t="s">
        <v>2843</v>
      </c>
      <c r="ABT1" s="10" t="s">
        <v>2844</v>
      </c>
      <c r="ABU1" s="10" t="s">
        <v>2845</v>
      </c>
      <c r="ABV1" s="10" t="s">
        <v>2846</v>
      </c>
      <c r="ABW1" s="10" t="s">
        <v>2847</v>
      </c>
      <c r="ABX1" s="10" t="s">
        <v>2848</v>
      </c>
      <c r="ABY1" s="10" t="s">
        <v>2849</v>
      </c>
      <c r="ABZ1" s="10" t="s">
        <v>2850</v>
      </c>
      <c r="ACA1" s="10" t="s">
        <v>2851</v>
      </c>
      <c r="ACB1" s="10" t="s">
        <v>2852</v>
      </c>
      <c r="ACC1" s="10" t="s">
        <v>2853</v>
      </c>
      <c r="ACD1" s="10" t="s">
        <v>2854</v>
      </c>
      <c r="ACE1" s="10" t="s">
        <v>2855</v>
      </c>
      <c r="ACF1" s="10" t="s">
        <v>2856</v>
      </c>
      <c r="ACG1" s="10" t="s">
        <v>2857</v>
      </c>
      <c r="ACH1" s="10" t="s">
        <v>2858</v>
      </c>
      <c r="ACI1" s="10" t="s">
        <v>2859</v>
      </c>
      <c r="ACJ1" s="10" t="s">
        <v>2860</v>
      </c>
      <c r="ACK1" s="10" t="s">
        <v>2861</v>
      </c>
      <c r="ACL1" s="10" t="s">
        <v>2862</v>
      </c>
      <c r="ACM1" s="10" t="s">
        <v>2863</v>
      </c>
      <c r="ACN1" s="10" t="s">
        <v>2864</v>
      </c>
      <c r="ACO1" s="10" t="s">
        <v>2865</v>
      </c>
      <c r="ACP1" s="10" t="s">
        <v>2866</v>
      </c>
      <c r="ACQ1" s="10" t="s">
        <v>2867</v>
      </c>
      <c r="ACR1" s="10" t="s">
        <v>2868</v>
      </c>
      <c r="ACS1" s="10" t="s">
        <v>2869</v>
      </c>
      <c r="ACT1" s="10" t="s">
        <v>2870</v>
      </c>
      <c r="ACU1" s="10" t="s">
        <v>2871</v>
      </c>
      <c r="ACV1" s="10" t="s">
        <v>2872</v>
      </c>
      <c r="ACW1" s="10" t="s">
        <v>2873</v>
      </c>
      <c r="ACX1" s="10" t="s">
        <v>2874</v>
      </c>
      <c r="ACY1" s="10" t="s">
        <v>2875</v>
      </c>
      <c r="ACZ1" s="10" t="s">
        <v>2876</v>
      </c>
      <c r="ADA1" s="10" t="s">
        <v>2877</v>
      </c>
      <c r="ADB1" s="10" t="s">
        <v>2878</v>
      </c>
      <c r="ADC1" s="10" t="s">
        <v>2879</v>
      </c>
      <c r="ADD1" s="10" t="s">
        <v>2880</v>
      </c>
      <c r="ADE1" s="10" t="s">
        <v>2881</v>
      </c>
      <c r="ADF1" s="10" t="s">
        <v>2882</v>
      </c>
      <c r="ADG1" s="10" t="s">
        <v>2883</v>
      </c>
      <c r="ADH1" s="10" t="s">
        <v>2884</v>
      </c>
      <c r="ADI1" s="10" t="s">
        <v>2885</v>
      </c>
      <c r="ADJ1" s="10" t="s">
        <v>2886</v>
      </c>
      <c r="ADK1" s="10" t="s">
        <v>2887</v>
      </c>
      <c r="ADL1" s="10" t="s">
        <v>2888</v>
      </c>
      <c r="ADM1" s="10" t="s">
        <v>2889</v>
      </c>
      <c r="ADN1" s="10" t="s">
        <v>2890</v>
      </c>
      <c r="ADO1" s="10" t="s">
        <v>2891</v>
      </c>
      <c r="ADP1" s="10" t="s">
        <v>2892</v>
      </c>
      <c r="ADQ1" s="10" t="s">
        <v>2893</v>
      </c>
      <c r="ADR1" s="10" t="s">
        <v>2894</v>
      </c>
      <c r="ADS1" s="10" t="s">
        <v>2895</v>
      </c>
      <c r="ADT1" s="10" t="s">
        <v>2896</v>
      </c>
      <c r="ADU1" s="10" t="s">
        <v>2897</v>
      </c>
      <c r="ADV1" s="10" t="s">
        <v>2898</v>
      </c>
      <c r="ADW1" s="10" t="s">
        <v>2899</v>
      </c>
      <c r="ADX1" s="10" t="s">
        <v>2900</v>
      </c>
      <c r="ADY1" s="10" t="s">
        <v>2901</v>
      </c>
      <c r="ADZ1" s="10" t="s">
        <v>2902</v>
      </c>
      <c r="AEA1" s="10" t="s">
        <v>2903</v>
      </c>
      <c r="AEB1" s="10" t="s">
        <v>2904</v>
      </c>
      <c r="AEC1" s="10" t="s">
        <v>2905</v>
      </c>
      <c r="AED1" s="10" t="s">
        <v>2906</v>
      </c>
      <c r="AEE1" s="10" t="s">
        <v>2907</v>
      </c>
      <c r="AEF1" s="10" t="s">
        <v>2908</v>
      </c>
      <c r="AEG1" s="10" t="s">
        <v>2909</v>
      </c>
      <c r="AEH1" s="10" t="s">
        <v>2910</v>
      </c>
      <c r="AEI1" s="10" t="s">
        <v>2911</v>
      </c>
      <c r="AEJ1" s="10" t="s">
        <v>2912</v>
      </c>
      <c r="AEK1" s="10" t="s">
        <v>2913</v>
      </c>
      <c r="AEL1" s="10" t="s">
        <v>2914</v>
      </c>
      <c r="AEM1" s="10" t="s">
        <v>2915</v>
      </c>
      <c r="AEN1" s="10" t="s">
        <v>2916</v>
      </c>
      <c r="AEO1" s="10" t="s">
        <v>2917</v>
      </c>
      <c r="AEP1" s="10" t="s">
        <v>2918</v>
      </c>
      <c r="AEQ1" s="10" t="s">
        <v>2919</v>
      </c>
      <c r="AER1" s="10" t="s">
        <v>2920</v>
      </c>
      <c r="AES1" s="10" t="s">
        <v>2921</v>
      </c>
      <c r="AET1" s="10" t="s">
        <v>2922</v>
      </c>
      <c r="AEU1" s="10" t="s">
        <v>2923</v>
      </c>
      <c r="AEV1" s="10" t="s">
        <v>2924</v>
      </c>
      <c r="AEW1" s="10" t="s">
        <v>2925</v>
      </c>
      <c r="AEX1" s="10" t="s">
        <v>2926</v>
      </c>
      <c r="AEY1" s="10" t="s">
        <v>2927</v>
      </c>
      <c r="AEZ1" s="10" t="s">
        <v>2928</v>
      </c>
      <c r="AFA1" s="10" t="s">
        <v>2929</v>
      </c>
      <c r="AFB1" s="10" t="s">
        <v>2930</v>
      </c>
      <c r="AFC1" s="10" t="s">
        <v>2931</v>
      </c>
      <c r="AFD1" s="10" t="s">
        <v>2932</v>
      </c>
      <c r="AFE1" s="10" t="s">
        <v>2933</v>
      </c>
      <c r="AFF1" s="10" t="s">
        <v>2934</v>
      </c>
      <c r="AFG1" s="10" t="s">
        <v>2935</v>
      </c>
      <c r="AFH1" s="10" t="s">
        <v>2936</v>
      </c>
      <c r="AFI1" s="10" t="s">
        <v>2937</v>
      </c>
      <c r="AFJ1" s="10" t="s">
        <v>2938</v>
      </c>
      <c r="AFK1" s="10" t="s">
        <v>2939</v>
      </c>
      <c r="AFL1" s="10" t="s">
        <v>2940</v>
      </c>
      <c r="AFM1" s="10" t="s">
        <v>2941</v>
      </c>
      <c r="AFN1" s="10" t="s">
        <v>2942</v>
      </c>
      <c r="AFO1" s="10" t="s">
        <v>2943</v>
      </c>
      <c r="AFP1" s="10" t="s">
        <v>2944</v>
      </c>
      <c r="AFQ1" s="10" t="s">
        <v>2945</v>
      </c>
      <c r="AFR1" s="10" t="s">
        <v>2946</v>
      </c>
      <c r="AFS1" s="10" t="s">
        <v>2947</v>
      </c>
      <c r="AFT1" s="10" t="s">
        <v>2948</v>
      </c>
      <c r="AFU1" s="10" t="s">
        <v>2949</v>
      </c>
      <c r="AFV1" s="10" t="s">
        <v>2950</v>
      </c>
      <c r="AFW1" s="10" t="s">
        <v>2951</v>
      </c>
      <c r="AFX1" s="10" t="s">
        <v>2952</v>
      </c>
      <c r="AFY1" s="10" t="s">
        <v>2953</v>
      </c>
      <c r="AFZ1" s="10" t="s">
        <v>2954</v>
      </c>
      <c r="AGA1" s="10" t="s">
        <v>2955</v>
      </c>
      <c r="AGB1" s="10" t="s">
        <v>2956</v>
      </c>
      <c r="AGC1" s="10" t="s">
        <v>2957</v>
      </c>
      <c r="AGD1" s="10" t="s">
        <v>2958</v>
      </c>
      <c r="AGE1" s="10" t="s">
        <v>2959</v>
      </c>
      <c r="AGF1" s="10" t="s">
        <v>2960</v>
      </c>
      <c r="AGG1" s="10" t="s">
        <v>2961</v>
      </c>
      <c r="AGH1" s="10" t="s">
        <v>2962</v>
      </c>
      <c r="AGI1" s="10" t="s">
        <v>2963</v>
      </c>
      <c r="AGJ1" s="10" t="s">
        <v>2964</v>
      </c>
      <c r="AGK1" s="10" t="s">
        <v>2965</v>
      </c>
      <c r="AGL1" s="10" t="s">
        <v>2966</v>
      </c>
      <c r="AGM1" s="10" t="s">
        <v>2967</v>
      </c>
      <c r="AGN1" s="10" t="s">
        <v>2968</v>
      </c>
      <c r="AGO1" s="10" t="s">
        <v>2969</v>
      </c>
      <c r="AGP1" s="10" t="s">
        <v>2970</v>
      </c>
      <c r="AGQ1" s="10" t="s">
        <v>2971</v>
      </c>
      <c r="AGR1" s="10" t="s">
        <v>2972</v>
      </c>
      <c r="AGS1" s="10" t="s">
        <v>2973</v>
      </c>
      <c r="AGT1" s="10" t="s">
        <v>2974</v>
      </c>
      <c r="AGU1" s="10" t="s">
        <v>2975</v>
      </c>
      <c r="AGV1" s="10" t="s">
        <v>2976</v>
      </c>
      <c r="AGW1" s="10" t="s">
        <v>2977</v>
      </c>
      <c r="AGX1" s="10" t="s">
        <v>2978</v>
      </c>
      <c r="AGY1" s="10" t="s">
        <v>2979</v>
      </c>
      <c r="AGZ1" s="10" t="s">
        <v>2980</v>
      </c>
      <c r="AHA1" s="10" t="s">
        <v>2981</v>
      </c>
      <c r="AHB1" s="10" t="s">
        <v>2982</v>
      </c>
      <c r="AHC1" s="10" t="s">
        <v>2983</v>
      </c>
      <c r="AHD1" s="10" t="s">
        <v>2984</v>
      </c>
      <c r="AHE1" s="10" t="s">
        <v>2985</v>
      </c>
      <c r="AHF1" s="10" t="s">
        <v>2986</v>
      </c>
      <c r="AHG1" s="10" t="s">
        <v>2987</v>
      </c>
      <c r="AHH1" s="10" t="s">
        <v>2988</v>
      </c>
      <c r="AHI1" s="10" t="s">
        <v>2989</v>
      </c>
      <c r="AHJ1" s="10" t="s">
        <v>2990</v>
      </c>
      <c r="AHK1" s="10" t="s">
        <v>2991</v>
      </c>
      <c r="AHL1" s="10" t="s">
        <v>2992</v>
      </c>
      <c r="AHM1" s="10" t="s">
        <v>2993</v>
      </c>
      <c r="AHN1" s="10" t="s">
        <v>2994</v>
      </c>
      <c r="AHO1" s="10" t="s">
        <v>2995</v>
      </c>
      <c r="AHP1" s="10" t="s">
        <v>2996</v>
      </c>
      <c r="AHQ1" s="10" t="s">
        <v>2997</v>
      </c>
      <c r="AHR1" s="10" t="s">
        <v>2998</v>
      </c>
      <c r="AHS1" s="10" t="s">
        <v>2999</v>
      </c>
      <c r="AHT1" s="10" t="s">
        <v>3000</v>
      </c>
      <c r="AHU1" s="10" t="s">
        <v>3001</v>
      </c>
      <c r="AHV1" s="10" t="s">
        <v>3002</v>
      </c>
      <c r="AHW1" s="10" t="s">
        <v>3003</v>
      </c>
      <c r="AHX1" s="10" t="s">
        <v>3004</v>
      </c>
      <c r="AHY1" s="10" t="s">
        <v>3005</v>
      </c>
      <c r="AHZ1" s="10" t="s">
        <v>3006</v>
      </c>
      <c r="AIA1" s="10" t="s">
        <v>3007</v>
      </c>
      <c r="AIB1" s="10" t="s">
        <v>3008</v>
      </c>
      <c r="AIC1" s="10" t="s">
        <v>3009</v>
      </c>
      <c r="AID1" s="10" t="s">
        <v>3010</v>
      </c>
      <c r="AIE1" s="10" t="s">
        <v>3011</v>
      </c>
      <c r="AIF1" s="10" t="s">
        <v>3012</v>
      </c>
      <c r="AIG1" s="10" t="s">
        <v>3013</v>
      </c>
      <c r="AIH1" s="10" t="s">
        <v>3014</v>
      </c>
      <c r="AII1" s="10" t="s">
        <v>3015</v>
      </c>
      <c r="AIJ1" s="10" t="s">
        <v>3016</v>
      </c>
      <c r="AIK1" s="10" t="s">
        <v>3017</v>
      </c>
      <c r="AIL1" s="10" t="s">
        <v>3018</v>
      </c>
      <c r="AIM1" s="10" t="s">
        <v>3019</v>
      </c>
      <c r="AIN1" s="10" t="s">
        <v>3020</v>
      </c>
      <c r="AIO1" s="10" t="s">
        <v>3021</v>
      </c>
      <c r="AIP1" s="10" t="s">
        <v>3022</v>
      </c>
      <c r="AIQ1" s="10" t="s">
        <v>3023</v>
      </c>
      <c r="AIR1" s="10" t="s">
        <v>3024</v>
      </c>
      <c r="AIS1" s="10" t="s">
        <v>3025</v>
      </c>
      <c r="AIT1" s="10" t="s">
        <v>3026</v>
      </c>
      <c r="AIU1" s="10" t="s">
        <v>3027</v>
      </c>
      <c r="AIV1" s="10" t="s">
        <v>3028</v>
      </c>
      <c r="AIW1" s="10" t="s">
        <v>3029</v>
      </c>
      <c r="AIX1" s="10" t="s">
        <v>3030</v>
      </c>
      <c r="AIY1" s="10" t="s">
        <v>3031</v>
      </c>
      <c r="AIZ1" s="10" t="s">
        <v>3032</v>
      </c>
      <c r="AJA1" s="10" t="s">
        <v>3033</v>
      </c>
      <c r="AJB1" s="10" t="s">
        <v>3034</v>
      </c>
      <c r="AJC1" s="10" t="s">
        <v>3035</v>
      </c>
      <c r="AJD1" s="10" t="s">
        <v>3036</v>
      </c>
      <c r="AJE1" s="10" t="s">
        <v>3037</v>
      </c>
      <c r="AJF1" s="10" t="s">
        <v>3038</v>
      </c>
      <c r="AJG1" s="10" t="s">
        <v>3039</v>
      </c>
      <c r="AJH1" s="10" t="s">
        <v>3040</v>
      </c>
      <c r="AJI1" s="10" t="s">
        <v>3041</v>
      </c>
      <c r="AJJ1" s="10" t="s">
        <v>3042</v>
      </c>
      <c r="AJK1" s="10" t="s">
        <v>3043</v>
      </c>
      <c r="AJL1" s="10" t="s">
        <v>3044</v>
      </c>
      <c r="AJM1" s="10" t="s">
        <v>3045</v>
      </c>
      <c r="AJN1" s="10" t="s">
        <v>3046</v>
      </c>
      <c r="AJO1" s="10" t="s">
        <v>3047</v>
      </c>
      <c r="AJP1" s="10" t="s">
        <v>3048</v>
      </c>
      <c r="AJQ1" s="10" t="s">
        <v>3049</v>
      </c>
      <c r="AJR1" s="10" t="s">
        <v>3050</v>
      </c>
      <c r="AJS1" s="10" t="s">
        <v>3051</v>
      </c>
      <c r="AJT1" s="10" t="s">
        <v>3052</v>
      </c>
      <c r="AJU1" s="10" t="s">
        <v>3053</v>
      </c>
      <c r="AJV1" s="10" t="s">
        <v>3054</v>
      </c>
      <c r="AJW1" s="10" t="s">
        <v>3055</v>
      </c>
      <c r="AJX1" s="10" t="s">
        <v>3056</v>
      </c>
      <c r="AJY1" s="10" t="s">
        <v>3057</v>
      </c>
      <c r="AJZ1" s="10" t="s">
        <v>3058</v>
      </c>
      <c r="AKA1" s="10" t="s">
        <v>3059</v>
      </c>
      <c r="AKB1" s="10" t="s">
        <v>3060</v>
      </c>
      <c r="AKC1" s="10" t="s">
        <v>3061</v>
      </c>
      <c r="AKD1" s="10" t="s">
        <v>3062</v>
      </c>
      <c r="AKE1" s="10" t="s">
        <v>3063</v>
      </c>
      <c r="AKF1" s="10" t="s">
        <v>3064</v>
      </c>
      <c r="AKG1" s="10" t="s">
        <v>3065</v>
      </c>
      <c r="AKH1" s="10" t="s">
        <v>3066</v>
      </c>
      <c r="AKI1" s="10" t="s">
        <v>3067</v>
      </c>
      <c r="AKJ1" s="10" t="s">
        <v>3068</v>
      </c>
      <c r="AKK1" s="10" t="s">
        <v>3069</v>
      </c>
      <c r="AKL1" s="10" t="s">
        <v>3070</v>
      </c>
      <c r="AKM1" s="10" t="s">
        <v>3071</v>
      </c>
      <c r="AKN1" s="10" t="s">
        <v>3072</v>
      </c>
      <c r="AKO1" s="10" t="s">
        <v>3073</v>
      </c>
      <c r="AKP1" s="10" t="s">
        <v>3074</v>
      </c>
      <c r="AKQ1" s="10" t="s">
        <v>3075</v>
      </c>
      <c r="AKR1" s="10" t="s">
        <v>3076</v>
      </c>
      <c r="AKS1" s="10" t="s">
        <v>3077</v>
      </c>
      <c r="AKT1" s="10" t="s">
        <v>3078</v>
      </c>
      <c r="AKU1" s="10" t="s">
        <v>3079</v>
      </c>
      <c r="AKV1" s="10" t="s">
        <v>3080</v>
      </c>
      <c r="AKW1" s="10" t="s">
        <v>3081</v>
      </c>
      <c r="AKX1" s="10" t="s">
        <v>3082</v>
      </c>
      <c r="AKY1" s="10" t="s">
        <v>3083</v>
      </c>
      <c r="AKZ1" s="10" t="s">
        <v>3084</v>
      </c>
      <c r="ALA1" s="10" t="s">
        <v>3085</v>
      </c>
      <c r="ALB1" s="10" t="s">
        <v>3086</v>
      </c>
      <c r="ALC1" s="10" t="s">
        <v>3087</v>
      </c>
      <c r="ALD1" s="10" t="s">
        <v>3088</v>
      </c>
      <c r="ALE1" s="10" t="s">
        <v>3089</v>
      </c>
      <c r="ALF1" s="10" t="s">
        <v>3090</v>
      </c>
      <c r="ALG1" s="10" t="s">
        <v>3091</v>
      </c>
      <c r="ALH1" s="10" t="s">
        <v>3092</v>
      </c>
      <c r="ALI1" s="10" t="s">
        <v>3093</v>
      </c>
      <c r="ALJ1" s="10" t="s">
        <v>3094</v>
      </c>
      <c r="ALK1" s="10" t="s">
        <v>3095</v>
      </c>
      <c r="ALL1" s="10" t="s">
        <v>3096</v>
      </c>
      <c r="ALM1" s="10" t="s">
        <v>3097</v>
      </c>
      <c r="ALN1" s="10" t="s">
        <v>3098</v>
      </c>
      <c r="ALO1" s="10" t="s">
        <v>3099</v>
      </c>
      <c r="ALP1" s="10" t="s">
        <v>3100</v>
      </c>
      <c r="ALQ1" s="10" t="s">
        <v>3101</v>
      </c>
      <c r="ALR1" s="10" t="s">
        <v>3102</v>
      </c>
      <c r="ALS1" s="10" t="s">
        <v>3103</v>
      </c>
      <c r="ALT1" s="10" t="s">
        <v>3104</v>
      </c>
      <c r="ALU1" s="10" t="s">
        <v>3105</v>
      </c>
      <c r="ALV1" s="10" t="s">
        <v>3106</v>
      </c>
      <c r="ALW1" s="10" t="s">
        <v>3107</v>
      </c>
      <c r="ALX1" s="10" t="s">
        <v>3108</v>
      </c>
      <c r="ALY1" s="10" t="s">
        <v>3109</v>
      </c>
      <c r="ALZ1" s="10" t="s">
        <v>3110</v>
      </c>
      <c r="AMA1" s="10" t="s">
        <v>3111</v>
      </c>
      <c r="AMB1" s="10" t="s">
        <v>3112</v>
      </c>
      <c r="AMC1" s="10" t="s">
        <v>3113</v>
      </c>
      <c r="AMD1" s="10" t="s">
        <v>3114</v>
      </c>
      <c r="AME1" s="10" t="s">
        <v>3115</v>
      </c>
      <c r="AMF1" s="10" t="s">
        <v>3116</v>
      </c>
      <c r="AMG1" s="10" t="s">
        <v>3117</v>
      </c>
      <c r="AMH1" s="10" t="s">
        <v>3118</v>
      </c>
      <c r="AMI1" s="10" t="s">
        <v>3119</v>
      </c>
      <c r="AMJ1" s="10" t="s">
        <v>3120</v>
      </c>
      <c r="AMK1" s="10" t="s">
        <v>3121</v>
      </c>
      <c r="AML1" s="10" t="s">
        <v>3122</v>
      </c>
      <c r="AMM1" s="10" t="s">
        <v>3123</v>
      </c>
      <c r="AMN1" s="10" t="s">
        <v>3124</v>
      </c>
      <c r="AMO1" s="10" t="s">
        <v>3125</v>
      </c>
      <c r="AMP1" s="10" t="s">
        <v>3126</v>
      </c>
      <c r="AMQ1" s="10" t="s">
        <v>3127</v>
      </c>
      <c r="AMR1" s="10" t="s">
        <v>3128</v>
      </c>
      <c r="AMS1" s="10" t="s">
        <v>3129</v>
      </c>
      <c r="AMT1" s="10" t="s">
        <v>3130</v>
      </c>
      <c r="AMU1" s="10" t="s">
        <v>3131</v>
      </c>
      <c r="AMV1" s="10" t="s">
        <v>3132</v>
      </c>
      <c r="AMW1" s="10" t="s">
        <v>3133</v>
      </c>
      <c r="AMX1" s="10" t="s">
        <v>3134</v>
      </c>
      <c r="AMY1" s="10" t="s">
        <v>3135</v>
      </c>
      <c r="AMZ1" s="10" t="s">
        <v>3136</v>
      </c>
      <c r="ANA1" s="10" t="s">
        <v>3137</v>
      </c>
      <c r="ANB1" s="10" t="s">
        <v>3138</v>
      </c>
      <c r="ANC1" s="10" t="s">
        <v>3139</v>
      </c>
      <c r="AND1" s="10" t="s">
        <v>3140</v>
      </c>
      <c r="ANE1" s="10" t="s">
        <v>3141</v>
      </c>
      <c r="ANF1" s="10" t="s">
        <v>3142</v>
      </c>
      <c r="ANG1" s="10" t="s">
        <v>3143</v>
      </c>
      <c r="ANH1" s="10" t="s">
        <v>3144</v>
      </c>
      <c r="ANI1" s="10" t="s">
        <v>3145</v>
      </c>
      <c r="ANJ1" s="10" t="s">
        <v>3146</v>
      </c>
      <c r="ANK1" s="10" t="s">
        <v>3147</v>
      </c>
      <c r="ANL1" s="10" t="s">
        <v>3148</v>
      </c>
      <c r="ANM1" s="10" t="s">
        <v>3149</v>
      </c>
      <c r="ANN1" s="10" t="s">
        <v>3150</v>
      </c>
      <c r="ANO1" s="10" t="s">
        <v>3151</v>
      </c>
      <c r="ANP1" s="10" t="s">
        <v>3152</v>
      </c>
      <c r="ANQ1" s="10" t="s">
        <v>3153</v>
      </c>
      <c r="ANR1" s="10" t="s">
        <v>3154</v>
      </c>
      <c r="ANS1" s="10" t="s">
        <v>3155</v>
      </c>
      <c r="ANT1" s="10" t="s">
        <v>3156</v>
      </c>
      <c r="ANU1" s="10" t="s">
        <v>3157</v>
      </c>
      <c r="ANV1" s="10" t="s">
        <v>3158</v>
      </c>
      <c r="ANW1" s="10" t="s">
        <v>3159</v>
      </c>
      <c r="ANX1" s="10" t="s">
        <v>3160</v>
      </c>
      <c r="ANY1" s="10" t="s">
        <v>3161</v>
      </c>
      <c r="ANZ1" s="10" t="s">
        <v>3162</v>
      </c>
      <c r="AOA1" s="10" t="s">
        <v>3163</v>
      </c>
      <c r="AOB1" s="10" t="s">
        <v>3164</v>
      </c>
      <c r="AOC1" s="10" t="s">
        <v>3165</v>
      </c>
      <c r="AOD1" s="10" t="s">
        <v>3166</v>
      </c>
      <c r="AOE1" s="10" t="s">
        <v>3167</v>
      </c>
      <c r="AOF1" s="10" t="s">
        <v>3168</v>
      </c>
      <c r="AOG1" s="10" t="s">
        <v>3169</v>
      </c>
      <c r="AOH1" s="10" t="s">
        <v>3170</v>
      </c>
      <c r="AOI1" s="10" t="s">
        <v>3171</v>
      </c>
      <c r="AOJ1" s="10" t="s">
        <v>3172</v>
      </c>
      <c r="AOK1" s="10" t="s">
        <v>3173</v>
      </c>
      <c r="AOL1" s="10" t="s">
        <v>3174</v>
      </c>
      <c r="AOM1" s="10" t="s">
        <v>3175</v>
      </c>
      <c r="AON1" s="10" t="s">
        <v>3176</v>
      </c>
      <c r="AOO1" s="10" t="s">
        <v>3177</v>
      </c>
      <c r="AOP1" s="10" t="s">
        <v>3178</v>
      </c>
      <c r="AOQ1" s="10" t="s">
        <v>3179</v>
      </c>
      <c r="AOR1" s="10" t="s">
        <v>3180</v>
      </c>
      <c r="AOS1" s="10" t="s">
        <v>3181</v>
      </c>
      <c r="AOT1" s="10" t="s">
        <v>3182</v>
      </c>
      <c r="AOU1" s="10" t="s">
        <v>3183</v>
      </c>
      <c r="AOV1" s="10" t="s">
        <v>3184</v>
      </c>
      <c r="AOW1" s="10" t="s">
        <v>3185</v>
      </c>
      <c r="AOX1" s="10" t="s">
        <v>3186</v>
      </c>
      <c r="AOY1" s="10" t="s">
        <v>3187</v>
      </c>
      <c r="AOZ1" s="10" t="s">
        <v>3188</v>
      </c>
      <c r="APA1" s="10" t="s">
        <v>3189</v>
      </c>
      <c r="APB1" s="10" t="s">
        <v>3190</v>
      </c>
      <c r="APC1" s="10" t="s">
        <v>3191</v>
      </c>
      <c r="APD1" s="10" t="s">
        <v>3192</v>
      </c>
      <c r="APE1" s="10" t="s">
        <v>3193</v>
      </c>
      <c r="APF1" s="10" t="s">
        <v>3194</v>
      </c>
      <c r="APG1" s="10" t="s">
        <v>3195</v>
      </c>
      <c r="APH1" s="10" t="s">
        <v>3196</v>
      </c>
      <c r="API1" s="10" t="s">
        <v>3197</v>
      </c>
      <c r="APJ1" s="10" t="s">
        <v>3198</v>
      </c>
      <c r="APK1" s="10" t="s">
        <v>3199</v>
      </c>
      <c r="APL1" s="10" t="s">
        <v>3200</v>
      </c>
      <c r="APM1" s="10" t="s">
        <v>3201</v>
      </c>
      <c r="APN1" s="10" t="s">
        <v>3202</v>
      </c>
      <c r="APO1" s="10" t="s">
        <v>3203</v>
      </c>
      <c r="APP1" s="10" t="s">
        <v>3204</v>
      </c>
      <c r="APQ1" s="10" t="s">
        <v>3205</v>
      </c>
      <c r="APR1" s="10" t="s">
        <v>3206</v>
      </c>
      <c r="APS1" s="10" t="s">
        <v>3207</v>
      </c>
      <c r="APT1" s="10" t="s">
        <v>3208</v>
      </c>
      <c r="APU1" s="10" t="s">
        <v>3209</v>
      </c>
      <c r="APV1" s="10" t="s">
        <v>3210</v>
      </c>
      <c r="APW1" s="10" t="s">
        <v>3211</v>
      </c>
      <c r="APX1" s="10" t="s">
        <v>3212</v>
      </c>
      <c r="APY1" s="10" t="s">
        <v>3213</v>
      </c>
      <c r="APZ1" s="10" t="s">
        <v>3214</v>
      </c>
      <c r="AQA1" s="10" t="s">
        <v>3215</v>
      </c>
      <c r="AQB1" s="10" t="s">
        <v>3216</v>
      </c>
      <c r="AQC1" s="10" t="s">
        <v>3217</v>
      </c>
      <c r="AQD1" s="10" t="s">
        <v>3218</v>
      </c>
      <c r="AQE1" s="10" t="s">
        <v>3219</v>
      </c>
      <c r="AQF1" s="10" t="s">
        <v>3220</v>
      </c>
      <c r="AQG1" s="10" t="s">
        <v>3221</v>
      </c>
      <c r="AQH1" s="10" t="s">
        <v>3222</v>
      </c>
      <c r="AQI1" s="10" t="s">
        <v>3223</v>
      </c>
      <c r="AQJ1" s="10" t="s">
        <v>3224</v>
      </c>
      <c r="AQK1" s="10" t="s">
        <v>3225</v>
      </c>
      <c r="AQL1" s="10" t="s">
        <v>3226</v>
      </c>
      <c r="AQM1" s="10" t="s">
        <v>3227</v>
      </c>
      <c r="AQN1" s="10" t="s">
        <v>3228</v>
      </c>
      <c r="AQO1" s="10" t="s">
        <v>3229</v>
      </c>
      <c r="AQP1" s="10" t="s">
        <v>3230</v>
      </c>
      <c r="AQQ1" s="10" t="s">
        <v>3231</v>
      </c>
      <c r="AQR1" s="10" t="s">
        <v>3232</v>
      </c>
      <c r="AQS1" s="10" t="s">
        <v>3233</v>
      </c>
      <c r="AQT1" s="10" t="s">
        <v>3234</v>
      </c>
      <c r="AQU1" s="10" t="s">
        <v>3235</v>
      </c>
      <c r="AQV1" s="10" t="s">
        <v>3236</v>
      </c>
      <c r="AQW1" s="10" t="s">
        <v>3237</v>
      </c>
      <c r="AQX1" s="10" t="s">
        <v>3238</v>
      </c>
      <c r="AQY1" s="10" t="s">
        <v>3239</v>
      </c>
      <c r="AQZ1" s="10" t="s">
        <v>3240</v>
      </c>
      <c r="ARA1" s="10" t="s">
        <v>3241</v>
      </c>
      <c r="ARB1" s="10" t="s">
        <v>3242</v>
      </c>
      <c r="ARC1" s="10" t="s">
        <v>3243</v>
      </c>
      <c r="ARD1" s="10" t="s">
        <v>3244</v>
      </c>
      <c r="ARE1" s="10" t="s">
        <v>3245</v>
      </c>
      <c r="ARF1" s="10" t="s">
        <v>3246</v>
      </c>
      <c r="ARG1" s="10" t="s">
        <v>3247</v>
      </c>
      <c r="ARH1" s="10" t="s">
        <v>3248</v>
      </c>
      <c r="ARI1" s="10" t="s">
        <v>3249</v>
      </c>
      <c r="ARJ1" s="10" t="s">
        <v>3250</v>
      </c>
      <c r="ARK1" s="10" t="s">
        <v>3251</v>
      </c>
      <c r="ARL1" s="10" t="s">
        <v>3252</v>
      </c>
      <c r="ARM1" s="10" t="s">
        <v>3253</v>
      </c>
      <c r="ARN1" s="10" t="s">
        <v>3254</v>
      </c>
      <c r="ARO1" s="10" t="s">
        <v>3255</v>
      </c>
      <c r="ARP1" s="10" t="s">
        <v>3256</v>
      </c>
      <c r="ARQ1" s="10" t="s">
        <v>3257</v>
      </c>
      <c r="ARR1" s="10" t="s">
        <v>3258</v>
      </c>
      <c r="ARS1" s="10" t="s">
        <v>3259</v>
      </c>
      <c r="ART1" s="10" t="s">
        <v>3260</v>
      </c>
      <c r="ARU1" s="10" t="s">
        <v>3261</v>
      </c>
      <c r="ARV1" s="10" t="s">
        <v>3262</v>
      </c>
      <c r="ARW1" s="10" t="s">
        <v>3263</v>
      </c>
      <c r="ARX1" s="10" t="s">
        <v>3264</v>
      </c>
      <c r="ARY1" s="10" t="s">
        <v>3265</v>
      </c>
      <c r="ARZ1" s="10" t="s">
        <v>3266</v>
      </c>
      <c r="ASA1" s="10" t="s">
        <v>3267</v>
      </c>
      <c r="ASB1" s="10" t="s">
        <v>3268</v>
      </c>
      <c r="ASC1" s="10" t="s">
        <v>3269</v>
      </c>
      <c r="ASD1" s="10" t="s">
        <v>3270</v>
      </c>
      <c r="ASE1" s="10" t="s">
        <v>3271</v>
      </c>
      <c r="ASF1" s="10" t="s">
        <v>3272</v>
      </c>
      <c r="ASG1" s="10" t="s">
        <v>3273</v>
      </c>
      <c r="ASH1" s="10" t="s">
        <v>3274</v>
      </c>
      <c r="ASI1" s="10" t="s">
        <v>3275</v>
      </c>
      <c r="ASJ1" s="10" t="s">
        <v>3276</v>
      </c>
      <c r="ASK1" s="10" t="s">
        <v>3277</v>
      </c>
      <c r="ASL1" s="10" t="s">
        <v>3278</v>
      </c>
      <c r="ASM1" s="10" t="s">
        <v>3279</v>
      </c>
      <c r="ASN1" s="10" t="s">
        <v>3280</v>
      </c>
      <c r="ASO1" s="10" t="s">
        <v>3281</v>
      </c>
      <c r="ASP1" s="10" t="s">
        <v>3282</v>
      </c>
      <c r="ASQ1" s="10" t="s">
        <v>3283</v>
      </c>
      <c r="ASR1" s="10" t="s">
        <v>3284</v>
      </c>
      <c r="ASS1" s="10" t="s">
        <v>3285</v>
      </c>
      <c r="AST1" s="10" t="s">
        <v>3286</v>
      </c>
      <c r="ASU1" s="10" t="s">
        <v>3287</v>
      </c>
      <c r="ASV1" s="10" t="s">
        <v>3288</v>
      </c>
      <c r="ASW1" s="10" t="s">
        <v>3289</v>
      </c>
      <c r="ASX1" s="10" t="s">
        <v>3290</v>
      </c>
      <c r="ASY1" s="10" t="s">
        <v>3291</v>
      </c>
      <c r="ASZ1" s="10" t="s">
        <v>3292</v>
      </c>
      <c r="ATA1" s="10" t="s">
        <v>3293</v>
      </c>
      <c r="ATB1" s="10" t="s">
        <v>3294</v>
      </c>
      <c r="ATC1" s="10" t="s">
        <v>3295</v>
      </c>
      <c r="ATD1" s="10" t="s">
        <v>3296</v>
      </c>
      <c r="ATE1" s="10" t="s">
        <v>3297</v>
      </c>
      <c r="ATF1" s="10" t="s">
        <v>3298</v>
      </c>
      <c r="ATG1" s="10" t="s">
        <v>3299</v>
      </c>
      <c r="ATH1" s="10" t="s">
        <v>3300</v>
      </c>
      <c r="ATI1" s="10" t="s">
        <v>3301</v>
      </c>
      <c r="ATJ1" s="10" t="s">
        <v>3302</v>
      </c>
      <c r="ATK1" s="10" t="s">
        <v>3303</v>
      </c>
      <c r="ATL1" s="10" t="s">
        <v>3304</v>
      </c>
      <c r="ATM1" s="10" t="s">
        <v>3305</v>
      </c>
      <c r="ATN1" s="10" t="s">
        <v>3306</v>
      </c>
      <c r="ATO1" s="10" t="s">
        <v>3307</v>
      </c>
      <c r="ATP1" s="10" t="s">
        <v>3308</v>
      </c>
      <c r="ATQ1" s="10" t="s">
        <v>3309</v>
      </c>
      <c r="ATR1" s="10" t="s">
        <v>3310</v>
      </c>
      <c r="ATS1" s="10" t="s">
        <v>3311</v>
      </c>
      <c r="ATT1" s="10" t="s">
        <v>3312</v>
      </c>
      <c r="ATU1" s="10" t="s">
        <v>3313</v>
      </c>
      <c r="ATV1" s="10" t="s">
        <v>3314</v>
      </c>
      <c r="ATW1" s="10" t="s">
        <v>3315</v>
      </c>
      <c r="ATX1" s="10" t="s">
        <v>3316</v>
      </c>
      <c r="ATY1" s="10" t="s">
        <v>3317</v>
      </c>
      <c r="ATZ1" s="10" t="s">
        <v>3318</v>
      </c>
      <c r="AUA1" s="10" t="s">
        <v>3319</v>
      </c>
      <c r="AUB1" s="10" t="s">
        <v>3320</v>
      </c>
      <c r="AUC1" s="10" t="s">
        <v>3321</v>
      </c>
      <c r="AUD1" s="10" t="s">
        <v>3322</v>
      </c>
      <c r="AUE1" s="10" t="s">
        <v>3323</v>
      </c>
      <c r="AUF1" s="10" t="s">
        <v>3324</v>
      </c>
      <c r="AUG1" s="10" t="s">
        <v>3325</v>
      </c>
      <c r="AUH1" s="10" t="s">
        <v>3326</v>
      </c>
      <c r="AUI1" s="10" t="s">
        <v>3327</v>
      </c>
      <c r="AUJ1" s="10" t="s">
        <v>3328</v>
      </c>
      <c r="AUK1" s="10" t="s">
        <v>3329</v>
      </c>
      <c r="AUL1" s="10" t="s">
        <v>3330</v>
      </c>
      <c r="AUM1" s="10" t="s">
        <v>3331</v>
      </c>
      <c r="AUN1" s="10" t="s">
        <v>3332</v>
      </c>
      <c r="AUO1" s="10" t="s">
        <v>3333</v>
      </c>
      <c r="AUP1" s="10" t="s">
        <v>3334</v>
      </c>
      <c r="AUQ1" s="10" t="s">
        <v>3335</v>
      </c>
      <c r="AUR1" s="10" t="s">
        <v>3336</v>
      </c>
      <c r="AUS1" s="10" t="s">
        <v>3337</v>
      </c>
      <c r="AUT1" s="10" t="s">
        <v>3338</v>
      </c>
      <c r="AUU1" s="10" t="s">
        <v>3339</v>
      </c>
      <c r="AUV1" s="10" t="s">
        <v>3340</v>
      </c>
      <c r="AUW1" s="10" t="s">
        <v>3341</v>
      </c>
      <c r="AUX1" s="10" t="s">
        <v>3342</v>
      </c>
      <c r="AUY1" s="10" t="s">
        <v>3343</v>
      </c>
      <c r="AUZ1" s="10" t="s">
        <v>3344</v>
      </c>
      <c r="AVA1" s="10" t="s">
        <v>3345</v>
      </c>
      <c r="AVB1" s="10" t="s">
        <v>3346</v>
      </c>
      <c r="AVC1" s="10" t="s">
        <v>3347</v>
      </c>
      <c r="AVD1" s="10" t="s">
        <v>3348</v>
      </c>
      <c r="AVE1" s="10" t="s">
        <v>3349</v>
      </c>
      <c r="AVF1" s="10" t="s">
        <v>3350</v>
      </c>
      <c r="AVG1" s="10" t="s">
        <v>3351</v>
      </c>
      <c r="AVH1" s="10" t="s">
        <v>3352</v>
      </c>
      <c r="AVI1" s="10" t="s">
        <v>3353</v>
      </c>
      <c r="AVJ1" s="10" t="s">
        <v>3354</v>
      </c>
      <c r="AVK1" s="10" t="s">
        <v>3355</v>
      </c>
      <c r="AVL1" s="10" t="s">
        <v>3356</v>
      </c>
      <c r="AVM1" s="10" t="s">
        <v>3357</v>
      </c>
      <c r="AVN1" s="10" t="s">
        <v>3358</v>
      </c>
      <c r="AVO1" s="10" t="s">
        <v>3359</v>
      </c>
      <c r="AVP1" s="10" t="s">
        <v>3360</v>
      </c>
      <c r="AVQ1" s="10" t="s">
        <v>3361</v>
      </c>
      <c r="AVR1" s="10" t="s">
        <v>3362</v>
      </c>
      <c r="AVS1" s="10" t="s">
        <v>3363</v>
      </c>
      <c r="AVT1" s="10" t="s">
        <v>3364</v>
      </c>
      <c r="AVU1" s="10" t="s">
        <v>3365</v>
      </c>
      <c r="AVV1" s="10" t="s">
        <v>3366</v>
      </c>
      <c r="AVW1" s="10" t="s">
        <v>3367</v>
      </c>
      <c r="AVX1" s="10" t="s">
        <v>3368</v>
      </c>
      <c r="AVY1" s="10" t="s">
        <v>3369</v>
      </c>
      <c r="AVZ1" s="10" t="s">
        <v>3370</v>
      </c>
      <c r="AWA1" s="10" t="s">
        <v>3371</v>
      </c>
      <c r="AWB1" s="10" t="s">
        <v>3372</v>
      </c>
      <c r="AWC1" s="10" t="s">
        <v>3373</v>
      </c>
      <c r="AWD1" s="10" t="s">
        <v>3374</v>
      </c>
      <c r="AWE1" s="10" t="s">
        <v>3375</v>
      </c>
      <c r="AWF1" s="10" t="s">
        <v>3376</v>
      </c>
      <c r="AWG1" s="10" t="s">
        <v>3377</v>
      </c>
      <c r="AWH1" s="10" t="s">
        <v>3378</v>
      </c>
      <c r="AWI1" s="10" t="s">
        <v>3379</v>
      </c>
      <c r="AWJ1" s="10" t="s">
        <v>3380</v>
      </c>
      <c r="AWK1" s="10" t="s">
        <v>3381</v>
      </c>
      <c r="AWL1" s="10" t="s">
        <v>3382</v>
      </c>
      <c r="AWM1" s="10" t="s">
        <v>3383</v>
      </c>
      <c r="AWN1" s="10" t="s">
        <v>3384</v>
      </c>
      <c r="AWO1" s="10" t="s">
        <v>3385</v>
      </c>
      <c r="AWP1" s="10" t="s">
        <v>3386</v>
      </c>
      <c r="AWQ1" s="10" t="s">
        <v>3387</v>
      </c>
      <c r="AWR1" s="10" t="s">
        <v>3388</v>
      </c>
      <c r="AWS1" s="10" t="s">
        <v>3389</v>
      </c>
      <c r="AWT1" s="10" t="s">
        <v>3390</v>
      </c>
      <c r="AWU1" s="10" t="s">
        <v>3391</v>
      </c>
      <c r="AWV1" s="10" t="s">
        <v>3392</v>
      </c>
      <c r="AWW1" s="10" t="s">
        <v>3393</v>
      </c>
      <c r="AWX1" s="10" t="s">
        <v>3394</v>
      </c>
      <c r="AWY1" s="10" t="s">
        <v>3395</v>
      </c>
      <c r="AWZ1" s="10" t="s">
        <v>3396</v>
      </c>
      <c r="AXA1" s="10" t="s">
        <v>3397</v>
      </c>
      <c r="AXB1" s="10" t="s">
        <v>3398</v>
      </c>
      <c r="AXC1" s="10" t="s">
        <v>3399</v>
      </c>
      <c r="AXD1" s="10" t="s">
        <v>3400</v>
      </c>
      <c r="AXE1" s="10" t="s">
        <v>3401</v>
      </c>
      <c r="AXF1" s="10" t="s">
        <v>3402</v>
      </c>
      <c r="AXG1" s="10" t="s">
        <v>3403</v>
      </c>
      <c r="AXH1" s="10" t="s">
        <v>3404</v>
      </c>
      <c r="AXI1" s="10" t="s">
        <v>3405</v>
      </c>
      <c r="AXJ1" s="10" t="s">
        <v>3406</v>
      </c>
      <c r="AXK1" s="10" t="s">
        <v>3407</v>
      </c>
      <c r="AXL1" s="10" t="s">
        <v>3408</v>
      </c>
      <c r="AXM1" s="10" t="s">
        <v>3409</v>
      </c>
      <c r="AXN1" s="10" t="s">
        <v>3410</v>
      </c>
      <c r="AXO1" s="10" t="s">
        <v>3411</v>
      </c>
      <c r="AXP1" s="10" t="s">
        <v>3412</v>
      </c>
      <c r="AXQ1" s="10" t="s">
        <v>3413</v>
      </c>
      <c r="AXR1" s="10" t="s">
        <v>3414</v>
      </c>
      <c r="AXS1" s="10" t="s">
        <v>3415</v>
      </c>
      <c r="AXT1" s="10" t="s">
        <v>3416</v>
      </c>
      <c r="AXU1" s="10" t="s">
        <v>3417</v>
      </c>
      <c r="AXV1" s="10" t="s">
        <v>3418</v>
      </c>
      <c r="AXW1" s="10" t="s">
        <v>3419</v>
      </c>
      <c r="AXX1" s="10" t="s">
        <v>3420</v>
      </c>
      <c r="AXY1" s="10" t="s">
        <v>3421</v>
      </c>
      <c r="AXZ1" s="10" t="s">
        <v>3422</v>
      </c>
      <c r="AYA1" s="10" t="s">
        <v>3423</v>
      </c>
      <c r="AYB1" s="10" t="s">
        <v>3424</v>
      </c>
      <c r="AYC1" s="10" t="s">
        <v>3425</v>
      </c>
      <c r="AYD1" s="10" t="s">
        <v>3426</v>
      </c>
      <c r="AYE1" s="10" t="s">
        <v>3427</v>
      </c>
      <c r="AYF1" s="10" t="s">
        <v>3428</v>
      </c>
      <c r="AYG1" s="10" t="s">
        <v>3429</v>
      </c>
      <c r="AYH1" s="10" t="s">
        <v>3430</v>
      </c>
      <c r="AYI1" s="10" t="s">
        <v>3431</v>
      </c>
      <c r="AYJ1" s="10" t="s">
        <v>3432</v>
      </c>
      <c r="AYK1" s="10" t="s">
        <v>3433</v>
      </c>
      <c r="AYL1" s="10" t="s">
        <v>3434</v>
      </c>
      <c r="AYM1" s="10" t="s">
        <v>3435</v>
      </c>
      <c r="AYN1" s="10" t="s">
        <v>3436</v>
      </c>
      <c r="AYO1" s="10" t="s">
        <v>3437</v>
      </c>
      <c r="AYP1" s="10" t="s">
        <v>3438</v>
      </c>
      <c r="AYQ1" s="10" t="s">
        <v>3439</v>
      </c>
      <c r="AYR1" s="10" t="s">
        <v>3440</v>
      </c>
      <c r="AYS1" s="10" t="s">
        <v>3441</v>
      </c>
      <c r="AYT1" s="10" t="s">
        <v>3442</v>
      </c>
      <c r="AYU1" s="10" t="s">
        <v>3443</v>
      </c>
      <c r="AYV1" s="10" t="s">
        <v>3444</v>
      </c>
      <c r="AYW1" s="10" t="s">
        <v>3445</v>
      </c>
      <c r="AYX1" s="10" t="s">
        <v>3446</v>
      </c>
      <c r="AYY1" s="10" t="s">
        <v>3447</v>
      </c>
      <c r="AYZ1" s="10" t="s">
        <v>3448</v>
      </c>
      <c r="AZA1" s="10" t="s">
        <v>3449</v>
      </c>
      <c r="AZB1" s="10" t="s">
        <v>3450</v>
      </c>
      <c r="AZC1" s="10" t="s">
        <v>3451</v>
      </c>
      <c r="AZD1" s="10" t="s">
        <v>3452</v>
      </c>
      <c r="AZE1" s="10" t="s">
        <v>3453</v>
      </c>
      <c r="AZF1" s="10" t="s">
        <v>3454</v>
      </c>
      <c r="AZG1" s="10" t="s">
        <v>3455</v>
      </c>
      <c r="AZH1" s="10" t="s">
        <v>3456</v>
      </c>
      <c r="AZI1" s="10" t="s">
        <v>3457</v>
      </c>
      <c r="AZJ1" s="10" t="s">
        <v>3458</v>
      </c>
      <c r="AZK1" s="10" t="s">
        <v>3459</v>
      </c>
      <c r="AZL1" s="10" t="s">
        <v>3460</v>
      </c>
      <c r="AZM1" s="10" t="s">
        <v>3461</v>
      </c>
      <c r="AZN1" s="10" t="s">
        <v>3462</v>
      </c>
      <c r="AZO1" s="10" t="s">
        <v>3463</v>
      </c>
      <c r="AZP1" s="10" t="s">
        <v>3464</v>
      </c>
      <c r="AZQ1" s="10" t="s">
        <v>3465</v>
      </c>
      <c r="AZR1" s="10" t="s">
        <v>3466</v>
      </c>
      <c r="AZS1" s="10" t="s">
        <v>3467</v>
      </c>
      <c r="AZT1" s="10" t="s">
        <v>3468</v>
      </c>
      <c r="AZU1" s="10" t="s">
        <v>3469</v>
      </c>
      <c r="AZV1" s="10" t="s">
        <v>3470</v>
      </c>
      <c r="AZW1" s="10" t="s">
        <v>3471</v>
      </c>
      <c r="AZX1" s="10" t="s">
        <v>3472</v>
      </c>
      <c r="AZY1" s="10" t="s">
        <v>3473</v>
      </c>
      <c r="AZZ1" s="10" t="s">
        <v>3474</v>
      </c>
      <c r="BAA1" s="10" t="s">
        <v>3475</v>
      </c>
      <c r="BAB1" s="10" t="s">
        <v>3476</v>
      </c>
      <c r="BAC1" s="10" t="s">
        <v>3477</v>
      </c>
      <c r="BAD1" s="10" t="s">
        <v>3478</v>
      </c>
      <c r="BAE1" s="10" t="s">
        <v>3479</v>
      </c>
      <c r="BAF1" s="10" t="s">
        <v>3480</v>
      </c>
      <c r="BAG1" s="10" t="s">
        <v>3481</v>
      </c>
      <c r="BAH1" s="10" t="s">
        <v>3482</v>
      </c>
      <c r="BAI1" s="10" t="s">
        <v>3483</v>
      </c>
      <c r="BAJ1" s="10" t="s">
        <v>3484</v>
      </c>
      <c r="BAK1" s="10" t="s">
        <v>3485</v>
      </c>
      <c r="BAL1" s="10" t="s">
        <v>3486</v>
      </c>
      <c r="BAM1" s="10" t="s">
        <v>3487</v>
      </c>
      <c r="BAN1" s="10" t="s">
        <v>3488</v>
      </c>
      <c r="BAO1" s="10" t="s">
        <v>3489</v>
      </c>
      <c r="BAP1" s="10" t="s">
        <v>3490</v>
      </c>
      <c r="BAQ1" s="10" t="s">
        <v>3491</v>
      </c>
      <c r="BAR1" s="10" t="s">
        <v>3492</v>
      </c>
      <c r="BAS1" s="10" t="s">
        <v>3493</v>
      </c>
      <c r="BAT1" s="10" t="s">
        <v>3494</v>
      </c>
      <c r="BAU1" s="10" t="s">
        <v>3495</v>
      </c>
      <c r="BAV1" s="10" t="s">
        <v>3496</v>
      </c>
      <c r="BAW1" s="10" t="s">
        <v>3497</v>
      </c>
      <c r="BAX1" s="10" t="s">
        <v>3498</v>
      </c>
      <c r="BAY1" s="10" t="s">
        <v>3499</v>
      </c>
      <c r="BAZ1" s="10" t="s">
        <v>3500</v>
      </c>
      <c r="BBA1" s="10" t="s">
        <v>3501</v>
      </c>
      <c r="BBB1" s="10" t="s">
        <v>3502</v>
      </c>
      <c r="BBC1" s="10" t="s">
        <v>3503</v>
      </c>
      <c r="BBD1" s="10" t="s">
        <v>3504</v>
      </c>
      <c r="BBE1" s="10" t="s">
        <v>3505</v>
      </c>
      <c r="BBF1" s="10" t="s">
        <v>3506</v>
      </c>
      <c r="BBG1" s="10" t="s">
        <v>3507</v>
      </c>
      <c r="BBH1" s="10" t="s">
        <v>3508</v>
      </c>
      <c r="BBI1" s="10" t="s">
        <v>3509</v>
      </c>
      <c r="BBJ1" s="10" t="s">
        <v>3510</v>
      </c>
      <c r="BBK1" s="10" t="s">
        <v>3511</v>
      </c>
      <c r="BBL1" s="10" t="s">
        <v>3512</v>
      </c>
      <c r="BBM1" s="10" t="s">
        <v>3513</v>
      </c>
      <c r="BBN1" s="10" t="s">
        <v>3514</v>
      </c>
      <c r="BBO1" s="10" t="s">
        <v>3515</v>
      </c>
      <c r="BBP1" s="10" t="s">
        <v>3516</v>
      </c>
      <c r="BBQ1" s="10" t="s">
        <v>3517</v>
      </c>
      <c r="BBR1" s="10" t="s">
        <v>3518</v>
      </c>
      <c r="BBS1" s="10" t="s">
        <v>3519</v>
      </c>
      <c r="BBT1" s="10" t="s">
        <v>3520</v>
      </c>
      <c r="BBU1" s="10" t="s">
        <v>3521</v>
      </c>
      <c r="BBV1" s="10" t="s">
        <v>3522</v>
      </c>
      <c r="BBW1" s="10" t="s">
        <v>3523</v>
      </c>
      <c r="BBX1" s="10" t="s">
        <v>3524</v>
      </c>
      <c r="BBY1" s="10" t="s">
        <v>3525</v>
      </c>
      <c r="BBZ1" s="10" t="s">
        <v>3526</v>
      </c>
      <c r="BCA1" s="10" t="s">
        <v>3527</v>
      </c>
      <c r="BCB1" s="10" t="s">
        <v>3528</v>
      </c>
      <c r="BCC1" s="10" t="s">
        <v>3529</v>
      </c>
      <c r="BCD1" s="10" t="s">
        <v>3530</v>
      </c>
      <c r="BCE1" s="10" t="s">
        <v>3531</v>
      </c>
      <c r="BCF1" s="10" t="s">
        <v>3532</v>
      </c>
      <c r="BCG1" s="10" t="s">
        <v>3533</v>
      </c>
      <c r="BCH1" s="10" t="s">
        <v>3534</v>
      </c>
      <c r="BCI1" s="10" t="s">
        <v>3535</v>
      </c>
      <c r="BCJ1" s="10" t="s">
        <v>3536</v>
      </c>
      <c r="BCK1" s="10" t="s">
        <v>3537</v>
      </c>
      <c r="BCL1" s="10" t="s">
        <v>3538</v>
      </c>
      <c r="BCM1" s="10" t="s">
        <v>3539</v>
      </c>
      <c r="BCN1" s="10" t="s">
        <v>3540</v>
      </c>
      <c r="BCO1" s="10" t="s">
        <v>3541</v>
      </c>
      <c r="BCP1" s="10" t="s">
        <v>3542</v>
      </c>
      <c r="BCQ1" s="10" t="s">
        <v>3543</v>
      </c>
      <c r="BCR1" s="10" t="s">
        <v>3544</v>
      </c>
      <c r="BCS1" s="10" t="s">
        <v>3545</v>
      </c>
      <c r="BCT1" s="10" t="s">
        <v>3546</v>
      </c>
      <c r="BCU1" s="10" t="s">
        <v>3547</v>
      </c>
      <c r="BCV1" s="10" t="s">
        <v>3548</v>
      </c>
      <c r="BCW1" s="10" t="s">
        <v>3549</v>
      </c>
      <c r="BCX1" s="10" t="s">
        <v>3550</v>
      </c>
      <c r="BCY1" s="10" t="s">
        <v>3551</v>
      </c>
      <c r="BCZ1" s="10" t="s">
        <v>3552</v>
      </c>
      <c r="BDA1" s="10" t="s">
        <v>3553</v>
      </c>
      <c r="BDB1" s="10" t="s">
        <v>3554</v>
      </c>
      <c r="BDC1" s="10" t="s">
        <v>3555</v>
      </c>
      <c r="BDD1" s="10" t="s">
        <v>3556</v>
      </c>
      <c r="BDE1" s="10" t="s">
        <v>3557</v>
      </c>
      <c r="BDF1" s="10" t="s">
        <v>3558</v>
      </c>
      <c r="BDG1" s="10" t="s">
        <v>3559</v>
      </c>
      <c r="BDH1" s="10" t="s">
        <v>3560</v>
      </c>
      <c r="BDI1" s="10" t="s">
        <v>3561</v>
      </c>
      <c r="BDJ1" s="10" t="s">
        <v>3562</v>
      </c>
      <c r="BDK1" s="10" t="s">
        <v>3563</v>
      </c>
      <c r="BDL1" s="10" t="s">
        <v>3564</v>
      </c>
      <c r="BDM1" s="10" t="s">
        <v>3565</v>
      </c>
      <c r="BDN1" s="10" t="s">
        <v>3566</v>
      </c>
      <c r="BDO1" s="10" t="s">
        <v>3567</v>
      </c>
      <c r="BDP1" s="10" t="s">
        <v>3568</v>
      </c>
      <c r="BDQ1" s="10" t="s">
        <v>3569</v>
      </c>
      <c r="BDR1" s="10" t="s">
        <v>3570</v>
      </c>
      <c r="BDS1" s="10" t="s">
        <v>3571</v>
      </c>
      <c r="BDT1" s="10" t="s">
        <v>3572</v>
      </c>
      <c r="BDU1" s="10" t="s">
        <v>3573</v>
      </c>
      <c r="BDV1" s="10" t="s">
        <v>3574</v>
      </c>
      <c r="BDW1" s="10" t="s">
        <v>3575</v>
      </c>
      <c r="BDX1" s="10" t="s">
        <v>3576</v>
      </c>
      <c r="BDY1" s="10" t="s">
        <v>3577</v>
      </c>
      <c r="BDZ1" s="10" t="s">
        <v>3578</v>
      </c>
      <c r="BEA1" s="10" t="s">
        <v>3579</v>
      </c>
      <c r="BEB1" s="10" t="s">
        <v>3580</v>
      </c>
      <c r="BEC1" s="10" t="s">
        <v>3581</v>
      </c>
      <c r="BED1" s="10" t="s">
        <v>3582</v>
      </c>
      <c r="BEE1" s="10" t="s">
        <v>3583</v>
      </c>
      <c r="BEF1" s="10" t="s">
        <v>3584</v>
      </c>
      <c r="BEG1" s="10" t="s">
        <v>3585</v>
      </c>
      <c r="BEH1" s="10" t="s">
        <v>3586</v>
      </c>
      <c r="BEI1" s="10" t="s">
        <v>3587</v>
      </c>
      <c r="BEJ1" s="10" t="s">
        <v>3588</v>
      </c>
      <c r="BEK1" s="10" t="s">
        <v>3589</v>
      </c>
      <c r="BEL1" s="10" t="s">
        <v>3590</v>
      </c>
      <c r="BEM1" s="10" t="s">
        <v>3591</v>
      </c>
      <c r="BEN1" s="10" t="s">
        <v>3592</v>
      </c>
      <c r="BEO1" s="10" t="s">
        <v>3593</v>
      </c>
      <c r="BEP1" s="10" t="s">
        <v>3594</v>
      </c>
      <c r="BEQ1" s="10" t="s">
        <v>3595</v>
      </c>
      <c r="BER1" s="10" t="s">
        <v>3596</v>
      </c>
      <c r="BES1" s="10" t="s">
        <v>3597</v>
      </c>
      <c r="BET1" s="10" t="s">
        <v>3598</v>
      </c>
      <c r="BEU1" s="10" t="s">
        <v>3599</v>
      </c>
      <c r="BEV1" s="10" t="s">
        <v>3600</v>
      </c>
      <c r="BEW1" s="10" t="s">
        <v>3601</v>
      </c>
      <c r="BEX1" s="10" t="s">
        <v>3602</v>
      </c>
      <c r="BEY1" s="10" t="s">
        <v>3603</v>
      </c>
      <c r="BEZ1" s="10" t="s">
        <v>3604</v>
      </c>
      <c r="BFA1" s="10" t="s">
        <v>3605</v>
      </c>
      <c r="BFB1" s="10" t="s">
        <v>3606</v>
      </c>
      <c r="BFC1" s="10" t="s">
        <v>3607</v>
      </c>
      <c r="BFD1" s="10" t="s">
        <v>3608</v>
      </c>
      <c r="BFE1" s="10" t="s">
        <v>3609</v>
      </c>
      <c r="BFF1" s="10" t="s">
        <v>3610</v>
      </c>
      <c r="BFG1" s="10" t="s">
        <v>3611</v>
      </c>
      <c r="BFH1" s="10" t="s">
        <v>3612</v>
      </c>
      <c r="BFI1" s="10" t="s">
        <v>3613</v>
      </c>
      <c r="BFJ1" s="10" t="s">
        <v>3614</v>
      </c>
      <c r="BFK1" s="10" t="s">
        <v>3615</v>
      </c>
      <c r="BFL1" s="10" t="s">
        <v>3616</v>
      </c>
      <c r="BFM1" s="10" t="s">
        <v>3617</v>
      </c>
      <c r="BFN1" s="10" t="s">
        <v>3618</v>
      </c>
      <c r="BFO1" s="10" t="s">
        <v>3619</v>
      </c>
      <c r="BFP1" s="10" t="s">
        <v>3620</v>
      </c>
      <c r="BFQ1" s="10" t="s">
        <v>3621</v>
      </c>
      <c r="BFR1" s="10" t="s">
        <v>3622</v>
      </c>
      <c r="BFS1" s="10" t="s">
        <v>3623</v>
      </c>
      <c r="BFT1" s="10" t="s">
        <v>3624</v>
      </c>
      <c r="BFU1" s="10" t="s">
        <v>3625</v>
      </c>
      <c r="BFV1" s="10" t="s">
        <v>3626</v>
      </c>
      <c r="BFW1" s="10" t="s">
        <v>3627</v>
      </c>
      <c r="BFX1" s="10" t="s">
        <v>3628</v>
      </c>
      <c r="BFY1" s="10" t="s">
        <v>3629</v>
      </c>
      <c r="BFZ1" s="10" t="s">
        <v>3630</v>
      </c>
      <c r="BGA1" s="10" t="s">
        <v>3631</v>
      </c>
      <c r="BGB1" s="10" t="s">
        <v>3632</v>
      </c>
      <c r="BGC1" s="10" t="s">
        <v>3633</v>
      </c>
      <c r="BGD1" s="10" t="s">
        <v>3634</v>
      </c>
      <c r="BGE1" s="10" t="s">
        <v>3635</v>
      </c>
      <c r="BGF1" s="10" t="s">
        <v>3636</v>
      </c>
      <c r="BGG1" s="10" t="s">
        <v>3637</v>
      </c>
      <c r="BGH1" s="10" t="s">
        <v>3638</v>
      </c>
      <c r="BGI1" s="10" t="s">
        <v>3639</v>
      </c>
      <c r="BGJ1" s="10" t="s">
        <v>3640</v>
      </c>
      <c r="BGK1" s="10" t="s">
        <v>3641</v>
      </c>
      <c r="BGL1" s="10" t="s">
        <v>3642</v>
      </c>
      <c r="BGM1" s="10" t="s">
        <v>3643</v>
      </c>
      <c r="BGN1" s="10" t="s">
        <v>3644</v>
      </c>
      <c r="BGO1" s="10" t="s">
        <v>3645</v>
      </c>
      <c r="BGP1" s="10" t="s">
        <v>3646</v>
      </c>
      <c r="BGQ1" s="10" t="s">
        <v>3647</v>
      </c>
      <c r="BGR1" s="10" t="s">
        <v>3648</v>
      </c>
      <c r="BGS1" s="10" t="s">
        <v>3649</v>
      </c>
      <c r="BGT1" s="10" t="s">
        <v>3650</v>
      </c>
      <c r="BGU1" s="10" t="s">
        <v>3651</v>
      </c>
      <c r="BGV1" s="10" t="s">
        <v>3652</v>
      </c>
      <c r="BGW1" s="10" t="s">
        <v>3653</v>
      </c>
      <c r="BGX1" s="10" t="s">
        <v>3654</v>
      </c>
      <c r="BGY1" s="10" t="s">
        <v>3655</v>
      </c>
      <c r="BGZ1" s="10" t="s">
        <v>3656</v>
      </c>
      <c r="BHA1" s="10" t="s">
        <v>3657</v>
      </c>
      <c r="BHB1" s="10" t="s">
        <v>3658</v>
      </c>
      <c r="BHC1" s="10" t="s">
        <v>3659</v>
      </c>
      <c r="BHD1" s="10" t="s">
        <v>3660</v>
      </c>
      <c r="BHE1" s="10" t="s">
        <v>3661</v>
      </c>
      <c r="BHF1" s="10" t="s">
        <v>3662</v>
      </c>
      <c r="BHG1" s="10" t="s">
        <v>3663</v>
      </c>
      <c r="BHH1" s="10" t="s">
        <v>3664</v>
      </c>
      <c r="BHI1" s="10" t="s">
        <v>3665</v>
      </c>
      <c r="BHJ1" s="10" t="s">
        <v>3666</v>
      </c>
      <c r="BHK1" s="10" t="s">
        <v>3667</v>
      </c>
      <c r="BHL1" s="10" t="s">
        <v>3668</v>
      </c>
      <c r="BHM1" s="10" t="s">
        <v>3669</v>
      </c>
      <c r="BHN1" s="10" t="s">
        <v>3670</v>
      </c>
      <c r="BHO1" s="10" t="s">
        <v>3671</v>
      </c>
      <c r="BHP1" s="10" t="s">
        <v>3672</v>
      </c>
      <c r="BHQ1" s="10" t="s">
        <v>3673</v>
      </c>
      <c r="BHR1" s="10" t="s">
        <v>3674</v>
      </c>
      <c r="BHS1" s="10" t="s">
        <v>3675</v>
      </c>
      <c r="BHT1" s="10" t="s">
        <v>3676</v>
      </c>
      <c r="BHU1" s="10" t="s">
        <v>3677</v>
      </c>
      <c r="BHV1" s="10" t="s">
        <v>3678</v>
      </c>
      <c r="BHW1" s="10" t="s">
        <v>3679</v>
      </c>
      <c r="BHX1" s="10" t="s">
        <v>3680</v>
      </c>
      <c r="BHY1" s="10" t="s">
        <v>3681</v>
      </c>
      <c r="BHZ1" s="10" t="s">
        <v>3682</v>
      </c>
      <c r="BIA1" s="10" t="s">
        <v>3683</v>
      </c>
      <c r="BIB1" s="10" t="s">
        <v>3684</v>
      </c>
      <c r="BIC1" s="10" t="s">
        <v>3685</v>
      </c>
      <c r="BID1" s="10" t="s">
        <v>3686</v>
      </c>
      <c r="BIE1" s="10" t="s">
        <v>3687</v>
      </c>
      <c r="BIF1" s="10" t="s">
        <v>3688</v>
      </c>
      <c r="BIG1" s="10" t="s">
        <v>3689</v>
      </c>
      <c r="BIH1" s="10" t="s">
        <v>3690</v>
      </c>
      <c r="BII1" s="10" t="s">
        <v>3691</v>
      </c>
      <c r="BIJ1" s="10" t="s">
        <v>3692</v>
      </c>
      <c r="BIK1" s="10" t="s">
        <v>3693</v>
      </c>
      <c r="BIL1" s="10" t="s">
        <v>3694</v>
      </c>
      <c r="BIM1" s="10" t="s">
        <v>3695</v>
      </c>
      <c r="BIN1" s="10" t="s">
        <v>3696</v>
      </c>
      <c r="BIO1" s="10" t="s">
        <v>3697</v>
      </c>
      <c r="BIP1" s="10" t="s">
        <v>3698</v>
      </c>
      <c r="BIQ1" s="10" t="s">
        <v>3699</v>
      </c>
      <c r="BIR1" s="10" t="s">
        <v>3700</v>
      </c>
      <c r="BIS1" s="10" t="s">
        <v>3701</v>
      </c>
      <c r="BIT1" s="10" t="s">
        <v>3702</v>
      </c>
      <c r="BIU1" s="10" t="s">
        <v>3703</v>
      </c>
      <c r="BIV1" s="10" t="s">
        <v>3704</v>
      </c>
      <c r="BIW1" s="10" t="s">
        <v>3705</v>
      </c>
      <c r="BIX1" s="10" t="s">
        <v>3706</v>
      </c>
      <c r="BIY1" s="10" t="s">
        <v>3707</v>
      </c>
      <c r="BIZ1" s="10" t="s">
        <v>3708</v>
      </c>
      <c r="BJA1" s="10" t="s">
        <v>3709</v>
      </c>
      <c r="BJB1" s="10" t="s">
        <v>3710</v>
      </c>
      <c r="BJC1" s="10" t="s">
        <v>3711</v>
      </c>
      <c r="BJD1" s="10" t="s">
        <v>3712</v>
      </c>
      <c r="BJE1" s="10" t="s">
        <v>3713</v>
      </c>
      <c r="BJF1" s="10" t="s">
        <v>3714</v>
      </c>
      <c r="BJG1" s="10" t="s">
        <v>3715</v>
      </c>
      <c r="BJH1" s="10" t="s">
        <v>3716</v>
      </c>
      <c r="BJI1" s="10" t="s">
        <v>3717</v>
      </c>
      <c r="BJJ1" s="10" t="s">
        <v>3718</v>
      </c>
      <c r="BJK1" s="10" t="s">
        <v>3719</v>
      </c>
      <c r="BJL1" s="10" t="s">
        <v>3720</v>
      </c>
      <c r="BJM1" s="10" t="s">
        <v>3721</v>
      </c>
      <c r="BJN1" s="10" t="s">
        <v>3722</v>
      </c>
      <c r="BJO1" s="10" t="s">
        <v>3723</v>
      </c>
      <c r="BJP1" s="10" t="s">
        <v>3724</v>
      </c>
      <c r="BJQ1" s="10" t="s">
        <v>3725</v>
      </c>
      <c r="BJR1" s="10" t="s">
        <v>3726</v>
      </c>
      <c r="BJS1" s="10" t="s">
        <v>3727</v>
      </c>
      <c r="BJT1" s="10" t="s">
        <v>3728</v>
      </c>
      <c r="BJU1" s="10" t="s">
        <v>3729</v>
      </c>
      <c r="BJV1" s="10" t="s">
        <v>3730</v>
      </c>
      <c r="BJW1" s="10" t="s">
        <v>3731</v>
      </c>
      <c r="BJX1" s="10" t="s">
        <v>3732</v>
      </c>
      <c r="BJY1" s="10" t="s">
        <v>3733</v>
      </c>
      <c r="BJZ1" s="10" t="s">
        <v>3734</v>
      </c>
      <c r="BKA1" s="10" t="s">
        <v>3735</v>
      </c>
      <c r="BKB1" s="10" t="s">
        <v>3736</v>
      </c>
      <c r="BKC1" s="10" t="s">
        <v>3737</v>
      </c>
      <c r="BKD1" s="10" t="s">
        <v>3738</v>
      </c>
      <c r="BKE1" s="10" t="s">
        <v>3739</v>
      </c>
      <c r="BKF1" s="10" t="s">
        <v>3740</v>
      </c>
      <c r="BKG1" s="10" t="s">
        <v>3741</v>
      </c>
      <c r="BKH1" s="10" t="s">
        <v>3742</v>
      </c>
      <c r="BKI1" s="10" t="s">
        <v>3743</v>
      </c>
      <c r="BKJ1" s="10" t="s">
        <v>3744</v>
      </c>
      <c r="BKK1" s="10" t="s">
        <v>3745</v>
      </c>
      <c r="BKL1" s="10" t="s">
        <v>3746</v>
      </c>
      <c r="BKM1" s="10" t="s">
        <v>3747</v>
      </c>
      <c r="BKN1" s="10" t="s">
        <v>3748</v>
      </c>
      <c r="BKO1" s="10" t="s">
        <v>3749</v>
      </c>
      <c r="BKP1" s="10" t="s">
        <v>3750</v>
      </c>
      <c r="BKQ1" s="10" t="s">
        <v>3751</v>
      </c>
      <c r="BKR1" s="10" t="s">
        <v>3752</v>
      </c>
      <c r="BKS1" s="10" t="s">
        <v>3753</v>
      </c>
      <c r="BKT1" s="10" t="s">
        <v>3754</v>
      </c>
      <c r="BKU1" s="10" t="s">
        <v>3755</v>
      </c>
      <c r="BKV1" s="10" t="s">
        <v>3756</v>
      </c>
      <c r="BKW1" s="10" t="s">
        <v>3757</v>
      </c>
      <c r="BKX1" s="10" t="s">
        <v>3758</v>
      </c>
      <c r="BKY1" s="10" t="s">
        <v>3759</v>
      </c>
      <c r="BKZ1" s="10" t="s">
        <v>3760</v>
      </c>
      <c r="BLA1" s="10" t="s">
        <v>3761</v>
      </c>
      <c r="BLB1" s="10" t="s">
        <v>3762</v>
      </c>
      <c r="BLC1" s="10" t="s">
        <v>3763</v>
      </c>
      <c r="BLD1" s="10" t="s">
        <v>3764</v>
      </c>
      <c r="BLE1" s="10" t="s">
        <v>3765</v>
      </c>
      <c r="BLF1" s="10" t="s">
        <v>3766</v>
      </c>
      <c r="BLG1" s="10" t="s">
        <v>3767</v>
      </c>
      <c r="BLH1" s="10" t="s">
        <v>3768</v>
      </c>
      <c r="BLI1" s="10" t="s">
        <v>3769</v>
      </c>
      <c r="BLJ1" s="10" t="s">
        <v>3770</v>
      </c>
      <c r="BLK1" s="10" t="s">
        <v>3771</v>
      </c>
      <c r="BLL1" s="10" t="s">
        <v>3772</v>
      </c>
      <c r="BLM1" s="10" t="s">
        <v>3773</v>
      </c>
      <c r="BLN1" s="10" t="s">
        <v>3774</v>
      </c>
      <c r="BLO1" s="10" t="s">
        <v>3775</v>
      </c>
      <c r="BLP1" s="10" t="s">
        <v>3776</v>
      </c>
      <c r="BLQ1" s="10" t="s">
        <v>3777</v>
      </c>
      <c r="BLR1" s="10" t="s">
        <v>3778</v>
      </c>
      <c r="BLS1" s="10" t="s">
        <v>3779</v>
      </c>
      <c r="BLT1" s="10" t="s">
        <v>3780</v>
      </c>
      <c r="BLU1" s="10" t="s">
        <v>3781</v>
      </c>
      <c r="BLV1" s="10" t="s">
        <v>3782</v>
      </c>
      <c r="BLW1" s="10" t="s">
        <v>3783</v>
      </c>
      <c r="BLX1" s="10" t="s">
        <v>3784</v>
      </c>
      <c r="BLY1" s="10" t="s">
        <v>3785</v>
      </c>
      <c r="BLZ1" s="10" t="s">
        <v>3786</v>
      </c>
      <c r="BMA1" s="10" t="s">
        <v>3787</v>
      </c>
      <c r="BMB1" s="10" t="s">
        <v>3788</v>
      </c>
      <c r="BMC1" s="10" t="s">
        <v>3789</v>
      </c>
      <c r="BMD1" s="10" t="s">
        <v>3790</v>
      </c>
      <c r="BME1" s="10" t="s">
        <v>3791</v>
      </c>
      <c r="BMF1" s="10" t="s">
        <v>3792</v>
      </c>
      <c r="BMG1" s="10" t="s">
        <v>3793</v>
      </c>
      <c r="BMH1" s="10" t="s">
        <v>3794</v>
      </c>
      <c r="BMI1" s="10" t="s">
        <v>3795</v>
      </c>
      <c r="BMJ1" s="10" t="s">
        <v>3796</v>
      </c>
      <c r="BMK1" s="10" t="s">
        <v>3797</v>
      </c>
      <c r="BML1" s="10" t="s">
        <v>3798</v>
      </c>
      <c r="BMM1" s="10" t="s">
        <v>3799</v>
      </c>
      <c r="BMN1" s="10" t="s">
        <v>3800</v>
      </c>
      <c r="BMO1" s="10" t="s">
        <v>3801</v>
      </c>
      <c r="BMP1" s="10" t="s">
        <v>3802</v>
      </c>
      <c r="BMQ1" s="10" t="s">
        <v>3803</v>
      </c>
      <c r="BMR1" s="10" t="s">
        <v>3804</v>
      </c>
      <c r="BMS1" s="10" t="s">
        <v>3805</v>
      </c>
      <c r="BMT1" s="10" t="s">
        <v>3806</v>
      </c>
      <c r="BMU1" s="10" t="s">
        <v>3807</v>
      </c>
      <c r="BMV1" s="10" t="s">
        <v>3808</v>
      </c>
      <c r="BMW1" s="10" t="s">
        <v>3809</v>
      </c>
      <c r="BMX1" s="10" t="s">
        <v>3810</v>
      </c>
      <c r="BMY1" s="10" t="s">
        <v>3811</v>
      </c>
      <c r="BMZ1" s="10" t="s">
        <v>3812</v>
      </c>
      <c r="BNA1" s="10" t="s">
        <v>3813</v>
      </c>
      <c r="BNB1" s="10" t="s">
        <v>3814</v>
      </c>
      <c r="BNC1" s="10" t="s">
        <v>3815</v>
      </c>
      <c r="BND1" s="10" t="s">
        <v>3816</v>
      </c>
      <c r="BNE1" s="10" t="s">
        <v>3817</v>
      </c>
      <c r="BNF1" s="10" t="s">
        <v>3818</v>
      </c>
      <c r="BNG1" s="10" t="s">
        <v>3819</v>
      </c>
      <c r="BNH1" s="10" t="s">
        <v>3820</v>
      </c>
      <c r="BNI1" s="10" t="s">
        <v>3821</v>
      </c>
      <c r="BNJ1" s="10" t="s">
        <v>3822</v>
      </c>
      <c r="BNK1" s="10" t="s">
        <v>3823</v>
      </c>
      <c r="BNL1" s="10" t="s">
        <v>3824</v>
      </c>
      <c r="BNM1" s="10" t="s">
        <v>3825</v>
      </c>
      <c r="BNN1" s="10" t="s">
        <v>3826</v>
      </c>
      <c r="BNO1" s="10" t="s">
        <v>3827</v>
      </c>
      <c r="BNP1" s="10" t="s">
        <v>3828</v>
      </c>
      <c r="BNQ1" s="10" t="s">
        <v>3829</v>
      </c>
      <c r="BNR1" s="10" t="s">
        <v>3830</v>
      </c>
      <c r="BNS1" s="10" t="s">
        <v>3831</v>
      </c>
      <c r="BNT1" s="10" t="s">
        <v>3832</v>
      </c>
      <c r="BNU1" s="10" t="s">
        <v>3833</v>
      </c>
      <c r="BNV1" s="10" t="s">
        <v>3834</v>
      </c>
      <c r="BNW1" s="10" t="s">
        <v>3835</v>
      </c>
      <c r="BNX1" s="10" t="s">
        <v>3836</v>
      </c>
      <c r="BNY1" s="10" t="s">
        <v>3837</v>
      </c>
      <c r="BNZ1" s="10" t="s">
        <v>3838</v>
      </c>
      <c r="BOA1" s="10" t="s">
        <v>3839</v>
      </c>
      <c r="BOB1" s="10" t="s">
        <v>3840</v>
      </c>
      <c r="BOC1" s="10" t="s">
        <v>3841</v>
      </c>
      <c r="BOD1" s="10" t="s">
        <v>3842</v>
      </c>
      <c r="BOE1" s="10" t="s">
        <v>3843</v>
      </c>
      <c r="BOF1" s="10" t="s">
        <v>3844</v>
      </c>
      <c r="BOG1" s="10" t="s">
        <v>3845</v>
      </c>
      <c r="BOH1" s="10" t="s">
        <v>3846</v>
      </c>
      <c r="BOI1" s="10" t="s">
        <v>3847</v>
      </c>
      <c r="BOJ1" s="10" t="s">
        <v>3848</v>
      </c>
      <c r="BOK1" s="10" t="s">
        <v>3849</v>
      </c>
      <c r="BOL1" s="10" t="s">
        <v>3850</v>
      </c>
      <c r="BOM1" s="10" t="s">
        <v>3851</v>
      </c>
      <c r="BON1" s="10" t="s">
        <v>3852</v>
      </c>
      <c r="BOO1" s="10" t="s">
        <v>3853</v>
      </c>
      <c r="BOP1" s="10" t="s">
        <v>3854</v>
      </c>
      <c r="BOQ1" s="10" t="s">
        <v>3855</v>
      </c>
      <c r="BOR1" s="10" t="s">
        <v>3856</v>
      </c>
      <c r="BOS1" s="10" t="s">
        <v>3857</v>
      </c>
      <c r="BOT1" s="10" t="s">
        <v>3858</v>
      </c>
      <c r="BOU1" s="10" t="s">
        <v>3859</v>
      </c>
      <c r="BOV1" s="10" t="s">
        <v>3860</v>
      </c>
      <c r="BOW1" s="10" t="s">
        <v>3861</v>
      </c>
      <c r="BOX1" s="10" t="s">
        <v>3862</v>
      </c>
      <c r="BOY1" s="10" t="s">
        <v>3863</v>
      </c>
      <c r="BOZ1" s="10" t="s">
        <v>3864</v>
      </c>
      <c r="BPA1" s="10" t="s">
        <v>3865</v>
      </c>
      <c r="BPB1" s="10" t="s">
        <v>3866</v>
      </c>
      <c r="BPC1" s="10" t="s">
        <v>3867</v>
      </c>
      <c r="BPD1" s="10" t="s">
        <v>3868</v>
      </c>
      <c r="BPE1" s="10" t="s">
        <v>3869</v>
      </c>
      <c r="BPF1" s="10" t="s">
        <v>3870</v>
      </c>
      <c r="BPG1" s="10" t="s">
        <v>3871</v>
      </c>
      <c r="BPH1" s="10" t="s">
        <v>3872</v>
      </c>
      <c r="BPI1" s="10" t="s">
        <v>3873</v>
      </c>
      <c r="BPJ1" s="10" t="s">
        <v>3874</v>
      </c>
      <c r="BPK1" s="10" t="s">
        <v>3875</v>
      </c>
      <c r="BPL1" s="10" t="s">
        <v>3876</v>
      </c>
      <c r="BPM1" s="10" t="s">
        <v>3877</v>
      </c>
      <c r="BPN1" s="10" t="s">
        <v>3878</v>
      </c>
      <c r="BPO1" s="10" t="s">
        <v>3879</v>
      </c>
      <c r="BPP1" s="10" t="s">
        <v>3880</v>
      </c>
      <c r="BPQ1" s="10" t="s">
        <v>3881</v>
      </c>
      <c r="BPR1" s="10" t="s">
        <v>3882</v>
      </c>
      <c r="BPS1" s="10" t="s">
        <v>3883</v>
      </c>
      <c r="BPT1" s="10" t="s">
        <v>3884</v>
      </c>
      <c r="BPU1" s="10" t="s">
        <v>3885</v>
      </c>
      <c r="BPV1" s="10" t="s">
        <v>3886</v>
      </c>
      <c r="BPW1" s="10" t="s">
        <v>3887</v>
      </c>
      <c r="BPX1" s="10" t="s">
        <v>3888</v>
      </c>
      <c r="BPY1" s="10" t="s">
        <v>3889</v>
      </c>
      <c r="BPZ1" s="10" t="s">
        <v>3890</v>
      </c>
      <c r="BQA1" s="10" t="s">
        <v>3891</v>
      </c>
      <c r="BQB1" s="10" t="s">
        <v>3892</v>
      </c>
      <c r="BQC1" s="10" t="s">
        <v>3893</v>
      </c>
      <c r="BQD1" s="10" t="s">
        <v>3894</v>
      </c>
      <c r="BQE1" s="10" t="s">
        <v>3895</v>
      </c>
      <c r="BQF1" s="10" t="s">
        <v>3896</v>
      </c>
      <c r="BQG1" s="10" t="s">
        <v>3897</v>
      </c>
      <c r="BQH1" s="10" t="s">
        <v>3898</v>
      </c>
      <c r="BQI1" s="10" t="s">
        <v>3899</v>
      </c>
      <c r="BQJ1" s="10" t="s">
        <v>3900</v>
      </c>
      <c r="BQK1" s="10" t="s">
        <v>3901</v>
      </c>
      <c r="BQL1" s="10" t="s">
        <v>3902</v>
      </c>
      <c r="BQM1" s="10" t="s">
        <v>3903</v>
      </c>
      <c r="BQN1" s="10" t="s">
        <v>3904</v>
      </c>
      <c r="BQO1" s="10" t="s">
        <v>3905</v>
      </c>
      <c r="BQP1" s="10" t="s">
        <v>3906</v>
      </c>
      <c r="BQQ1" s="10" t="s">
        <v>3907</v>
      </c>
      <c r="BQR1" s="10" t="s">
        <v>3908</v>
      </c>
      <c r="BQS1" s="10" t="s">
        <v>3909</v>
      </c>
      <c r="BQT1" s="10" t="s">
        <v>3910</v>
      </c>
      <c r="BQU1" s="10" t="s">
        <v>3911</v>
      </c>
      <c r="BQV1" s="10" t="s">
        <v>3912</v>
      </c>
      <c r="BQW1" s="10" t="s">
        <v>3913</v>
      </c>
      <c r="BQX1" s="10" t="s">
        <v>3914</v>
      </c>
      <c r="BQY1" s="10" t="s">
        <v>3915</v>
      </c>
      <c r="BQZ1" s="10" t="s">
        <v>3916</v>
      </c>
      <c r="BRA1" s="10" t="s">
        <v>3917</v>
      </c>
      <c r="BRB1" s="10" t="s">
        <v>3918</v>
      </c>
      <c r="BRC1" s="10" t="s">
        <v>3919</v>
      </c>
      <c r="BRD1" s="10" t="s">
        <v>3920</v>
      </c>
      <c r="BRE1" s="10" t="s">
        <v>3921</v>
      </c>
      <c r="BRF1" s="10" t="s">
        <v>3922</v>
      </c>
      <c r="BRG1" s="10" t="s">
        <v>3923</v>
      </c>
      <c r="BRH1" s="10" t="s">
        <v>3924</v>
      </c>
      <c r="BRI1" s="10" t="s">
        <v>3925</v>
      </c>
      <c r="BRJ1" s="10" t="s">
        <v>3926</v>
      </c>
      <c r="BRK1" s="10" t="s">
        <v>3927</v>
      </c>
      <c r="BRL1" s="10" t="s">
        <v>3928</v>
      </c>
      <c r="BRM1" s="10" t="s">
        <v>3929</v>
      </c>
      <c r="BRN1" s="10" t="s">
        <v>3930</v>
      </c>
      <c r="BRO1" s="10" t="s">
        <v>3931</v>
      </c>
      <c r="BRP1" s="10" t="s">
        <v>3932</v>
      </c>
      <c r="BRQ1" s="10" t="s">
        <v>3933</v>
      </c>
      <c r="BRR1" s="10" t="s">
        <v>3934</v>
      </c>
      <c r="BRS1" s="10" t="s">
        <v>3935</v>
      </c>
      <c r="BRT1" s="10" t="s">
        <v>3936</v>
      </c>
      <c r="BRU1" s="10" t="s">
        <v>3937</v>
      </c>
      <c r="BRV1" s="10" t="s">
        <v>3938</v>
      </c>
      <c r="BRW1" s="10" t="s">
        <v>3939</v>
      </c>
      <c r="BRX1" s="10" t="s">
        <v>3940</v>
      </c>
      <c r="BRY1" s="10" t="s">
        <v>3941</v>
      </c>
      <c r="BRZ1" s="10" t="s">
        <v>3942</v>
      </c>
      <c r="BSA1" s="10" t="s">
        <v>3943</v>
      </c>
      <c r="BSB1" s="10" t="s">
        <v>3944</v>
      </c>
      <c r="BSC1" s="10" t="s">
        <v>3945</v>
      </c>
      <c r="BSD1" s="10" t="s">
        <v>3946</v>
      </c>
      <c r="BSE1" s="10" t="s">
        <v>3947</v>
      </c>
      <c r="BSF1" s="10" t="s">
        <v>3948</v>
      </c>
      <c r="BSG1" s="10" t="s">
        <v>3949</v>
      </c>
      <c r="BSH1" s="10" t="s">
        <v>3950</v>
      </c>
      <c r="BSI1" s="10" t="s">
        <v>3951</v>
      </c>
      <c r="BSJ1" s="10" t="s">
        <v>3952</v>
      </c>
      <c r="BSK1" s="10" t="s">
        <v>3953</v>
      </c>
      <c r="BSL1" s="10" t="s">
        <v>3954</v>
      </c>
      <c r="BSM1" s="10" t="s">
        <v>3955</v>
      </c>
      <c r="BSN1" s="10" t="s">
        <v>3956</v>
      </c>
      <c r="BSO1" s="10" t="s">
        <v>3957</v>
      </c>
      <c r="BSP1" s="10" t="s">
        <v>3958</v>
      </c>
      <c r="BSQ1" s="10" t="s">
        <v>3959</v>
      </c>
      <c r="BSR1" s="10" t="s">
        <v>3960</v>
      </c>
      <c r="BSS1" s="10" t="s">
        <v>3961</v>
      </c>
      <c r="BST1" s="10" t="s">
        <v>3962</v>
      </c>
      <c r="BSU1" s="10" t="s">
        <v>3963</v>
      </c>
      <c r="BSV1" s="10" t="s">
        <v>3964</v>
      </c>
      <c r="BSW1" s="10" t="s">
        <v>3965</v>
      </c>
      <c r="BSX1" s="10" t="s">
        <v>3966</v>
      </c>
      <c r="BSY1" s="10" t="s">
        <v>3967</v>
      </c>
      <c r="BSZ1" s="10" t="s">
        <v>3968</v>
      </c>
      <c r="BTA1" s="10" t="s">
        <v>3969</v>
      </c>
      <c r="BTB1" s="10" t="s">
        <v>3970</v>
      </c>
      <c r="BTC1" s="10" t="s">
        <v>3971</v>
      </c>
      <c r="BTD1" s="10" t="s">
        <v>3972</v>
      </c>
      <c r="BTE1" s="10" t="s">
        <v>3973</v>
      </c>
      <c r="BTF1" s="10" t="s">
        <v>3974</v>
      </c>
      <c r="BTG1" s="10" t="s">
        <v>3975</v>
      </c>
      <c r="BTH1" s="10" t="s">
        <v>3976</v>
      </c>
      <c r="BTI1" s="10" t="s">
        <v>3977</v>
      </c>
      <c r="BTJ1" s="10" t="s">
        <v>3978</v>
      </c>
      <c r="BTK1" s="10" t="s">
        <v>3979</v>
      </c>
      <c r="BTL1" s="10" t="s">
        <v>3980</v>
      </c>
      <c r="BTM1" s="10" t="s">
        <v>3981</v>
      </c>
      <c r="BTN1" s="10" t="s">
        <v>3982</v>
      </c>
      <c r="BTO1" s="10" t="s">
        <v>3983</v>
      </c>
      <c r="BTP1" s="10" t="s">
        <v>3984</v>
      </c>
      <c r="BTQ1" s="10" t="s">
        <v>3985</v>
      </c>
      <c r="BTR1" s="10" t="s">
        <v>3986</v>
      </c>
      <c r="BTS1" s="10" t="s">
        <v>3987</v>
      </c>
      <c r="BTT1" s="10" t="s">
        <v>3988</v>
      </c>
      <c r="BTU1" s="10" t="s">
        <v>3989</v>
      </c>
      <c r="BTV1" s="10" t="s">
        <v>3990</v>
      </c>
      <c r="BTW1" s="10" t="s">
        <v>3991</v>
      </c>
      <c r="BTX1" s="10" t="s">
        <v>3992</v>
      </c>
      <c r="BTY1" s="10" t="s">
        <v>3993</v>
      </c>
      <c r="BTZ1" s="10" t="s">
        <v>3994</v>
      </c>
      <c r="BUA1" s="10" t="s">
        <v>3995</v>
      </c>
      <c r="BUB1" s="10" t="s">
        <v>3996</v>
      </c>
      <c r="BUC1" s="10" t="s">
        <v>3997</v>
      </c>
      <c r="BUD1" s="10" t="s">
        <v>3998</v>
      </c>
      <c r="BUE1" s="10" t="s">
        <v>3999</v>
      </c>
      <c r="BUF1" s="10" t="s">
        <v>4000</v>
      </c>
      <c r="BUG1" s="10" t="s">
        <v>4001</v>
      </c>
      <c r="BUH1" s="10" t="s">
        <v>4002</v>
      </c>
      <c r="BUI1" s="10" t="s">
        <v>4003</v>
      </c>
      <c r="BUJ1" s="10" t="s">
        <v>4004</v>
      </c>
      <c r="BUK1" s="10" t="s">
        <v>4005</v>
      </c>
      <c r="BUL1" s="10" t="s">
        <v>4006</v>
      </c>
      <c r="BUM1" s="10" t="s">
        <v>4007</v>
      </c>
      <c r="BUN1" s="10" t="s">
        <v>4008</v>
      </c>
      <c r="BUO1" s="10" t="s">
        <v>4009</v>
      </c>
      <c r="BUP1" s="10" t="s">
        <v>4010</v>
      </c>
      <c r="BUQ1" s="10" t="s">
        <v>4011</v>
      </c>
      <c r="BUR1" s="10" t="s">
        <v>4012</v>
      </c>
      <c r="BUS1" s="10" t="s">
        <v>4013</v>
      </c>
      <c r="BUT1" s="10" t="s">
        <v>4014</v>
      </c>
      <c r="BUU1" s="10" t="s">
        <v>4015</v>
      </c>
      <c r="BUV1" s="10" t="s">
        <v>4016</v>
      </c>
      <c r="BUW1" s="10" t="s">
        <v>4017</v>
      </c>
      <c r="BUX1" s="10" t="s">
        <v>4018</v>
      </c>
      <c r="BUY1" s="10" t="s">
        <v>4019</v>
      </c>
      <c r="BUZ1" s="10" t="s">
        <v>4020</v>
      </c>
      <c r="BVA1" s="10" t="s">
        <v>4021</v>
      </c>
      <c r="BVB1" s="10" t="s">
        <v>4022</v>
      </c>
      <c r="BVC1" s="10" t="s">
        <v>4023</v>
      </c>
      <c r="BVD1" s="10" t="s">
        <v>4024</v>
      </c>
      <c r="BVE1" s="10" t="s">
        <v>4025</v>
      </c>
      <c r="BVF1" s="10" t="s">
        <v>4026</v>
      </c>
      <c r="BVG1" s="10" t="s">
        <v>4027</v>
      </c>
      <c r="BVH1" s="10" t="s">
        <v>4028</v>
      </c>
      <c r="BVI1" s="10" t="s">
        <v>4029</v>
      </c>
      <c r="BVJ1" s="10" t="s">
        <v>4030</v>
      </c>
      <c r="BVK1" s="10" t="s">
        <v>4031</v>
      </c>
      <c r="BVL1" s="10" t="s">
        <v>4032</v>
      </c>
      <c r="BVM1" s="10" t="s">
        <v>4033</v>
      </c>
      <c r="BVN1" s="10" t="s">
        <v>4034</v>
      </c>
      <c r="BVO1" s="10" t="s">
        <v>4035</v>
      </c>
      <c r="BVP1" s="10" t="s">
        <v>4036</v>
      </c>
      <c r="BVQ1" s="10" t="s">
        <v>4037</v>
      </c>
      <c r="BVR1" s="10" t="s">
        <v>4038</v>
      </c>
      <c r="BVS1" s="10" t="s">
        <v>4039</v>
      </c>
      <c r="BVT1" s="10" t="s">
        <v>4040</v>
      </c>
      <c r="BVU1" s="10" t="s">
        <v>4041</v>
      </c>
      <c r="BVV1" s="10" t="s">
        <v>4042</v>
      </c>
      <c r="BVW1" s="10" t="s">
        <v>4043</v>
      </c>
      <c r="BVX1" s="10" t="s">
        <v>4044</v>
      </c>
      <c r="BVY1" s="10" t="s">
        <v>4045</v>
      </c>
      <c r="BVZ1" s="10" t="s">
        <v>4046</v>
      </c>
      <c r="BWA1" s="10" t="s">
        <v>4047</v>
      </c>
      <c r="BWB1" s="10" t="s">
        <v>4048</v>
      </c>
      <c r="BWC1" s="10" t="s">
        <v>4049</v>
      </c>
      <c r="BWD1" s="10" t="s">
        <v>4050</v>
      </c>
      <c r="BWE1" s="10" t="s">
        <v>4051</v>
      </c>
      <c r="BWF1" s="10" t="s">
        <v>4052</v>
      </c>
      <c r="BWG1" s="10" t="s">
        <v>4053</v>
      </c>
      <c r="BWH1" s="10" t="s">
        <v>4054</v>
      </c>
      <c r="BWI1" s="10" t="s">
        <v>4055</v>
      </c>
      <c r="BWJ1" s="10" t="s">
        <v>4056</v>
      </c>
      <c r="BWK1" s="10" t="s">
        <v>4057</v>
      </c>
      <c r="BWL1" s="10" t="s">
        <v>4058</v>
      </c>
      <c r="BWM1" s="10" t="s">
        <v>4059</v>
      </c>
      <c r="BWN1" s="10" t="s">
        <v>4060</v>
      </c>
      <c r="BWO1" s="10" t="s">
        <v>4061</v>
      </c>
      <c r="BWP1" s="10" t="s">
        <v>4062</v>
      </c>
      <c r="BWQ1" s="10" t="s">
        <v>4063</v>
      </c>
      <c r="BWR1" s="10" t="s">
        <v>4064</v>
      </c>
      <c r="BWS1" s="10" t="s">
        <v>4065</v>
      </c>
      <c r="BWT1" s="10" t="s">
        <v>4066</v>
      </c>
      <c r="BWU1" s="10" t="s">
        <v>4067</v>
      </c>
      <c r="BWV1" s="10" t="s">
        <v>4068</v>
      </c>
      <c r="BWW1" s="10" t="s">
        <v>4069</v>
      </c>
      <c r="BWX1" s="10" t="s">
        <v>4070</v>
      </c>
      <c r="BWY1" s="10" t="s">
        <v>4071</v>
      </c>
      <c r="BWZ1" s="10" t="s">
        <v>4072</v>
      </c>
      <c r="BXA1" s="10" t="s">
        <v>4073</v>
      </c>
      <c r="BXB1" s="10" t="s">
        <v>4074</v>
      </c>
      <c r="BXC1" s="10" t="s">
        <v>4075</v>
      </c>
      <c r="BXD1" s="10" t="s">
        <v>4076</v>
      </c>
      <c r="BXE1" s="10" t="s">
        <v>4077</v>
      </c>
      <c r="BXF1" s="10" t="s">
        <v>4078</v>
      </c>
      <c r="BXG1" s="10" t="s">
        <v>4079</v>
      </c>
      <c r="BXH1" s="10" t="s">
        <v>4080</v>
      </c>
      <c r="BXI1" s="10" t="s">
        <v>4081</v>
      </c>
      <c r="BXJ1" s="10" t="s">
        <v>4082</v>
      </c>
      <c r="BXK1" s="10" t="s">
        <v>4083</v>
      </c>
      <c r="BXL1" s="10" t="s">
        <v>4084</v>
      </c>
      <c r="BXM1" s="10" t="s">
        <v>4085</v>
      </c>
      <c r="BXN1" s="10" t="s">
        <v>4086</v>
      </c>
      <c r="BXO1" s="10" t="s">
        <v>4087</v>
      </c>
      <c r="BXP1" s="10" t="s">
        <v>4088</v>
      </c>
      <c r="BXQ1" s="10" t="s">
        <v>4089</v>
      </c>
      <c r="BXR1" s="10" t="s">
        <v>4090</v>
      </c>
      <c r="BXS1" s="10" t="s">
        <v>4091</v>
      </c>
      <c r="BXT1" s="10" t="s">
        <v>4092</v>
      </c>
      <c r="BXU1" s="10" t="s">
        <v>4093</v>
      </c>
      <c r="BXV1" s="10" t="s">
        <v>4094</v>
      </c>
      <c r="BXW1" s="10" t="s">
        <v>4095</v>
      </c>
      <c r="BXX1" s="10" t="s">
        <v>4096</v>
      </c>
      <c r="BXY1" s="10" t="s">
        <v>4097</v>
      </c>
      <c r="BXZ1" s="10" t="s">
        <v>4098</v>
      </c>
      <c r="BYA1" s="10" t="s">
        <v>4099</v>
      </c>
      <c r="BYB1" s="10" t="s">
        <v>4100</v>
      </c>
      <c r="BYC1" s="10" t="s">
        <v>4101</v>
      </c>
      <c r="BYD1" s="10" t="s">
        <v>4102</v>
      </c>
      <c r="BYE1" s="10" t="s">
        <v>4103</v>
      </c>
      <c r="BYF1" s="10" t="s">
        <v>4104</v>
      </c>
      <c r="BYG1" s="10" t="s">
        <v>4105</v>
      </c>
      <c r="BYH1" s="10" t="s">
        <v>4106</v>
      </c>
      <c r="BYI1" s="10" t="s">
        <v>4107</v>
      </c>
      <c r="BYJ1" s="10" t="s">
        <v>4108</v>
      </c>
      <c r="BYK1" s="10" t="s">
        <v>4109</v>
      </c>
      <c r="BYL1" s="10" t="s">
        <v>4110</v>
      </c>
      <c r="BYM1" s="10" t="s">
        <v>4111</v>
      </c>
      <c r="BYN1" s="10" t="s">
        <v>4112</v>
      </c>
      <c r="BYO1" s="10" t="s">
        <v>4113</v>
      </c>
      <c r="BYP1" s="10" t="s">
        <v>4114</v>
      </c>
      <c r="BYQ1" s="10" t="s">
        <v>4115</v>
      </c>
      <c r="BYR1" s="10" t="s">
        <v>4116</v>
      </c>
      <c r="BYS1" s="10" t="s">
        <v>4117</v>
      </c>
      <c r="BYT1" s="10" t="s">
        <v>4118</v>
      </c>
      <c r="BYU1" s="10" t="s">
        <v>4119</v>
      </c>
      <c r="BYV1" s="10" t="s">
        <v>4120</v>
      </c>
      <c r="BYW1" s="10" t="s">
        <v>4121</v>
      </c>
      <c r="BYX1" s="10" t="s">
        <v>4122</v>
      </c>
      <c r="BYY1" s="10" t="s">
        <v>4123</v>
      </c>
      <c r="BYZ1" s="10" t="s">
        <v>4124</v>
      </c>
      <c r="BZA1" s="10" t="s">
        <v>4125</v>
      </c>
      <c r="BZB1" s="10" t="s">
        <v>4126</v>
      </c>
      <c r="BZC1" s="10" t="s">
        <v>4127</v>
      </c>
      <c r="BZD1" s="10" t="s">
        <v>4128</v>
      </c>
      <c r="BZE1" s="10" t="s">
        <v>4129</v>
      </c>
      <c r="BZF1" s="10" t="s">
        <v>4130</v>
      </c>
      <c r="BZG1" s="10" t="s">
        <v>4131</v>
      </c>
      <c r="BZH1" s="10" t="s">
        <v>4132</v>
      </c>
      <c r="BZI1" s="10" t="s">
        <v>4133</v>
      </c>
      <c r="BZJ1" s="10" t="s">
        <v>4134</v>
      </c>
      <c r="BZK1" s="10" t="s">
        <v>4135</v>
      </c>
      <c r="BZL1" s="10" t="s">
        <v>4136</v>
      </c>
      <c r="BZM1" s="10" t="s">
        <v>4137</v>
      </c>
      <c r="BZN1" s="10" t="s">
        <v>4138</v>
      </c>
      <c r="BZO1" s="10" t="s">
        <v>4139</v>
      </c>
      <c r="BZP1" s="10" t="s">
        <v>4140</v>
      </c>
      <c r="BZQ1" s="10" t="s">
        <v>4141</v>
      </c>
      <c r="BZR1" s="10" t="s">
        <v>4142</v>
      </c>
      <c r="BZS1" s="10" t="s">
        <v>4143</v>
      </c>
      <c r="BZT1" s="10" t="s">
        <v>4144</v>
      </c>
      <c r="BZU1" s="10" t="s">
        <v>4145</v>
      </c>
      <c r="BZV1" s="10" t="s">
        <v>4146</v>
      </c>
      <c r="BZW1" s="10" t="s">
        <v>4147</v>
      </c>
      <c r="BZX1" s="10" t="s">
        <v>4148</v>
      </c>
      <c r="BZY1" s="10" t="s">
        <v>4149</v>
      </c>
      <c r="BZZ1" s="10" t="s">
        <v>4150</v>
      </c>
      <c r="CAA1" s="10" t="s">
        <v>4151</v>
      </c>
      <c r="CAB1" s="10" t="s">
        <v>4152</v>
      </c>
      <c r="CAC1" s="10" t="s">
        <v>4153</v>
      </c>
      <c r="CAD1" s="10" t="s">
        <v>4154</v>
      </c>
      <c r="CAE1" s="10" t="s">
        <v>4155</v>
      </c>
      <c r="CAF1" s="10" t="s">
        <v>4156</v>
      </c>
      <c r="CAG1" s="10" t="s">
        <v>4157</v>
      </c>
      <c r="CAH1" s="10" t="s">
        <v>4158</v>
      </c>
      <c r="CAI1" s="10" t="s">
        <v>4159</v>
      </c>
      <c r="CAJ1" s="10" t="s">
        <v>4160</v>
      </c>
      <c r="CAK1" s="10" t="s">
        <v>4161</v>
      </c>
      <c r="CAL1" s="10" t="s">
        <v>4162</v>
      </c>
      <c r="CAM1" s="10" t="s">
        <v>4163</v>
      </c>
      <c r="CAN1" s="10" t="s">
        <v>4164</v>
      </c>
      <c r="CAO1" s="10" t="s">
        <v>4165</v>
      </c>
      <c r="CAP1" s="10" t="s">
        <v>4166</v>
      </c>
      <c r="CAQ1" s="10" t="s">
        <v>4167</v>
      </c>
      <c r="CAR1" s="10" t="s">
        <v>4168</v>
      </c>
      <c r="CAS1" s="10" t="s">
        <v>4169</v>
      </c>
      <c r="CAT1" s="10" t="s">
        <v>4170</v>
      </c>
      <c r="CAU1" s="10" t="s">
        <v>4171</v>
      </c>
      <c r="CAV1" s="10" t="s">
        <v>4172</v>
      </c>
      <c r="CAW1" s="10" t="s">
        <v>4173</v>
      </c>
      <c r="CAX1" s="10" t="s">
        <v>4174</v>
      </c>
      <c r="CAY1" s="10" t="s">
        <v>4175</v>
      </c>
      <c r="CAZ1" s="10" t="s">
        <v>4176</v>
      </c>
      <c r="CBA1" s="10" t="s">
        <v>4177</v>
      </c>
      <c r="CBB1" s="10" t="s">
        <v>4178</v>
      </c>
      <c r="CBC1" s="10" t="s">
        <v>4179</v>
      </c>
      <c r="CBD1" s="10" t="s">
        <v>4180</v>
      </c>
      <c r="CBE1" s="10" t="s">
        <v>4181</v>
      </c>
      <c r="CBF1" s="10" t="s">
        <v>4182</v>
      </c>
      <c r="CBG1" s="10" t="s">
        <v>4183</v>
      </c>
      <c r="CBH1" s="10" t="s">
        <v>4184</v>
      </c>
      <c r="CBI1" s="10" t="s">
        <v>4185</v>
      </c>
      <c r="CBJ1" s="10" t="s">
        <v>4186</v>
      </c>
      <c r="CBK1" s="10" t="s">
        <v>4187</v>
      </c>
      <c r="CBL1" s="10" t="s">
        <v>4188</v>
      </c>
      <c r="CBM1" s="10" t="s">
        <v>4189</v>
      </c>
      <c r="CBN1" s="10" t="s">
        <v>4190</v>
      </c>
      <c r="CBO1" s="10" t="s">
        <v>4191</v>
      </c>
      <c r="CBP1" s="10" t="s">
        <v>4192</v>
      </c>
      <c r="CBQ1" s="10" t="s">
        <v>4193</v>
      </c>
      <c r="CBR1" s="10" t="s">
        <v>4194</v>
      </c>
      <c r="CBS1" s="10" t="s">
        <v>4195</v>
      </c>
      <c r="CBT1" s="10" t="s">
        <v>4196</v>
      </c>
      <c r="CBU1" s="10" t="s">
        <v>4197</v>
      </c>
      <c r="CBV1" s="10" t="s">
        <v>4198</v>
      </c>
      <c r="CBW1" s="10" t="s">
        <v>4199</v>
      </c>
      <c r="CBX1" s="10" t="s">
        <v>4200</v>
      </c>
      <c r="CBY1" s="10" t="s">
        <v>4201</v>
      </c>
      <c r="CBZ1" s="10" t="s">
        <v>4202</v>
      </c>
      <c r="CCA1" s="10" t="s">
        <v>4203</v>
      </c>
      <c r="CCB1" s="10" t="s">
        <v>4204</v>
      </c>
      <c r="CCC1" s="10" t="s">
        <v>4205</v>
      </c>
      <c r="CCD1" s="10" t="s">
        <v>4206</v>
      </c>
      <c r="CCE1" s="10" t="s">
        <v>4207</v>
      </c>
      <c r="CCF1" s="10" t="s">
        <v>4208</v>
      </c>
      <c r="CCG1" s="10" t="s">
        <v>4209</v>
      </c>
      <c r="CCH1" s="10" t="s">
        <v>4210</v>
      </c>
      <c r="CCI1" s="10" t="s">
        <v>4211</v>
      </c>
      <c r="CCJ1" s="10" t="s">
        <v>4212</v>
      </c>
      <c r="CCK1" s="10" t="s">
        <v>4213</v>
      </c>
      <c r="CCL1" s="10" t="s">
        <v>4214</v>
      </c>
      <c r="CCM1" s="10" t="s">
        <v>4215</v>
      </c>
      <c r="CCN1" s="10" t="s">
        <v>4216</v>
      </c>
      <c r="CCO1" s="10" t="s">
        <v>4217</v>
      </c>
      <c r="CCP1" s="10" t="s">
        <v>4218</v>
      </c>
      <c r="CCQ1" s="10" t="s">
        <v>4219</v>
      </c>
      <c r="CCR1" s="10" t="s">
        <v>4220</v>
      </c>
      <c r="CCS1" s="10" t="s">
        <v>4221</v>
      </c>
      <c r="CCT1" s="10" t="s">
        <v>4222</v>
      </c>
      <c r="CCU1" s="10" t="s">
        <v>4223</v>
      </c>
      <c r="CCV1" s="10" t="s">
        <v>4224</v>
      </c>
      <c r="CCW1" s="10" t="s">
        <v>4225</v>
      </c>
      <c r="CCX1" s="10" t="s">
        <v>4226</v>
      </c>
      <c r="CCY1" s="10" t="s">
        <v>4227</v>
      </c>
      <c r="CCZ1" s="10" t="s">
        <v>4228</v>
      </c>
      <c r="CDA1" s="10" t="s">
        <v>4229</v>
      </c>
      <c r="CDB1" s="10" t="s">
        <v>4230</v>
      </c>
      <c r="CDC1" s="10" t="s">
        <v>4231</v>
      </c>
      <c r="CDD1" s="10" t="s">
        <v>4232</v>
      </c>
      <c r="CDE1" s="10" t="s">
        <v>4233</v>
      </c>
      <c r="CDF1" s="10" t="s">
        <v>4234</v>
      </c>
      <c r="CDG1" s="10" t="s">
        <v>4235</v>
      </c>
      <c r="CDH1" s="10" t="s">
        <v>4236</v>
      </c>
      <c r="CDI1" s="10" t="s">
        <v>4237</v>
      </c>
      <c r="CDJ1" s="10" t="s">
        <v>4238</v>
      </c>
      <c r="CDK1" s="10" t="s">
        <v>4239</v>
      </c>
      <c r="CDL1" s="10" t="s">
        <v>4240</v>
      </c>
      <c r="CDM1" s="10" t="s">
        <v>4241</v>
      </c>
      <c r="CDN1" s="10" t="s">
        <v>4242</v>
      </c>
      <c r="CDO1" s="10" t="s">
        <v>4243</v>
      </c>
      <c r="CDP1" s="10" t="s">
        <v>4244</v>
      </c>
      <c r="CDQ1" s="10" t="s">
        <v>4245</v>
      </c>
      <c r="CDR1" s="10" t="s">
        <v>4246</v>
      </c>
      <c r="CDS1" s="10" t="s">
        <v>4247</v>
      </c>
      <c r="CDT1" s="10" t="s">
        <v>4248</v>
      </c>
      <c r="CDU1" s="10" t="s">
        <v>4249</v>
      </c>
      <c r="CDV1" s="10" t="s">
        <v>4250</v>
      </c>
      <c r="CDW1" s="10" t="s">
        <v>4251</v>
      </c>
      <c r="CDX1" s="10" t="s">
        <v>4252</v>
      </c>
      <c r="CDY1" s="10" t="s">
        <v>4253</v>
      </c>
      <c r="CDZ1" s="10" t="s">
        <v>4254</v>
      </c>
      <c r="CEA1" s="10" t="s">
        <v>4255</v>
      </c>
      <c r="CEB1" s="10" t="s">
        <v>4256</v>
      </c>
      <c r="CEC1" s="10" t="s">
        <v>4257</v>
      </c>
      <c r="CED1" s="10" t="s">
        <v>4258</v>
      </c>
      <c r="CEE1" s="10" t="s">
        <v>4259</v>
      </c>
      <c r="CEF1" s="10" t="s">
        <v>4260</v>
      </c>
      <c r="CEG1" s="10" t="s">
        <v>4261</v>
      </c>
      <c r="CEH1" s="10" t="s">
        <v>4262</v>
      </c>
      <c r="CEI1" s="10" t="s">
        <v>4263</v>
      </c>
      <c r="CEJ1" s="10" t="s">
        <v>4264</v>
      </c>
      <c r="CEK1" s="10" t="s">
        <v>4265</v>
      </c>
      <c r="CEL1" s="10" t="s">
        <v>4266</v>
      </c>
      <c r="CEM1" s="10" t="s">
        <v>4267</v>
      </c>
      <c r="CEN1" s="10" t="s">
        <v>4268</v>
      </c>
      <c r="CEO1" s="10" t="s">
        <v>4269</v>
      </c>
      <c r="CEP1" s="10" t="s">
        <v>4270</v>
      </c>
      <c r="CEQ1" s="10" t="s">
        <v>4271</v>
      </c>
      <c r="CER1" s="10" t="s">
        <v>4272</v>
      </c>
      <c r="CES1" s="10" t="s">
        <v>4273</v>
      </c>
      <c r="CET1" s="10" t="s">
        <v>4274</v>
      </c>
      <c r="CEU1" s="10" t="s">
        <v>4275</v>
      </c>
      <c r="CEV1" s="10" t="s">
        <v>4276</v>
      </c>
      <c r="CEW1" s="10" t="s">
        <v>4277</v>
      </c>
      <c r="CEX1" s="10" t="s">
        <v>4278</v>
      </c>
      <c r="CEY1" s="10" t="s">
        <v>4279</v>
      </c>
      <c r="CEZ1" s="10" t="s">
        <v>4280</v>
      </c>
      <c r="CFA1" s="10" t="s">
        <v>4281</v>
      </c>
      <c r="CFB1" s="10" t="s">
        <v>4282</v>
      </c>
      <c r="CFC1" s="10" t="s">
        <v>4283</v>
      </c>
      <c r="CFD1" s="10" t="s">
        <v>4284</v>
      </c>
      <c r="CFE1" s="10" t="s">
        <v>4285</v>
      </c>
      <c r="CFF1" s="10" t="s">
        <v>4286</v>
      </c>
      <c r="CFG1" s="10" t="s">
        <v>4287</v>
      </c>
      <c r="CFH1" s="10" t="s">
        <v>4288</v>
      </c>
      <c r="CFI1" s="10" t="s">
        <v>4289</v>
      </c>
      <c r="CFJ1" s="10" t="s">
        <v>4290</v>
      </c>
      <c r="CFK1" s="10" t="s">
        <v>4291</v>
      </c>
      <c r="CFL1" s="10" t="s">
        <v>4292</v>
      </c>
      <c r="CFM1" s="10" t="s">
        <v>4293</v>
      </c>
      <c r="CFN1" s="10" t="s">
        <v>4294</v>
      </c>
      <c r="CFO1" s="10" t="s">
        <v>4295</v>
      </c>
      <c r="CFP1" s="10" t="s">
        <v>4296</v>
      </c>
      <c r="CFQ1" s="10" t="s">
        <v>4297</v>
      </c>
      <c r="CFR1" s="10" t="s">
        <v>4298</v>
      </c>
      <c r="CFS1" s="10" t="s">
        <v>4299</v>
      </c>
      <c r="CFT1" s="10" t="s">
        <v>4300</v>
      </c>
      <c r="CFU1" s="10" t="s">
        <v>4301</v>
      </c>
      <c r="CFV1" s="10" t="s">
        <v>4302</v>
      </c>
      <c r="CFW1" s="10" t="s">
        <v>4303</v>
      </c>
      <c r="CFX1" s="10" t="s">
        <v>4304</v>
      </c>
      <c r="CFY1" s="10" t="s">
        <v>4305</v>
      </c>
      <c r="CFZ1" s="10" t="s">
        <v>4306</v>
      </c>
      <c r="CGA1" s="10" t="s">
        <v>4307</v>
      </c>
      <c r="CGB1" s="10" t="s">
        <v>4308</v>
      </c>
      <c r="CGC1" s="10" t="s">
        <v>4309</v>
      </c>
      <c r="CGD1" s="10" t="s">
        <v>4310</v>
      </c>
      <c r="CGE1" s="10" t="s">
        <v>4311</v>
      </c>
      <c r="CGF1" s="10" t="s">
        <v>4312</v>
      </c>
      <c r="CGG1" s="10" t="s">
        <v>4313</v>
      </c>
      <c r="CGH1" s="10" t="s">
        <v>4314</v>
      </c>
      <c r="CGI1" s="10" t="s">
        <v>4315</v>
      </c>
      <c r="CGJ1" s="10" t="s">
        <v>4316</v>
      </c>
      <c r="CGK1" s="10" t="s">
        <v>4317</v>
      </c>
      <c r="CGL1" s="10" t="s">
        <v>4318</v>
      </c>
      <c r="CGM1" s="10" t="s">
        <v>4319</v>
      </c>
      <c r="CGN1" s="10" t="s">
        <v>4320</v>
      </c>
      <c r="CGO1" s="10" t="s">
        <v>4321</v>
      </c>
      <c r="CGP1" s="10" t="s">
        <v>4322</v>
      </c>
      <c r="CGQ1" s="10" t="s">
        <v>4323</v>
      </c>
      <c r="CGR1" s="10" t="s">
        <v>4324</v>
      </c>
      <c r="CGS1" s="10" t="s">
        <v>4325</v>
      </c>
      <c r="CGT1" s="10" t="s">
        <v>4326</v>
      </c>
      <c r="CGU1" s="10" t="s">
        <v>4327</v>
      </c>
      <c r="CGV1" s="10" t="s">
        <v>4328</v>
      </c>
      <c r="CGW1" s="10" t="s">
        <v>4329</v>
      </c>
      <c r="CGX1" s="10" t="s">
        <v>4330</v>
      </c>
      <c r="CGY1" s="10" t="s">
        <v>4331</v>
      </c>
      <c r="CGZ1" s="10" t="s">
        <v>4332</v>
      </c>
      <c r="CHA1" s="10" t="s">
        <v>4333</v>
      </c>
      <c r="CHB1" s="10" t="s">
        <v>4334</v>
      </c>
      <c r="CHC1" s="10" t="s">
        <v>4335</v>
      </c>
      <c r="CHD1" s="10" t="s">
        <v>4336</v>
      </c>
      <c r="CHE1" s="10" t="s">
        <v>4337</v>
      </c>
      <c r="CHF1" s="10" t="s">
        <v>4338</v>
      </c>
      <c r="CHG1" s="10" t="s">
        <v>4339</v>
      </c>
      <c r="CHH1" s="10" t="s">
        <v>4340</v>
      </c>
      <c r="CHI1" s="10" t="s">
        <v>4341</v>
      </c>
      <c r="CHJ1" s="10" t="s">
        <v>4342</v>
      </c>
      <c r="CHK1" s="10" t="s">
        <v>4343</v>
      </c>
      <c r="CHL1" s="10" t="s">
        <v>4344</v>
      </c>
      <c r="CHM1" s="10" t="s">
        <v>4345</v>
      </c>
      <c r="CHN1" s="10" t="s">
        <v>4346</v>
      </c>
      <c r="CHO1" s="10" t="s">
        <v>4347</v>
      </c>
      <c r="CHP1" s="10" t="s">
        <v>4348</v>
      </c>
      <c r="CHQ1" s="10" t="s">
        <v>4349</v>
      </c>
      <c r="CHR1" s="10" t="s">
        <v>4350</v>
      </c>
      <c r="CHS1" s="10" t="s">
        <v>4351</v>
      </c>
      <c r="CHT1" s="10" t="s">
        <v>4352</v>
      </c>
      <c r="CHU1" s="10" t="s">
        <v>4353</v>
      </c>
      <c r="CHV1" s="10" t="s">
        <v>4354</v>
      </c>
      <c r="CHW1" s="10" t="s">
        <v>4355</v>
      </c>
      <c r="CHX1" s="10" t="s">
        <v>4356</v>
      </c>
      <c r="CHY1" s="10" t="s">
        <v>4357</v>
      </c>
      <c r="CHZ1" s="10" t="s">
        <v>4358</v>
      </c>
      <c r="CIA1" s="10" t="s">
        <v>4359</v>
      </c>
      <c r="CIB1" s="10" t="s">
        <v>4360</v>
      </c>
      <c r="CIC1" s="10" t="s">
        <v>4361</v>
      </c>
      <c r="CID1" s="10" t="s">
        <v>4362</v>
      </c>
      <c r="CIE1" s="10" t="s">
        <v>4363</v>
      </c>
      <c r="CIF1" s="10" t="s">
        <v>4364</v>
      </c>
      <c r="CIG1" s="10" t="s">
        <v>4365</v>
      </c>
      <c r="CIH1" s="10" t="s">
        <v>4366</v>
      </c>
      <c r="CII1" s="10" t="s">
        <v>4367</v>
      </c>
      <c r="CIJ1" s="10" t="s">
        <v>4368</v>
      </c>
      <c r="CIK1" s="10" t="s">
        <v>4369</v>
      </c>
      <c r="CIL1" s="10" t="s">
        <v>4370</v>
      </c>
      <c r="CIM1" s="10" t="s">
        <v>4371</v>
      </c>
      <c r="CIN1" s="10" t="s">
        <v>4372</v>
      </c>
      <c r="CIO1" s="10" t="s">
        <v>4373</v>
      </c>
      <c r="CIP1" s="10" t="s">
        <v>4374</v>
      </c>
      <c r="CIQ1" s="10" t="s">
        <v>4375</v>
      </c>
      <c r="CIR1" s="10" t="s">
        <v>4376</v>
      </c>
      <c r="CIS1" s="10" t="s">
        <v>4377</v>
      </c>
      <c r="CIT1" s="10" t="s">
        <v>4378</v>
      </c>
      <c r="CIU1" s="10" t="s">
        <v>4379</v>
      </c>
      <c r="CIV1" s="10" t="s">
        <v>4380</v>
      </c>
      <c r="CIW1" s="10" t="s">
        <v>4381</v>
      </c>
      <c r="CIX1" s="10" t="s">
        <v>4382</v>
      </c>
      <c r="CIY1" s="10" t="s">
        <v>4383</v>
      </c>
      <c r="CIZ1" s="10" t="s">
        <v>4384</v>
      </c>
      <c r="CJA1" s="10" t="s">
        <v>4385</v>
      </c>
      <c r="CJB1" s="10" t="s">
        <v>4386</v>
      </c>
      <c r="CJC1" s="10" t="s">
        <v>4387</v>
      </c>
      <c r="CJD1" s="10" t="s">
        <v>4388</v>
      </c>
      <c r="CJE1" s="10" t="s">
        <v>4389</v>
      </c>
      <c r="CJF1" s="10" t="s">
        <v>4390</v>
      </c>
      <c r="CJG1" s="10" t="s">
        <v>4391</v>
      </c>
      <c r="CJH1" s="10" t="s">
        <v>4392</v>
      </c>
      <c r="CJI1" s="10" t="s">
        <v>4393</v>
      </c>
      <c r="CJJ1" s="10" t="s">
        <v>4394</v>
      </c>
      <c r="CJK1" s="10" t="s">
        <v>4395</v>
      </c>
      <c r="CJL1" s="10" t="s">
        <v>4396</v>
      </c>
      <c r="CJM1" s="10" t="s">
        <v>4397</v>
      </c>
      <c r="CJN1" s="10" t="s">
        <v>4398</v>
      </c>
      <c r="CJO1" s="10" t="s">
        <v>4399</v>
      </c>
      <c r="CJP1" s="10" t="s">
        <v>4400</v>
      </c>
      <c r="CJQ1" s="10" t="s">
        <v>4401</v>
      </c>
      <c r="CJR1" s="10" t="s">
        <v>4402</v>
      </c>
      <c r="CJS1" s="10" t="s">
        <v>4403</v>
      </c>
      <c r="CJT1" s="10" t="s">
        <v>4404</v>
      </c>
      <c r="CJU1" s="10" t="s">
        <v>4405</v>
      </c>
      <c r="CJV1" s="10" t="s">
        <v>4406</v>
      </c>
      <c r="CJW1" s="10" t="s">
        <v>4407</v>
      </c>
      <c r="CJX1" s="10" t="s">
        <v>4408</v>
      </c>
      <c r="CJY1" s="10" t="s">
        <v>4409</v>
      </c>
      <c r="CJZ1" s="10" t="s">
        <v>4410</v>
      </c>
      <c r="CKA1" s="10" t="s">
        <v>4411</v>
      </c>
      <c r="CKB1" s="10" t="s">
        <v>4412</v>
      </c>
      <c r="CKC1" s="10" t="s">
        <v>4413</v>
      </c>
      <c r="CKD1" s="10" t="s">
        <v>4414</v>
      </c>
      <c r="CKE1" s="10" t="s">
        <v>4415</v>
      </c>
      <c r="CKF1" s="10" t="s">
        <v>4416</v>
      </c>
      <c r="CKG1" s="10" t="s">
        <v>4417</v>
      </c>
      <c r="CKH1" s="10" t="s">
        <v>4418</v>
      </c>
      <c r="CKI1" s="10" t="s">
        <v>4419</v>
      </c>
      <c r="CKJ1" s="10" t="s">
        <v>4420</v>
      </c>
      <c r="CKK1" s="10" t="s">
        <v>4421</v>
      </c>
      <c r="CKL1" s="10" t="s">
        <v>4422</v>
      </c>
      <c r="CKM1" s="10" t="s">
        <v>4423</v>
      </c>
      <c r="CKN1" s="10" t="s">
        <v>4424</v>
      </c>
      <c r="CKO1" s="10" t="s">
        <v>4425</v>
      </c>
      <c r="CKP1" s="10" t="s">
        <v>4426</v>
      </c>
      <c r="CKQ1" s="10" t="s">
        <v>4427</v>
      </c>
      <c r="CKR1" s="10" t="s">
        <v>4428</v>
      </c>
      <c r="CKS1" s="10" t="s">
        <v>4429</v>
      </c>
      <c r="CKT1" s="10" t="s">
        <v>4430</v>
      </c>
      <c r="CKU1" s="10" t="s">
        <v>4431</v>
      </c>
      <c r="CKV1" s="10" t="s">
        <v>4432</v>
      </c>
      <c r="CKW1" s="10" t="s">
        <v>4433</v>
      </c>
      <c r="CKX1" s="10" t="s">
        <v>4434</v>
      </c>
      <c r="CKY1" s="10" t="s">
        <v>4435</v>
      </c>
      <c r="CKZ1" s="10" t="s">
        <v>4436</v>
      </c>
      <c r="CLA1" s="10" t="s">
        <v>4437</v>
      </c>
      <c r="CLB1" s="10" t="s">
        <v>4438</v>
      </c>
      <c r="CLC1" s="10" t="s">
        <v>4439</v>
      </c>
      <c r="CLD1" s="10" t="s">
        <v>4440</v>
      </c>
      <c r="CLE1" s="10" t="s">
        <v>4441</v>
      </c>
      <c r="CLF1" s="10" t="s">
        <v>4442</v>
      </c>
      <c r="CLG1" s="10" t="s">
        <v>4443</v>
      </c>
      <c r="CLH1" s="10" t="s">
        <v>4444</v>
      </c>
      <c r="CLI1" s="10" t="s">
        <v>4445</v>
      </c>
      <c r="CLJ1" s="10" t="s">
        <v>4446</v>
      </c>
      <c r="CLK1" s="10" t="s">
        <v>4447</v>
      </c>
      <c r="CLL1" s="10" t="s">
        <v>4448</v>
      </c>
      <c r="CLM1" s="10" t="s">
        <v>4449</v>
      </c>
      <c r="CLN1" s="10" t="s">
        <v>4450</v>
      </c>
      <c r="CLO1" s="10" t="s">
        <v>4451</v>
      </c>
      <c r="CLP1" s="10" t="s">
        <v>4452</v>
      </c>
      <c r="CLQ1" s="10" t="s">
        <v>4453</v>
      </c>
      <c r="CLR1" s="10" t="s">
        <v>4454</v>
      </c>
      <c r="CLS1" s="10" t="s">
        <v>4455</v>
      </c>
      <c r="CLT1" s="10" t="s">
        <v>4456</v>
      </c>
      <c r="CLU1" s="10" t="s">
        <v>4457</v>
      </c>
      <c r="CLV1" s="10" t="s">
        <v>4458</v>
      </c>
      <c r="CLW1" s="10" t="s">
        <v>4459</v>
      </c>
      <c r="CLX1" s="10" t="s">
        <v>4460</v>
      </c>
      <c r="CLY1" s="10" t="s">
        <v>4461</v>
      </c>
      <c r="CLZ1" s="10" t="s">
        <v>4462</v>
      </c>
      <c r="CMA1" s="10" t="s">
        <v>4463</v>
      </c>
      <c r="CMB1" s="10" t="s">
        <v>4464</v>
      </c>
      <c r="CMC1" s="10" t="s">
        <v>4465</v>
      </c>
      <c r="CMD1" s="10" t="s">
        <v>4466</v>
      </c>
      <c r="CME1" s="10" t="s">
        <v>4467</v>
      </c>
      <c r="CMF1" s="10" t="s">
        <v>4468</v>
      </c>
      <c r="CMG1" s="10" t="s">
        <v>4469</v>
      </c>
      <c r="CMH1" s="10" t="s">
        <v>4470</v>
      </c>
      <c r="CMI1" s="10" t="s">
        <v>4471</v>
      </c>
      <c r="CMJ1" s="10" t="s">
        <v>4472</v>
      </c>
      <c r="CMK1" s="10" t="s">
        <v>4473</v>
      </c>
      <c r="CML1" s="10" t="s">
        <v>4474</v>
      </c>
      <c r="CMM1" s="10" t="s">
        <v>4475</v>
      </c>
      <c r="CMN1" s="10" t="s">
        <v>4476</v>
      </c>
      <c r="CMO1" s="10" t="s">
        <v>4477</v>
      </c>
      <c r="CMP1" s="10" t="s">
        <v>4478</v>
      </c>
      <c r="CMQ1" s="10" t="s">
        <v>4479</v>
      </c>
      <c r="CMR1" s="10" t="s">
        <v>4480</v>
      </c>
      <c r="CMS1" s="10" t="s">
        <v>4481</v>
      </c>
      <c r="CMT1" s="10" t="s">
        <v>4482</v>
      </c>
      <c r="CMU1" s="10" t="s">
        <v>4483</v>
      </c>
      <c r="CMV1" s="10" t="s">
        <v>4484</v>
      </c>
      <c r="CMW1" s="10" t="s">
        <v>4485</v>
      </c>
      <c r="CMX1" s="10" t="s">
        <v>4486</v>
      </c>
      <c r="CMY1" s="10" t="s">
        <v>4487</v>
      </c>
      <c r="CMZ1" s="10" t="s">
        <v>4488</v>
      </c>
      <c r="CNA1" s="10" t="s">
        <v>4489</v>
      </c>
      <c r="CNB1" s="10" t="s">
        <v>4490</v>
      </c>
      <c r="CNC1" s="10" t="s">
        <v>4491</v>
      </c>
      <c r="CND1" s="10" t="s">
        <v>4492</v>
      </c>
      <c r="CNE1" s="10" t="s">
        <v>4493</v>
      </c>
      <c r="CNF1" s="10" t="s">
        <v>4494</v>
      </c>
      <c r="CNG1" s="10" t="s">
        <v>4495</v>
      </c>
      <c r="CNH1" s="10" t="s">
        <v>4496</v>
      </c>
      <c r="CNI1" s="10" t="s">
        <v>4497</v>
      </c>
      <c r="CNJ1" s="10" t="s">
        <v>4498</v>
      </c>
      <c r="CNK1" s="10" t="s">
        <v>4499</v>
      </c>
      <c r="CNL1" s="10" t="s">
        <v>4500</v>
      </c>
      <c r="CNM1" s="10" t="s">
        <v>4501</v>
      </c>
      <c r="CNN1" s="10" t="s">
        <v>4502</v>
      </c>
      <c r="CNO1" s="10" t="s">
        <v>4503</v>
      </c>
      <c r="CNP1" s="10" t="s">
        <v>4504</v>
      </c>
      <c r="CNQ1" s="10" t="s">
        <v>4505</v>
      </c>
      <c r="CNR1" s="10" t="s">
        <v>4506</v>
      </c>
      <c r="CNS1" s="10" t="s">
        <v>4507</v>
      </c>
      <c r="CNT1" s="10" t="s">
        <v>4508</v>
      </c>
      <c r="CNU1" s="10" t="s">
        <v>4509</v>
      </c>
      <c r="CNV1" s="10" t="s">
        <v>4510</v>
      </c>
      <c r="CNW1" s="10" t="s">
        <v>4511</v>
      </c>
      <c r="CNX1" s="10" t="s">
        <v>4512</v>
      </c>
      <c r="CNY1" s="10" t="s">
        <v>4513</v>
      </c>
      <c r="CNZ1" s="10" t="s">
        <v>4514</v>
      </c>
      <c r="COA1" s="10" t="s">
        <v>4515</v>
      </c>
      <c r="COB1" s="10" t="s">
        <v>4516</v>
      </c>
      <c r="COC1" s="10" t="s">
        <v>4517</v>
      </c>
      <c r="COD1" s="10" t="s">
        <v>4518</v>
      </c>
      <c r="COE1" s="10" t="s">
        <v>4519</v>
      </c>
      <c r="COF1" s="10" t="s">
        <v>4520</v>
      </c>
      <c r="COG1" s="10" t="s">
        <v>4521</v>
      </c>
      <c r="COH1" s="10" t="s">
        <v>4522</v>
      </c>
      <c r="COI1" s="10" t="s">
        <v>4523</v>
      </c>
      <c r="COJ1" s="10" t="s">
        <v>4524</v>
      </c>
      <c r="COK1" s="10" t="s">
        <v>4525</v>
      </c>
      <c r="COL1" s="10" t="s">
        <v>4526</v>
      </c>
      <c r="COM1" s="10" t="s">
        <v>4527</v>
      </c>
      <c r="CON1" s="10" t="s">
        <v>4528</v>
      </c>
      <c r="COO1" s="10" t="s">
        <v>4529</v>
      </c>
      <c r="COP1" s="10" t="s">
        <v>4530</v>
      </c>
      <c r="COQ1" s="10" t="s">
        <v>4531</v>
      </c>
      <c r="COR1" s="10" t="s">
        <v>4532</v>
      </c>
      <c r="COS1" s="10" t="s">
        <v>4533</v>
      </c>
      <c r="COT1" s="10" t="s">
        <v>4534</v>
      </c>
      <c r="COU1" s="10" t="s">
        <v>4535</v>
      </c>
      <c r="COV1" s="10" t="s">
        <v>4536</v>
      </c>
      <c r="COW1" s="10" t="s">
        <v>4537</v>
      </c>
      <c r="COX1" s="10" t="s">
        <v>4538</v>
      </c>
      <c r="COY1" s="10" t="s">
        <v>4539</v>
      </c>
      <c r="COZ1" s="10" t="s">
        <v>4540</v>
      </c>
      <c r="CPA1" s="10" t="s">
        <v>4541</v>
      </c>
      <c r="CPB1" s="10" t="s">
        <v>4542</v>
      </c>
      <c r="CPC1" s="10" t="s">
        <v>4543</v>
      </c>
      <c r="CPD1" s="10" t="s">
        <v>4544</v>
      </c>
      <c r="CPE1" s="10" t="s">
        <v>4545</v>
      </c>
      <c r="CPF1" s="10" t="s">
        <v>4546</v>
      </c>
      <c r="CPG1" s="10" t="s">
        <v>4547</v>
      </c>
      <c r="CPH1" s="10" t="s">
        <v>4548</v>
      </c>
      <c r="CPI1" s="10" t="s">
        <v>4549</v>
      </c>
      <c r="CPJ1" s="10" t="s">
        <v>4550</v>
      </c>
      <c r="CPK1" s="10" t="s">
        <v>4551</v>
      </c>
      <c r="CPL1" s="10" t="s">
        <v>4552</v>
      </c>
      <c r="CPM1" s="10" t="s">
        <v>4553</v>
      </c>
      <c r="CPN1" s="10" t="s">
        <v>4554</v>
      </c>
      <c r="CPO1" s="10" t="s">
        <v>4555</v>
      </c>
      <c r="CPP1" s="10" t="s">
        <v>4556</v>
      </c>
      <c r="CPQ1" s="10" t="s">
        <v>4557</v>
      </c>
      <c r="CPR1" s="10" t="s">
        <v>4558</v>
      </c>
      <c r="CPS1" s="10" t="s">
        <v>4559</v>
      </c>
      <c r="CPT1" s="10" t="s">
        <v>4560</v>
      </c>
      <c r="CPU1" s="10" t="s">
        <v>4561</v>
      </c>
      <c r="CPV1" s="10" t="s">
        <v>4562</v>
      </c>
      <c r="CPW1" s="10" t="s">
        <v>4563</v>
      </c>
      <c r="CPX1" s="10" t="s">
        <v>4564</v>
      </c>
      <c r="CPY1" s="10" t="s">
        <v>4565</v>
      </c>
      <c r="CPZ1" s="10" t="s">
        <v>4566</v>
      </c>
      <c r="CQA1" s="10" t="s">
        <v>4567</v>
      </c>
      <c r="CQB1" s="10" t="s">
        <v>4568</v>
      </c>
      <c r="CQC1" s="10" t="s">
        <v>4569</v>
      </c>
      <c r="CQD1" s="10" t="s">
        <v>4570</v>
      </c>
      <c r="CQE1" s="10" t="s">
        <v>4571</v>
      </c>
      <c r="CQF1" s="10" t="s">
        <v>4572</v>
      </c>
      <c r="CQG1" s="10" t="s">
        <v>4573</v>
      </c>
      <c r="CQH1" s="10" t="s">
        <v>4574</v>
      </c>
      <c r="CQI1" s="10" t="s">
        <v>4575</v>
      </c>
      <c r="CQJ1" s="10" t="s">
        <v>4576</v>
      </c>
      <c r="CQK1" s="10" t="s">
        <v>4577</v>
      </c>
      <c r="CQL1" s="10" t="s">
        <v>4578</v>
      </c>
      <c r="CQM1" s="10" t="s">
        <v>4579</v>
      </c>
      <c r="CQN1" s="10" t="s">
        <v>4580</v>
      </c>
      <c r="CQO1" s="10" t="s">
        <v>4581</v>
      </c>
      <c r="CQP1" s="10" t="s">
        <v>4582</v>
      </c>
      <c r="CQQ1" s="10" t="s">
        <v>4583</v>
      </c>
      <c r="CQR1" s="10" t="s">
        <v>4584</v>
      </c>
      <c r="CQS1" s="10" t="s">
        <v>4585</v>
      </c>
      <c r="CQT1" s="10" t="s">
        <v>4586</v>
      </c>
      <c r="CQU1" s="10" t="s">
        <v>4587</v>
      </c>
      <c r="CQV1" s="10" t="s">
        <v>4588</v>
      </c>
      <c r="CQW1" s="10" t="s">
        <v>4589</v>
      </c>
      <c r="CQX1" s="10" t="s">
        <v>4590</v>
      </c>
      <c r="CQY1" s="10" t="s">
        <v>4591</v>
      </c>
      <c r="CQZ1" s="10" t="s">
        <v>4592</v>
      </c>
      <c r="CRA1" s="10" t="s">
        <v>4593</v>
      </c>
      <c r="CRB1" s="10" t="s">
        <v>4594</v>
      </c>
      <c r="CRC1" s="10" t="s">
        <v>4595</v>
      </c>
      <c r="CRD1" s="10" t="s">
        <v>4596</v>
      </c>
      <c r="CRE1" s="10" t="s">
        <v>4597</v>
      </c>
      <c r="CRF1" s="10" t="s">
        <v>4598</v>
      </c>
      <c r="CRG1" s="10" t="s">
        <v>4599</v>
      </c>
      <c r="CRH1" s="10" t="s">
        <v>4600</v>
      </c>
      <c r="CRI1" s="10" t="s">
        <v>4601</v>
      </c>
      <c r="CRJ1" s="10" t="s">
        <v>4602</v>
      </c>
      <c r="CRK1" s="10" t="s">
        <v>4603</v>
      </c>
      <c r="CRL1" s="10" t="s">
        <v>4604</v>
      </c>
      <c r="CRM1" s="10" t="s">
        <v>4605</v>
      </c>
      <c r="CRN1" s="10" t="s">
        <v>4606</v>
      </c>
      <c r="CRO1" s="10" t="s">
        <v>4607</v>
      </c>
      <c r="CRP1" s="10" t="s">
        <v>4608</v>
      </c>
      <c r="CRQ1" s="10" t="s">
        <v>4609</v>
      </c>
      <c r="CRR1" s="10" t="s">
        <v>4610</v>
      </c>
      <c r="CRS1" s="10" t="s">
        <v>4611</v>
      </c>
      <c r="CRT1" s="10" t="s">
        <v>4612</v>
      </c>
      <c r="CRU1" s="10" t="s">
        <v>4613</v>
      </c>
      <c r="CRV1" s="10" t="s">
        <v>4614</v>
      </c>
      <c r="CRW1" s="10" t="s">
        <v>4615</v>
      </c>
      <c r="CRX1" s="10" t="s">
        <v>4616</v>
      </c>
      <c r="CRY1" s="10" t="s">
        <v>4617</v>
      </c>
      <c r="CRZ1" s="10" t="s">
        <v>4618</v>
      </c>
      <c r="CSA1" s="10" t="s">
        <v>4619</v>
      </c>
      <c r="CSB1" s="10" t="s">
        <v>4620</v>
      </c>
      <c r="CSC1" s="10" t="s">
        <v>4621</v>
      </c>
      <c r="CSD1" s="10" t="s">
        <v>4622</v>
      </c>
      <c r="CSE1" s="10" t="s">
        <v>4623</v>
      </c>
      <c r="CSF1" s="10" t="s">
        <v>4624</v>
      </c>
      <c r="CSG1" s="10" t="s">
        <v>4625</v>
      </c>
      <c r="CSH1" s="10" t="s">
        <v>4626</v>
      </c>
      <c r="CSI1" s="10" t="s">
        <v>4627</v>
      </c>
      <c r="CSJ1" s="10" t="s">
        <v>4628</v>
      </c>
      <c r="CSK1" s="10" t="s">
        <v>4629</v>
      </c>
      <c r="CSL1" s="10" t="s">
        <v>4630</v>
      </c>
      <c r="CSM1" s="10" t="s">
        <v>4631</v>
      </c>
      <c r="CSN1" s="10" t="s">
        <v>4632</v>
      </c>
      <c r="CSO1" s="10" t="s">
        <v>4633</v>
      </c>
      <c r="CSP1" s="10" t="s">
        <v>4634</v>
      </c>
      <c r="CSQ1" s="10" t="s">
        <v>4635</v>
      </c>
      <c r="CSR1" s="10" t="s">
        <v>4636</v>
      </c>
      <c r="CSS1" s="10" t="s">
        <v>4637</v>
      </c>
      <c r="CST1" s="10" t="s">
        <v>4638</v>
      </c>
      <c r="CSU1" s="10" t="s">
        <v>4639</v>
      </c>
      <c r="CSV1" s="10" t="s">
        <v>4640</v>
      </c>
      <c r="CSW1" s="10" t="s">
        <v>4641</v>
      </c>
      <c r="CSX1" s="10" t="s">
        <v>4642</v>
      </c>
      <c r="CSY1" s="10" t="s">
        <v>4643</v>
      </c>
      <c r="CSZ1" s="10" t="s">
        <v>4644</v>
      </c>
      <c r="CTA1" s="10" t="s">
        <v>4645</v>
      </c>
      <c r="CTB1" s="10" t="s">
        <v>4646</v>
      </c>
      <c r="CTC1" s="10" t="s">
        <v>4647</v>
      </c>
      <c r="CTD1" s="10" t="s">
        <v>4648</v>
      </c>
      <c r="CTE1" s="10" t="s">
        <v>4649</v>
      </c>
      <c r="CTF1" s="10" t="s">
        <v>4650</v>
      </c>
      <c r="CTG1" s="10" t="s">
        <v>4651</v>
      </c>
      <c r="CTH1" s="10" t="s">
        <v>4652</v>
      </c>
      <c r="CTI1" s="10" t="s">
        <v>4653</v>
      </c>
      <c r="CTJ1" s="10" t="s">
        <v>4654</v>
      </c>
      <c r="CTK1" s="10" t="s">
        <v>4655</v>
      </c>
      <c r="CTL1" s="10" t="s">
        <v>4656</v>
      </c>
      <c r="CTM1" s="10" t="s">
        <v>4657</v>
      </c>
      <c r="CTN1" s="10" t="s">
        <v>4658</v>
      </c>
      <c r="CTO1" s="10" t="s">
        <v>4659</v>
      </c>
      <c r="CTP1" s="10" t="s">
        <v>4660</v>
      </c>
      <c r="CTQ1" s="10" t="s">
        <v>4661</v>
      </c>
      <c r="CTR1" s="10" t="s">
        <v>4662</v>
      </c>
      <c r="CTS1" s="10" t="s">
        <v>4663</v>
      </c>
      <c r="CTT1" s="10" t="s">
        <v>4664</v>
      </c>
      <c r="CTU1" s="10" t="s">
        <v>4665</v>
      </c>
      <c r="CTV1" s="10" t="s">
        <v>4666</v>
      </c>
      <c r="CTW1" s="10" t="s">
        <v>4667</v>
      </c>
      <c r="CTX1" s="10" t="s">
        <v>4668</v>
      </c>
      <c r="CTY1" s="10" t="s">
        <v>4669</v>
      </c>
      <c r="CTZ1" s="10" t="s">
        <v>4670</v>
      </c>
      <c r="CUA1" s="10" t="s">
        <v>4671</v>
      </c>
      <c r="CUB1" s="10" t="s">
        <v>4672</v>
      </c>
      <c r="CUC1" s="10" t="s">
        <v>4673</v>
      </c>
      <c r="CUD1" s="10" t="s">
        <v>4674</v>
      </c>
      <c r="CUE1" s="10" t="s">
        <v>4675</v>
      </c>
      <c r="CUF1" s="10" t="s">
        <v>4676</v>
      </c>
      <c r="CUG1" s="10" t="s">
        <v>4677</v>
      </c>
      <c r="CUH1" s="10" t="s">
        <v>4678</v>
      </c>
      <c r="CUI1" s="10" t="s">
        <v>4679</v>
      </c>
      <c r="CUJ1" s="10" t="s">
        <v>4680</v>
      </c>
      <c r="CUK1" s="10" t="s">
        <v>4681</v>
      </c>
      <c r="CUL1" s="10" t="s">
        <v>4682</v>
      </c>
      <c r="CUM1" s="10" t="s">
        <v>4683</v>
      </c>
      <c r="CUN1" s="10" t="s">
        <v>4684</v>
      </c>
      <c r="CUO1" s="10" t="s">
        <v>4685</v>
      </c>
      <c r="CUP1" s="10" t="s">
        <v>4686</v>
      </c>
      <c r="CUQ1" s="10" t="s">
        <v>4687</v>
      </c>
      <c r="CUR1" s="10" t="s">
        <v>4688</v>
      </c>
      <c r="CUS1" s="10" t="s">
        <v>4689</v>
      </c>
      <c r="CUT1" s="10" t="s">
        <v>4690</v>
      </c>
      <c r="CUU1" s="10" t="s">
        <v>4691</v>
      </c>
      <c r="CUV1" s="10" t="s">
        <v>4692</v>
      </c>
      <c r="CUW1" s="10" t="s">
        <v>4693</v>
      </c>
      <c r="CUX1" s="10" t="s">
        <v>4694</v>
      </c>
      <c r="CUY1" s="10" t="s">
        <v>4695</v>
      </c>
      <c r="CUZ1" s="10" t="s">
        <v>4696</v>
      </c>
      <c r="CVA1" s="10" t="s">
        <v>4697</v>
      </c>
      <c r="CVB1" s="10" t="s">
        <v>4698</v>
      </c>
      <c r="CVC1" s="10" t="s">
        <v>4699</v>
      </c>
      <c r="CVD1" s="10" t="s">
        <v>4700</v>
      </c>
      <c r="CVE1" s="10" t="s">
        <v>4701</v>
      </c>
      <c r="CVF1" s="10" t="s">
        <v>4702</v>
      </c>
      <c r="CVG1" s="10" t="s">
        <v>4703</v>
      </c>
      <c r="CVH1" s="10" t="s">
        <v>4704</v>
      </c>
      <c r="CVI1" s="10" t="s">
        <v>4705</v>
      </c>
      <c r="CVJ1" s="10" t="s">
        <v>4706</v>
      </c>
      <c r="CVK1" s="10" t="s">
        <v>4707</v>
      </c>
      <c r="CVL1" s="10" t="s">
        <v>4708</v>
      </c>
      <c r="CVM1" s="10" t="s">
        <v>4709</v>
      </c>
      <c r="CVN1" s="10" t="s">
        <v>4710</v>
      </c>
      <c r="CVO1" s="10" t="s">
        <v>4711</v>
      </c>
      <c r="CVP1" s="10" t="s">
        <v>4712</v>
      </c>
      <c r="CVQ1" s="10" t="s">
        <v>4713</v>
      </c>
      <c r="CVR1" s="10" t="s">
        <v>4714</v>
      </c>
      <c r="CVS1" s="10" t="s">
        <v>4715</v>
      </c>
      <c r="CVT1" s="10" t="s">
        <v>4716</v>
      </c>
      <c r="CVU1" s="10" t="s">
        <v>4717</v>
      </c>
      <c r="CVV1" s="10" t="s">
        <v>4718</v>
      </c>
      <c r="CVW1" s="10" t="s">
        <v>4719</v>
      </c>
      <c r="CVX1" s="10" t="s">
        <v>4720</v>
      </c>
      <c r="CVY1" s="10" t="s">
        <v>4721</v>
      </c>
      <c r="CVZ1" s="10" t="s">
        <v>4722</v>
      </c>
      <c r="CWA1" s="10" t="s">
        <v>4723</v>
      </c>
      <c r="CWB1" s="10" t="s">
        <v>4724</v>
      </c>
      <c r="CWC1" s="10" t="s">
        <v>4725</v>
      </c>
      <c r="CWD1" s="10" t="s">
        <v>4726</v>
      </c>
      <c r="CWE1" s="10" t="s">
        <v>4727</v>
      </c>
      <c r="CWF1" s="10" t="s">
        <v>4728</v>
      </c>
      <c r="CWG1" s="10" t="s">
        <v>4729</v>
      </c>
      <c r="CWH1" s="10" t="s">
        <v>4730</v>
      </c>
      <c r="CWI1" s="10" t="s">
        <v>4731</v>
      </c>
      <c r="CWJ1" s="10" t="s">
        <v>4732</v>
      </c>
      <c r="CWK1" s="10" t="s">
        <v>4733</v>
      </c>
      <c r="CWL1" s="10" t="s">
        <v>4734</v>
      </c>
      <c r="CWM1" s="10" t="s">
        <v>4735</v>
      </c>
      <c r="CWN1" s="10" t="s">
        <v>4736</v>
      </c>
      <c r="CWO1" s="10" t="s">
        <v>4737</v>
      </c>
      <c r="CWP1" s="10" t="s">
        <v>4738</v>
      </c>
      <c r="CWQ1" s="10" t="s">
        <v>4739</v>
      </c>
      <c r="CWR1" s="10" t="s">
        <v>4740</v>
      </c>
      <c r="CWS1" s="10" t="s">
        <v>4741</v>
      </c>
      <c r="CWT1" s="10" t="s">
        <v>4742</v>
      </c>
      <c r="CWU1" s="10" t="s">
        <v>4743</v>
      </c>
      <c r="CWV1" s="10" t="s">
        <v>4744</v>
      </c>
      <c r="CWW1" s="10" t="s">
        <v>4745</v>
      </c>
      <c r="CWX1" s="10" t="s">
        <v>4746</v>
      </c>
      <c r="CWY1" s="10" t="s">
        <v>4747</v>
      </c>
      <c r="CWZ1" s="10" t="s">
        <v>4748</v>
      </c>
      <c r="CXA1" s="10" t="s">
        <v>4749</v>
      </c>
      <c r="CXB1" s="10" t="s">
        <v>4750</v>
      </c>
      <c r="CXC1" s="10" t="s">
        <v>4751</v>
      </c>
      <c r="CXD1" s="10" t="s">
        <v>4752</v>
      </c>
      <c r="CXE1" s="10" t="s">
        <v>4753</v>
      </c>
      <c r="CXF1" s="10" t="s">
        <v>4754</v>
      </c>
      <c r="CXG1" s="10" t="s">
        <v>4755</v>
      </c>
      <c r="CXH1" s="10" t="s">
        <v>4756</v>
      </c>
      <c r="CXI1" s="10" t="s">
        <v>4757</v>
      </c>
      <c r="CXJ1" s="10" t="s">
        <v>4758</v>
      </c>
      <c r="CXK1" s="10" t="s">
        <v>4759</v>
      </c>
      <c r="CXL1" s="10" t="s">
        <v>4760</v>
      </c>
      <c r="CXM1" s="10" t="s">
        <v>4761</v>
      </c>
      <c r="CXN1" s="10" t="s">
        <v>4762</v>
      </c>
      <c r="CXO1" s="10" t="s">
        <v>4763</v>
      </c>
      <c r="CXP1" s="10" t="s">
        <v>4764</v>
      </c>
      <c r="CXQ1" s="10" t="s">
        <v>4765</v>
      </c>
      <c r="CXR1" s="10" t="s">
        <v>4766</v>
      </c>
      <c r="CXS1" s="10" t="s">
        <v>4767</v>
      </c>
      <c r="CXT1" s="10" t="s">
        <v>4768</v>
      </c>
      <c r="CXU1" s="10" t="s">
        <v>4769</v>
      </c>
      <c r="CXV1" s="10" t="s">
        <v>4770</v>
      </c>
      <c r="CXW1" s="10" t="s">
        <v>4771</v>
      </c>
      <c r="CXX1" s="10" t="s">
        <v>4772</v>
      </c>
      <c r="CXY1" s="10" t="s">
        <v>4773</v>
      </c>
      <c r="CXZ1" s="10" t="s">
        <v>4774</v>
      </c>
      <c r="CYA1" s="10" t="s">
        <v>4775</v>
      </c>
      <c r="CYB1" s="10" t="s">
        <v>4776</v>
      </c>
      <c r="CYC1" s="10" t="s">
        <v>4777</v>
      </c>
      <c r="CYD1" s="10" t="s">
        <v>4778</v>
      </c>
      <c r="CYE1" s="10" t="s">
        <v>4779</v>
      </c>
      <c r="CYF1" s="10" t="s">
        <v>4780</v>
      </c>
      <c r="CYG1" s="10" t="s">
        <v>4781</v>
      </c>
      <c r="CYH1" s="10" t="s">
        <v>4782</v>
      </c>
      <c r="CYI1" s="10" t="s">
        <v>4783</v>
      </c>
      <c r="CYJ1" s="10" t="s">
        <v>4784</v>
      </c>
      <c r="CYK1" s="10" t="s">
        <v>4785</v>
      </c>
      <c r="CYL1" s="10" t="s">
        <v>4786</v>
      </c>
      <c r="CYM1" s="10" t="s">
        <v>4787</v>
      </c>
      <c r="CYN1" s="10" t="s">
        <v>4788</v>
      </c>
      <c r="CYO1" s="10" t="s">
        <v>4789</v>
      </c>
      <c r="CYP1" s="10" t="s">
        <v>4790</v>
      </c>
      <c r="CYQ1" s="10" t="s">
        <v>4791</v>
      </c>
      <c r="CYR1" s="10" t="s">
        <v>4792</v>
      </c>
      <c r="CYS1" s="10" t="s">
        <v>4793</v>
      </c>
      <c r="CYT1" s="10" t="s">
        <v>4794</v>
      </c>
      <c r="CYU1" s="10" t="s">
        <v>4795</v>
      </c>
      <c r="CYV1" s="10" t="s">
        <v>4796</v>
      </c>
      <c r="CYW1" s="10" t="s">
        <v>4797</v>
      </c>
      <c r="CYX1" s="10" t="s">
        <v>4798</v>
      </c>
      <c r="CYY1" s="10" t="s">
        <v>4799</v>
      </c>
      <c r="CYZ1" s="10" t="s">
        <v>4800</v>
      </c>
      <c r="CZA1" s="10" t="s">
        <v>4801</v>
      </c>
      <c r="CZB1" s="10" t="s">
        <v>4802</v>
      </c>
      <c r="CZC1" s="10" t="s">
        <v>4803</v>
      </c>
      <c r="CZD1" s="10" t="s">
        <v>4804</v>
      </c>
      <c r="CZE1" s="10" t="s">
        <v>4805</v>
      </c>
      <c r="CZF1" s="10" t="s">
        <v>4806</v>
      </c>
      <c r="CZG1" s="10" t="s">
        <v>4807</v>
      </c>
      <c r="CZH1" s="10" t="s">
        <v>4808</v>
      </c>
      <c r="CZI1" s="10" t="s">
        <v>4809</v>
      </c>
      <c r="CZJ1" s="10" t="s">
        <v>4810</v>
      </c>
      <c r="CZK1" s="10" t="s">
        <v>4811</v>
      </c>
      <c r="CZL1" s="10" t="s">
        <v>4812</v>
      </c>
      <c r="CZM1" s="10" t="s">
        <v>4813</v>
      </c>
      <c r="CZN1" s="10" t="s">
        <v>4814</v>
      </c>
      <c r="CZO1" s="10" t="s">
        <v>4815</v>
      </c>
      <c r="CZP1" s="10" t="s">
        <v>4816</v>
      </c>
      <c r="CZQ1" s="10" t="s">
        <v>4817</v>
      </c>
      <c r="CZR1" s="10" t="s">
        <v>4818</v>
      </c>
      <c r="CZS1" s="10" t="s">
        <v>4819</v>
      </c>
      <c r="CZT1" s="10" t="s">
        <v>4820</v>
      </c>
      <c r="CZU1" s="10" t="s">
        <v>4821</v>
      </c>
      <c r="CZV1" s="10" t="s">
        <v>4822</v>
      </c>
      <c r="CZW1" s="10" t="s">
        <v>4823</v>
      </c>
      <c r="CZX1" s="10" t="s">
        <v>4824</v>
      </c>
      <c r="CZY1" s="10" t="s">
        <v>4825</v>
      </c>
      <c r="CZZ1" s="10" t="s">
        <v>4826</v>
      </c>
      <c r="DAA1" s="10" t="s">
        <v>4827</v>
      </c>
      <c r="DAB1" s="10" t="s">
        <v>4828</v>
      </c>
      <c r="DAC1" s="10" t="s">
        <v>4829</v>
      </c>
      <c r="DAD1" s="10" t="s">
        <v>4830</v>
      </c>
      <c r="DAE1" s="10" t="s">
        <v>4831</v>
      </c>
      <c r="DAF1" s="10" t="s">
        <v>4832</v>
      </c>
      <c r="DAG1" s="10" t="s">
        <v>4833</v>
      </c>
      <c r="DAH1" s="10" t="s">
        <v>4834</v>
      </c>
      <c r="DAI1" s="10" t="s">
        <v>4835</v>
      </c>
      <c r="DAJ1" s="10" t="s">
        <v>4836</v>
      </c>
      <c r="DAK1" s="10" t="s">
        <v>4837</v>
      </c>
      <c r="DAL1" s="10" t="s">
        <v>4838</v>
      </c>
      <c r="DAM1" s="10" t="s">
        <v>4839</v>
      </c>
      <c r="DAN1" s="10" t="s">
        <v>4840</v>
      </c>
      <c r="DAO1" s="10" t="s">
        <v>4841</v>
      </c>
      <c r="DAP1" s="10" t="s">
        <v>4842</v>
      </c>
      <c r="DAQ1" s="10" t="s">
        <v>4843</v>
      </c>
      <c r="DAR1" s="10" t="s">
        <v>4844</v>
      </c>
      <c r="DAS1" s="10" t="s">
        <v>4845</v>
      </c>
      <c r="DAT1" s="10" t="s">
        <v>4846</v>
      </c>
      <c r="DAU1" s="10" t="s">
        <v>4847</v>
      </c>
      <c r="DAV1" s="10" t="s">
        <v>4848</v>
      </c>
      <c r="DAW1" s="10" t="s">
        <v>4849</v>
      </c>
      <c r="DAX1" s="10" t="s">
        <v>4850</v>
      </c>
      <c r="DAY1" s="10" t="s">
        <v>4851</v>
      </c>
      <c r="DAZ1" s="10" t="s">
        <v>4852</v>
      </c>
      <c r="DBA1" s="10" t="s">
        <v>4853</v>
      </c>
      <c r="DBB1" s="10" t="s">
        <v>4854</v>
      </c>
      <c r="DBC1" s="10" t="s">
        <v>4855</v>
      </c>
      <c r="DBD1" s="10" t="s">
        <v>4856</v>
      </c>
      <c r="DBE1" s="10" t="s">
        <v>4857</v>
      </c>
      <c r="DBF1" s="10" t="s">
        <v>4858</v>
      </c>
      <c r="DBG1" s="10" t="s">
        <v>4859</v>
      </c>
      <c r="DBH1" s="10" t="s">
        <v>4860</v>
      </c>
      <c r="DBI1" s="10" t="s">
        <v>4861</v>
      </c>
      <c r="DBJ1" s="10" t="s">
        <v>4862</v>
      </c>
      <c r="DBK1" s="10" t="s">
        <v>4863</v>
      </c>
      <c r="DBL1" s="10" t="s">
        <v>4864</v>
      </c>
      <c r="DBM1" s="10" t="s">
        <v>4865</v>
      </c>
      <c r="DBN1" s="10" t="s">
        <v>4866</v>
      </c>
      <c r="DBO1" s="10" t="s">
        <v>4867</v>
      </c>
      <c r="DBP1" s="10" t="s">
        <v>4868</v>
      </c>
      <c r="DBQ1" s="10" t="s">
        <v>4869</v>
      </c>
      <c r="DBR1" s="10" t="s">
        <v>4870</v>
      </c>
      <c r="DBS1" s="10" t="s">
        <v>4871</v>
      </c>
      <c r="DBT1" s="10" t="s">
        <v>4872</v>
      </c>
      <c r="DBU1" s="10" t="s">
        <v>4873</v>
      </c>
      <c r="DBV1" s="10" t="s">
        <v>4874</v>
      </c>
      <c r="DBW1" s="10" t="s">
        <v>4875</v>
      </c>
      <c r="DBX1" s="10" t="s">
        <v>4876</v>
      </c>
      <c r="DBY1" s="10" t="s">
        <v>4877</v>
      </c>
      <c r="DBZ1" s="10" t="s">
        <v>4878</v>
      </c>
      <c r="DCA1" s="10" t="s">
        <v>4879</v>
      </c>
      <c r="DCB1" s="10" t="s">
        <v>4880</v>
      </c>
      <c r="DCC1" s="10" t="s">
        <v>4881</v>
      </c>
      <c r="DCD1" s="10" t="s">
        <v>4882</v>
      </c>
      <c r="DCE1" s="10" t="s">
        <v>4883</v>
      </c>
      <c r="DCF1" s="10" t="s">
        <v>4884</v>
      </c>
      <c r="DCG1" s="10" t="s">
        <v>4885</v>
      </c>
      <c r="DCH1" s="10" t="s">
        <v>4886</v>
      </c>
      <c r="DCI1" s="10" t="s">
        <v>4887</v>
      </c>
      <c r="DCJ1" s="10" t="s">
        <v>4888</v>
      </c>
      <c r="DCK1" s="10" t="s">
        <v>4889</v>
      </c>
      <c r="DCL1" s="10" t="s">
        <v>4890</v>
      </c>
      <c r="DCM1" s="10" t="s">
        <v>4891</v>
      </c>
      <c r="DCN1" s="10" t="s">
        <v>4892</v>
      </c>
      <c r="DCO1" s="10" t="s">
        <v>4893</v>
      </c>
      <c r="DCP1" s="10" t="s">
        <v>4894</v>
      </c>
      <c r="DCQ1" s="10" t="s">
        <v>4895</v>
      </c>
      <c r="DCR1" s="10" t="s">
        <v>4896</v>
      </c>
      <c r="DCS1" s="10" t="s">
        <v>4897</v>
      </c>
      <c r="DCT1" s="10" t="s">
        <v>4898</v>
      </c>
      <c r="DCU1" s="10" t="s">
        <v>4899</v>
      </c>
      <c r="DCV1" s="10" t="s">
        <v>4900</v>
      </c>
      <c r="DCW1" s="10" t="s">
        <v>4901</v>
      </c>
      <c r="DCX1" s="10" t="s">
        <v>4902</v>
      </c>
      <c r="DCY1" s="10" t="s">
        <v>4903</v>
      </c>
      <c r="DCZ1" s="10" t="s">
        <v>4904</v>
      </c>
      <c r="DDA1" s="10" t="s">
        <v>4905</v>
      </c>
      <c r="DDB1" s="10" t="s">
        <v>4906</v>
      </c>
      <c r="DDC1" s="10" t="s">
        <v>4907</v>
      </c>
      <c r="DDD1" s="10" t="s">
        <v>4908</v>
      </c>
      <c r="DDE1" s="10" t="s">
        <v>4909</v>
      </c>
      <c r="DDF1" s="10" t="s">
        <v>4910</v>
      </c>
      <c r="DDG1" s="10" t="s">
        <v>4911</v>
      </c>
      <c r="DDH1" s="10" t="s">
        <v>4912</v>
      </c>
      <c r="DDI1" s="10" t="s">
        <v>4913</v>
      </c>
      <c r="DDJ1" s="10" t="s">
        <v>4914</v>
      </c>
      <c r="DDK1" s="10" t="s">
        <v>4915</v>
      </c>
      <c r="DDL1" s="10" t="s">
        <v>4916</v>
      </c>
      <c r="DDM1" s="10" t="s">
        <v>4917</v>
      </c>
      <c r="DDN1" s="10" t="s">
        <v>4918</v>
      </c>
      <c r="DDO1" s="10" t="s">
        <v>4919</v>
      </c>
      <c r="DDP1" s="10" t="s">
        <v>4920</v>
      </c>
      <c r="DDQ1" s="10" t="s">
        <v>4921</v>
      </c>
      <c r="DDR1" s="10" t="s">
        <v>4922</v>
      </c>
      <c r="DDS1" s="10" t="s">
        <v>4923</v>
      </c>
      <c r="DDT1" s="10" t="s">
        <v>4924</v>
      </c>
      <c r="DDU1" s="10" t="s">
        <v>4925</v>
      </c>
      <c r="DDV1" s="10" t="s">
        <v>4926</v>
      </c>
      <c r="DDW1" s="10" t="s">
        <v>4927</v>
      </c>
      <c r="DDX1" s="10" t="s">
        <v>4928</v>
      </c>
      <c r="DDY1" s="10" t="s">
        <v>4929</v>
      </c>
      <c r="DDZ1" s="10" t="s">
        <v>4930</v>
      </c>
      <c r="DEA1" s="10" t="s">
        <v>4931</v>
      </c>
      <c r="DEB1" s="10" t="s">
        <v>4932</v>
      </c>
      <c r="DEC1" s="10" t="s">
        <v>4933</v>
      </c>
      <c r="DED1" s="10" t="s">
        <v>4934</v>
      </c>
      <c r="DEE1" s="10" t="s">
        <v>4935</v>
      </c>
      <c r="DEF1" s="10" t="s">
        <v>4936</v>
      </c>
      <c r="DEG1" s="10" t="s">
        <v>4937</v>
      </c>
      <c r="DEH1" s="10" t="s">
        <v>4938</v>
      </c>
      <c r="DEI1" s="10" t="s">
        <v>4939</v>
      </c>
      <c r="DEJ1" s="10" t="s">
        <v>4940</v>
      </c>
      <c r="DEK1" s="10" t="s">
        <v>4941</v>
      </c>
      <c r="DEL1" s="10" t="s">
        <v>4942</v>
      </c>
      <c r="DEM1" s="10" t="s">
        <v>4943</v>
      </c>
      <c r="DEN1" s="10" t="s">
        <v>4944</v>
      </c>
      <c r="DEO1" s="10" t="s">
        <v>4945</v>
      </c>
      <c r="DEP1" s="10" t="s">
        <v>4946</v>
      </c>
      <c r="DEQ1" s="10" t="s">
        <v>4947</v>
      </c>
      <c r="DER1" s="10" t="s">
        <v>4948</v>
      </c>
      <c r="DES1" s="10" t="s">
        <v>4949</v>
      </c>
      <c r="DET1" s="10" t="s">
        <v>4950</v>
      </c>
      <c r="DEU1" s="10" t="s">
        <v>4951</v>
      </c>
      <c r="DEV1" s="10" t="s">
        <v>4952</v>
      </c>
      <c r="DEW1" s="10" t="s">
        <v>4953</v>
      </c>
      <c r="DEX1" s="10" t="s">
        <v>4954</v>
      </c>
      <c r="DEY1" s="10" t="s">
        <v>4955</v>
      </c>
      <c r="DEZ1" s="10" t="s">
        <v>4956</v>
      </c>
      <c r="DFA1" s="10" t="s">
        <v>4957</v>
      </c>
      <c r="DFB1" s="10" t="s">
        <v>4958</v>
      </c>
      <c r="DFC1" s="10" t="s">
        <v>4959</v>
      </c>
      <c r="DFD1" s="10" t="s">
        <v>4960</v>
      </c>
      <c r="DFE1" s="10" t="s">
        <v>4961</v>
      </c>
      <c r="DFF1" s="10" t="s">
        <v>4962</v>
      </c>
      <c r="DFG1" s="10" t="s">
        <v>4963</v>
      </c>
      <c r="DFH1" s="10" t="s">
        <v>4964</v>
      </c>
      <c r="DFI1" s="10" t="s">
        <v>4965</v>
      </c>
      <c r="DFJ1" s="10" t="s">
        <v>4966</v>
      </c>
      <c r="DFK1" s="10" t="s">
        <v>4967</v>
      </c>
      <c r="DFL1" s="10" t="s">
        <v>4968</v>
      </c>
      <c r="DFM1" s="10" t="s">
        <v>4969</v>
      </c>
      <c r="DFN1" s="10" t="s">
        <v>4970</v>
      </c>
      <c r="DFO1" s="10" t="s">
        <v>4971</v>
      </c>
      <c r="DFP1" s="10" t="s">
        <v>4972</v>
      </c>
      <c r="DFQ1" s="10" t="s">
        <v>4973</v>
      </c>
      <c r="DFR1" s="10" t="s">
        <v>4974</v>
      </c>
      <c r="DFS1" s="10" t="s">
        <v>4975</v>
      </c>
      <c r="DFT1" s="10" t="s">
        <v>4976</v>
      </c>
      <c r="DFU1" s="10" t="s">
        <v>4977</v>
      </c>
      <c r="DFV1" s="10" t="s">
        <v>4978</v>
      </c>
      <c r="DFW1" s="10" t="s">
        <v>4979</v>
      </c>
      <c r="DFX1" s="10" t="s">
        <v>4980</v>
      </c>
      <c r="DFY1" s="10" t="s">
        <v>4981</v>
      </c>
      <c r="DFZ1" s="10" t="s">
        <v>4982</v>
      </c>
      <c r="DGA1" s="10" t="s">
        <v>4983</v>
      </c>
      <c r="DGB1" s="10" t="s">
        <v>4984</v>
      </c>
      <c r="DGC1" s="10" t="s">
        <v>4985</v>
      </c>
      <c r="DGD1" s="10" t="s">
        <v>4986</v>
      </c>
      <c r="DGE1" s="10" t="s">
        <v>4987</v>
      </c>
      <c r="DGF1" s="10" t="s">
        <v>4988</v>
      </c>
      <c r="DGG1" s="10" t="s">
        <v>4989</v>
      </c>
      <c r="DGH1" s="10" t="s">
        <v>4990</v>
      </c>
      <c r="DGI1" s="10" t="s">
        <v>4991</v>
      </c>
      <c r="DGJ1" s="10" t="s">
        <v>4992</v>
      </c>
      <c r="DGK1" s="10" t="s">
        <v>4993</v>
      </c>
      <c r="DGL1" s="10" t="s">
        <v>4994</v>
      </c>
      <c r="DGM1" s="10" t="s">
        <v>4995</v>
      </c>
      <c r="DGN1" s="10" t="s">
        <v>4996</v>
      </c>
      <c r="DGO1" s="10" t="s">
        <v>4997</v>
      </c>
      <c r="DGP1" s="10" t="s">
        <v>4998</v>
      </c>
      <c r="DGQ1" s="10" t="s">
        <v>4999</v>
      </c>
      <c r="DGR1" s="10" t="s">
        <v>5000</v>
      </c>
      <c r="DGS1" s="10" t="s">
        <v>5001</v>
      </c>
      <c r="DGT1" s="10" t="s">
        <v>5002</v>
      </c>
      <c r="DGU1" s="10" t="s">
        <v>5003</v>
      </c>
      <c r="DGV1" s="10" t="s">
        <v>5004</v>
      </c>
      <c r="DGW1" s="10" t="s">
        <v>5005</v>
      </c>
      <c r="DGX1" s="10" t="s">
        <v>5006</v>
      </c>
      <c r="DGY1" s="10" t="s">
        <v>5007</v>
      </c>
      <c r="DGZ1" s="10" t="s">
        <v>5008</v>
      </c>
      <c r="DHA1" s="10" t="s">
        <v>5009</v>
      </c>
      <c r="DHB1" s="10" t="s">
        <v>5010</v>
      </c>
      <c r="DHC1" s="10" t="s">
        <v>5011</v>
      </c>
      <c r="DHD1" s="10" t="s">
        <v>5012</v>
      </c>
      <c r="DHE1" s="10" t="s">
        <v>5013</v>
      </c>
      <c r="DHF1" s="10" t="s">
        <v>5014</v>
      </c>
      <c r="DHG1" s="10" t="s">
        <v>5015</v>
      </c>
      <c r="DHH1" s="10" t="s">
        <v>5016</v>
      </c>
      <c r="DHI1" s="10" t="s">
        <v>5017</v>
      </c>
      <c r="DHJ1" s="10" t="s">
        <v>5018</v>
      </c>
      <c r="DHK1" s="10" t="s">
        <v>5019</v>
      </c>
      <c r="DHL1" s="10" t="s">
        <v>5020</v>
      </c>
      <c r="DHM1" s="10" t="s">
        <v>5021</v>
      </c>
      <c r="DHN1" s="10" t="s">
        <v>5022</v>
      </c>
      <c r="DHO1" s="10" t="s">
        <v>5023</v>
      </c>
      <c r="DHP1" s="10" t="s">
        <v>5024</v>
      </c>
      <c r="DHQ1" s="10" t="s">
        <v>5025</v>
      </c>
      <c r="DHR1" s="10" t="s">
        <v>5026</v>
      </c>
      <c r="DHS1" s="10" t="s">
        <v>5027</v>
      </c>
      <c r="DHT1" s="10" t="s">
        <v>5028</v>
      </c>
      <c r="DHU1" s="10" t="s">
        <v>5029</v>
      </c>
      <c r="DHV1" s="10" t="s">
        <v>5030</v>
      </c>
      <c r="DHW1" s="10" t="s">
        <v>5031</v>
      </c>
      <c r="DHX1" s="10" t="s">
        <v>5032</v>
      </c>
      <c r="DHY1" s="10" t="s">
        <v>5033</v>
      </c>
      <c r="DHZ1" s="10" t="s">
        <v>5034</v>
      </c>
      <c r="DIA1" s="10" t="s">
        <v>5035</v>
      </c>
      <c r="DIB1" s="10" t="s">
        <v>5036</v>
      </c>
      <c r="DIC1" s="10" t="s">
        <v>5037</v>
      </c>
      <c r="DID1" s="10" t="s">
        <v>5038</v>
      </c>
      <c r="DIE1" s="10" t="s">
        <v>5039</v>
      </c>
      <c r="DIF1" s="10" t="s">
        <v>5040</v>
      </c>
      <c r="DIG1" s="10" t="s">
        <v>5041</v>
      </c>
      <c r="DIH1" s="10" t="s">
        <v>5042</v>
      </c>
      <c r="DII1" s="10" t="s">
        <v>5043</v>
      </c>
      <c r="DIJ1" s="10" t="s">
        <v>5044</v>
      </c>
      <c r="DIK1" s="10" t="s">
        <v>5045</v>
      </c>
      <c r="DIL1" s="10" t="s">
        <v>5046</v>
      </c>
      <c r="DIM1" s="10" t="s">
        <v>5047</v>
      </c>
      <c r="DIN1" s="10" t="s">
        <v>5048</v>
      </c>
      <c r="DIO1" s="10" t="s">
        <v>5049</v>
      </c>
      <c r="DIP1" s="10" t="s">
        <v>5050</v>
      </c>
      <c r="DIQ1" s="10" t="s">
        <v>5051</v>
      </c>
      <c r="DIR1" s="10" t="s">
        <v>5052</v>
      </c>
      <c r="DIS1" s="10" t="s">
        <v>5053</v>
      </c>
      <c r="DIT1" s="10" t="s">
        <v>5054</v>
      </c>
      <c r="DIU1" s="10" t="s">
        <v>5055</v>
      </c>
      <c r="DIV1" s="10" t="s">
        <v>5056</v>
      </c>
      <c r="DIW1" s="10" t="s">
        <v>5057</v>
      </c>
      <c r="DIX1" s="10" t="s">
        <v>5058</v>
      </c>
      <c r="DIY1" s="10" t="s">
        <v>5059</v>
      </c>
      <c r="DIZ1" s="10" t="s">
        <v>5060</v>
      </c>
      <c r="DJA1" s="10" t="s">
        <v>5061</v>
      </c>
      <c r="DJB1" s="10" t="s">
        <v>5062</v>
      </c>
      <c r="DJC1" s="10" t="s">
        <v>5063</v>
      </c>
      <c r="DJD1" s="10" t="s">
        <v>5064</v>
      </c>
      <c r="DJE1" s="10" t="s">
        <v>5065</v>
      </c>
      <c r="DJF1" s="10" t="s">
        <v>5066</v>
      </c>
      <c r="DJG1" s="10" t="s">
        <v>5067</v>
      </c>
      <c r="DJH1" s="10" t="s">
        <v>5068</v>
      </c>
      <c r="DJI1" s="10" t="s">
        <v>5069</v>
      </c>
      <c r="DJJ1" s="10" t="s">
        <v>5070</v>
      </c>
      <c r="DJK1" s="10" t="s">
        <v>5071</v>
      </c>
      <c r="DJL1" s="10" t="s">
        <v>5072</v>
      </c>
      <c r="DJM1" s="10" t="s">
        <v>5073</v>
      </c>
      <c r="DJN1" s="10" t="s">
        <v>5074</v>
      </c>
      <c r="DJO1" s="10" t="s">
        <v>5075</v>
      </c>
      <c r="DJP1" s="10" t="s">
        <v>5076</v>
      </c>
      <c r="DJQ1" s="10" t="s">
        <v>5077</v>
      </c>
      <c r="DJR1" s="10" t="s">
        <v>5078</v>
      </c>
      <c r="DJS1" s="10" t="s">
        <v>5079</v>
      </c>
      <c r="DJT1" s="10" t="s">
        <v>5080</v>
      </c>
      <c r="DJU1" s="10" t="s">
        <v>5081</v>
      </c>
      <c r="DJV1" s="10" t="s">
        <v>5082</v>
      </c>
      <c r="DJW1" s="10" t="s">
        <v>5083</v>
      </c>
      <c r="DJX1" s="10" t="s">
        <v>5084</v>
      </c>
      <c r="DJY1" s="10" t="s">
        <v>5085</v>
      </c>
      <c r="DJZ1" s="10" t="s">
        <v>5086</v>
      </c>
      <c r="DKA1" s="10" t="s">
        <v>5087</v>
      </c>
      <c r="DKB1" s="10" t="s">
        <v>5088</v>
      </c>
      <c r="DKC1" s="10" t="s">
        <v>5089</v>
      </c>
      <c r="DKD1" s="10" t="s">
        <v>5090</v>
      </c>
      <c r="DKE1" s="10" t="s">
        <v>5091</v>
      </c>
      <c r="DKF1" s="10" t="s">
        <v>5092</v>
      </c>
      <c r="DKG1" s="10" t="s">
        <v>5093</v>
      </c>
      <c r="DKH1" s="10" t="s">
        <v>5094</v>
      </c>
      <c r="DKI1" s="10" t="s">
        <v>5095</v>
      </c>
      <c r="DKJ1" s="10" t="s">
        <v>5096</v>
      </c>
      <c r="DKK1" s="10" t="s">
        <v>5097</v>
      </c>
      <c r="DKL1" s="10" t="s">
        <v>5098</v>
      </c>
      <c r="DKM1" s="10" t="s">
        <v>5099</v>
      </c>
      <c r="DKN1" s="10" t="s">
        <v>5100</v>
      </c>
      <c r="DKO1" s="10" t="s">
        <v>5101</v>
      </c>
      <c r="DKP1" s="10" t="s">
        <v>5102</v>
      </c>
      <c r="DKQ1" s="10" t="s">
        <v>5103</v>
      </c>
      <c r="DKR1" s="10" t="s">
        <v>5104</v>
      </c>
      <c r="DKS1" s="10" t="s">
        <v>5105</v>
      </c>
      <c r="DKT1" s="10" t="s">
        <v>5106</v>
      </c>
      <c r="DKU1" s="10" t="s">
        <v>5107</v>
      </c>
      <c r="DKV1" s="10" t="s">
        <v>5108</v>
      </c>
      <c r="DKW1" s="10" t="s">
        <v>5109</v>
      </c>
      <c r="DKX1" s="10" t="s">
        <v>5110</v>
      </c>
      <c r="DKY1" s="10" t="s">
        <v>5111</v>
      </c>
      <c r="DKZ1" s="10" t="s">
        <v>5112</v>
      </c>
      <c r="DLA1" s="10" t="s">
        <v>5113</v>
      </c>
      <c r="DLB1" s="10" t="s">
        <v>5114</v>
      </c>
      <c r="DLC1" s="10" t="s">
        <v>5115</v>
      </c>
      <c r="DLD1" s="10" t="s">
        <v>5116</v>
      </c>
      <c r="DLE1" s="10" t="s">
        <v>5117</v>
      </c>
      <c r="DLF1" s="10" t="s">
        <v>5118</v>
      </c>
      <c r="DLG1" s="10" t="s">
        <v>5119</v>
      </c>
      <c r="DLH1" s="10" t="s">
        <v>5120</v>
      </c>
      <c r="DLI1" s="10" t="s">
        <v>5121</v>
      </c>
      <c r="DLJ1" s="10" t="s">
        <v>5122</v>
      </c>
      <c r="DLK1" s="10" t="s">
        <v>5123</v>
      </c>
      <c r="DLL1" s="10" t="s">
        <v>5124</v>
      </c>
      <c r="DLM1" s="10" t="s">
        <v>5125</v>
      </c>
      <c r="DLN1" s="10" t="s">
        <v>5126</v>
      </c>
      <c r="DLO1" s="10" t="s">
        <v>5127</v>
      </c>
      <c r="DLP1" s="10" t="s">
        <v>5128</v>
      </c>
      <c r="DLQ1" s="10" t="s">
        <v>5129</v>
      </c>
      <c r="DLR1" s="10" t="s">
        <v>5130</v>
      </c>
      <c r="DLS1" s="10" t="s">
        <v>5131</v>
      </c>
      <c r="DLT1" s="10" t="s">
        <v>5132</v>
      </c>
      <c r="DLU1" s="10" t="s">
        <v>5133</v>
      </c>
      <c r="DLV1" s="10" t="s">
        <v>5134</v>
      </c>
      <c r="DLW1" s="10" t="s">
        <v>5135</v>
      </c>
      <c r="DLX1" s="10" t="s">
        <v>5136</v>
      </c>
      <c r="DLY1" s="10" t="s">
        <v>5137</v>
      </c>
      <c r="DLZ1" s="10" t="s">
        <v>5138</v>
      </c>
      <c r="DMA1" s="10" t="s">
        <v>5139</v>
      </c>
      <c r="DMB1" s="10" t="s">
        <v>5140</v>
      </c>
      <c r="DMC1" s="10" t="s">
        <v>5141</v>
      </c>
      <c r="DMD1" s="10" t="s">
        <v>5142</v>
      </c>
      <c r="DME1" s="10" t="s">
        <v>5143</v>
      </c>
      <c r="DMF1" s="10" t="s">
        <v>5144</v>
      </c>
      <c r="DMG1" s="10" t="s">
        <v>5145</v>
      </c>
      <c r="DMH1" s="10" t="s">
        <v>5146</v>
      </c>
      <c r="DMI1" s="10" t="s">
        <v>5147</v>
      </c>
      <c r="DMJ1" s="10" t="s">
        <v>5148</v>
      </c>
      <c r="DMK1" s="10" t="s">
        <v>5149</v>
      </c>
      <c r="DML1" s="10" t="s">
        <v>5150</v>
      </c>
      <c r="DMM1" s="10" t="s">
        <v>5151</v>
      </c>
      <c r="DMN1" s="10" t="s">
        <v>5152</v>
      </c>
      <c r="DMO1" s="10" t="s">
        <v>5153</v>
      </c>
      <c r="DMP1" s="10" t="s">
        <v>5154</v>
      </c>
      <c r="DMQ1" s="10" t="s">
        <v>5155</v>
      </c>
      <c r="DMR1" s="10" t="s">
        <v>5156</v>
      </c>
      <c r="DMS1" s="10" t="s">
        <v>5157</v>
      </c>
      <c r="DMT1" s="10" t="s">
        <v>5158</v>
      </c>
      <c r="DMU1" s="10" t="s">
        <v>5159</v>
      </c>
      <c r="DMV1" s="10" t="s">
        <v>5160</v>
      </c>
      <c r="DMW1" s="10" t="s">
        <v>5161</v>
      </c>
      <c r="DMX1" s="10" t="s">
        <v>5162</v>
      </c>
      <c r="DMY1" s="10" t="s">
        <v>5163</v>
      </c>
      <c r="DMZ1" s="10" t="s">
        <v>5164</v>
      </c>
      <c r="DNA1" s="10" t="s">
        <v>5165</v>
      </c>
      <c r="DNB1" s="10" t="s">
        <v>5166</v>
      </c>
      <c r="DNC1" s="10" t="s">
        <v>5167</v>
      </c>
      <c r="DND1" s="10" t="s">
        <v>5168</v>
      </c>
      <c r="DNE1" s="10" t="s">
        <v>5169</v>
      </c>
      <c r="DNF1" s="10" t="s">
        <v>5170</v>
      </c>
      <c r="DNG1" s="10" t="s">
        <v>5171</v>
      </c>
      <c r="DNH1" s="10" t="s">
        <v>5172</v>
      </c>
      <c r="DNI1" s="10" t="s">
        <v>5173</v>
      </c>
      <c r="DNJ1" s="10" t="s">
        <v>5174</v>
      </c>
      <c r="DNK1" s="10" t="s">
        <v>5175</v>
      </c>
      <c r="DNL1" s="10" t="s">
        <v>5176</v>
      </c>
      <c r="DNM1" s="10" t="s">
        <v>5177</v>
      </c>
      <c r="DNN1" s="10" t="s">
        <v>5178</v>
      </c>
      <c r="DNO1" s="10" t="s">
        <v>5179</v>
      </c>
      <c r="DNP1" s="10" t="s">
        <v>5180</v>
      </c>
      <c r="DNQ1" s="10" t="s">
        <v>5181</v>
      </c>
      <c r="DNR1" s="10" t="s">
        <v>5182</v>
      </c>
      <c r="DNS1" s="10" t="s">
        <v>5183</v>
      </c>
      <c r="DNT1" s="10" t="s">
        <v>5184</v>
      </c>
      <c r="DNU1" s="10" t="s">
        <v>5185</v>
      </c>
      <c r="DNV1" s="10" t="s">
        <v>5186</v>
      </c>
      <c r="DNW1" s="10" t="s">
        <v>5187</v>
      </c>
      <c r="DNX1" s="10" t="s">
        <v>5188</v>
      </c>
      <c r="DNY1" s="10" t="s">
        <v>5189</v>
      </c>
      <c r="DNZ1" s="10" t="s">
        <v>5190</v>
      </c>
      <c r="DOA1" s="10" t="s">
        <v>5191</v>
      </c>
      <c r="DOB1" s="10" t="s">
        <v>5192</v>
      </c>
      <c r="DOC1" s="10" t="s">
        <v>5193</v>
      </c>
      <c r="DOD1" s="10" t="s">
        <v>5194</v>
      </c>
      <c r="DOE1" s="10" t="s">
        <v>5195</v>
      </c>
      <c r="DOF1" s="10" t="s">
        <v>5196</v>
      </c>
      <c r="DOG1" s="10" t="s">
        <v>5197</v>
      </c>
      <c r="DOH1" s="10" t="s">
        <v>5198</v>
      </c>
      <c r="DOI1" s="10" t="s">
        <v>5199</v>
      </c>
      <c r="DOJ1" s="10" t="s">
        <v>5200</v>
      </c>
      <c r="DOK1" s="10" t="s">
        <v>5201</v>
      </c>
      <c r="DOL1" s="10" t="s">
        <v>5202</v>
      </c>
      <c r="DOM1" s="10" t="s">
        <v>5203</v>
      </c>
      <c r="DON1" s="10" t="s">
        <v>5204</v>
      </c>
      <c r="DOO1" s="10" t="s">
        <v>5205</v>
      </c>
      <c r="DOP1" s="10" t="s">
        <v>5206</v>
      </c>
      <c r="DOQ1" s="10" t="s">
        <v>5207</v>
      </c>
      <c r="DOR1" s="10" t="s">
        <v>5208</v>
      </c>
      <c r="DOS1" s="10" t="s">
        <v>5209</v>
      </c>
      <c r="DOT1" s="10" t="s">
        <v>5210</v>
      </c>
      <c r="DOU1" s="10" t="s">
        <v>5211</v>
      </c>
      <c r="DOV1" s="10" t="s">
        <v>5212</v>
      </c>
      <c r="DOW1" s="10" t="s">
        <v>5213</v>
      </c>
      <c r="DOX1" s="10" t="s">
        <v>5214</v>
      </c>
      <c r="DOY1" s="10" t="s">
        <v>5215</v>
      </c>
      <c r="DOZ1" s="10" t="s">
        <v>5216</v>
      </c>
      <c r="DPA1" s="10" t="s">
        <v>5217</v>
      </c>
      <c r="DPB1" s="10" t="s">
        <v>5218</v>
      </c>
      <c r="DPC1" s="10" t="s">
        <v>5219</v>
      </c>
      <c r="DPD1" s="10" t="s">
        <v>5220</v>
      </c>
      <c r="DPE1" s="10" t="s">
        <v>5221</v>
      </c>
      <c r="DPF1" s="10" t="s">
        <v>5222</v>
      </c>
      <c r="DPG1" s="10" t="s">
        <v>5223</v>
      </c>
      <c r="DPH1" s="10" t="s">
        <v>5224</v>
      </c>
      <c r="DPI1" s="10" t="s">
        <v>5225</v>
      </c>
      <c r="DPJ1" s="10" t="s">
        <v>5226</v>
      </c>
      <c r="DPK1" s="10" t="s">
        <v>5227</v>
      </c>
      <c r="DPL1" s="10" t="s">
        <v>5228</v>
      </c>
      <c r="DPM1" s="10" t="s">
        <v>5229</v>
      </c>
      <c r="DPN1" s="10" t="s">
        <v>5230</v>
      </c>
      <c r="DPO1" s="10" t="s">
        <v>5231</v>
      </c>
      <c r="DPP1" s="10" t="s">
        <v>5232</v>
      </c>
      <c r="DPQ1" s="10" t="s">
        <v>5233</v>
      </c>
      <c r="DPR1" s="10" t="s">
        <v>5234</v>
      </c>
      <c r="DPS1" s="10" t="s">
        <v>5235</v>
      </c>
      <c r="DPT1" s="10" t="s">
        <v>5236</v>
      </c>
      <c r="DPU1" s="10" t="s">
        <v>5237</v>
      </c>
      <c r="DPV1" s="10" t="s">
        <v>5238</v>
      </c>
      <c r="DPW1" s="10" t="s">
        <v>5239</v>
      </c>
      <c r="DPX1" s="10" t="s">
        <v>5240</v>
      </c>
      <c r="DPY1" s="10" t="s">
        <v>5241</v>
      </c>
      <c r="DPZ1" s="10" t="s">
        <v>5242</v>
      </c>
      <c r="DQA1" s="10" t="s">
        <v>5243</v>
      </c>
      <c r="DQB1" s="10" t="s">
        <v>5244</v>
      </c>
      <c r="DQC1" s="10" t="s">
        <v>5245</v>
      </c>
      <c r="DQD1" s="10" t="s">
        <v>5246</v>
      </c>
      <c r="DQE1" s="10" t="s">
        <v>5247</v>
      </c>
      <c r="DQF1" s="10" t="s">
        <v>5248</v>
      </c>
      <c r="DQG1" s="10" t="s">
        <v>5249</v>
      </c>
      <c r="DQH1" s="10" t="s">
        <v>5250</v>
      </c>
      <c r="DQI1" s="10" t="s">
        <v>5251</v>
      </c>
      <c r="DQJ1" s="10" t="s">
        <v>5252</v>
      </c>
      <c r="DQK1" s="10" t="s">
        <v>5253</v>
      </c>
      <c r="DQL1" s="10" t="s">
        <v>5254</v>
      </c>
      <c r="DQM1" s="10" t="s">
        <v>5255</v>
      </c>
      <c r="DQN1" s="10" t="s">
        <v>5256</v>
      </c>
      <c r="DQO1" s="10" t="s">
        <v>5257</v>
      </c>
      <c r="DQP1" s="10" t="s">
        <v>5258</v>
      </c>
      <c r="DQQ1" s="10" t="s">
        <v>5259</v>
      </c>
      <c r="DQR1" s="10" t="s">
        <v>5260</v>
      </c>
      <c r="DQS1" s="10" t="s">
        <v>5261</v>
      </c>
      <c r="DQT1" s="10" t="s">
        <v>5262</v>
      </c>
      <c r="DQU1" s="10" t="s">
        <v>5263</v>
      </c>
      <c r="DQV1" s="10" t="s">
        <v>5264</v>
      </c>
      <c r="DQW1" s="10" t="s">
        <v>5265</v>
      </c>
      <c r="DQX1" s="10" t="s">
        <v>5266</v>
      </c>
      <c r="DQY1" s="10" t="s">
        <v>5267</v>
      </c>
      <c r="DQZ1" s="10" t="s">
        <v>5268</v>
      </c>
      <c r="DRA1" s="10" t="s">
        <v>5269</v>
      </c>
      <c r="DRB1" s="10" t="s">
        <v>5270</v>
      </c>
      <c r="DRC1" s="10" t="s">
        <v>5271</v>
      </c>
      <c r="DRD1" s="10" t="s">
        <v>5272</v>
      </c>
      <c r="DRE1" s="10" t="s">
        <v>5273</v>
      </c>
      <c r="DRF1" s="10" t="s">
        <v>5274</v>
      </c>
      <c r="DRG1" s="10" t="s">
        <v>5275</v>
      </c>
      <c r="DRH1" s="10" t="s">
        <v>5276</v>
      </c>
      <c r="DRI1" s="10" t="s">
        <v>5277</v>
      </c>
      <c r="DRJ1" s="10" t="s">
        <v>5278</v>
      </c>
      <c r="DRK1" s="10" t="s">
        <v>5279</v>
      </c>
      <c r="DRL1" s="10" t="s">
        <v>5280</v>
      </c>
      <c r="DRM1" s="10" t="s">
        <v>5281</v>
      </c>
      <c r="DRN1" s="10" t="s">
        <v>5282</v>
      </c>
      <c r="DRO1" s="10" t="s">
        <v>5283</v>
      </c>
      <c r="DRP1" s="10" t="s">
        <v>5284</v>
      </c>
      <c r="DRQ1" s="10" t="s">
        <v>5285</v>
      </c>
      <c r="DRR1" s="10" t="s">
        <v>5286</v>
      </c>
      <c r="DRS1" s="10" t="s">
        <v>5287</v>
      </c>
      <c r="DRT1" s="10" t="s">
        <v>5288</v>
      </c>
      <c r="DRU1" s="10" t="s">
        <v>5289</v>
      </c>
      <c r="DRV1" s="10" t="s">
        <v>5290</v>
      </c>
      <c r="DRW1" s="10" t="s">
        <v>5291</v>
      </c>
      <c r="DRX1" s="10" t="s">
        <v>5292</v>
      </c>
      <c r="DRY1" s="10" t="s">
        <v>5293</v>
      </c>
      <c r="DRZ1" s="10" t="s">
        <v>5294</v>
      </c>
      <c r="DSA1" s="10" t="s">
        <v>5295</v>
      </c>
      <c r="DSB1" s="10" t="s">
        <v>5296</v>
      </c>
      <c r="DSC1" s="10" t="s">
        <v>5297</v>
      </c>
      <c r="DSD1" s="10" t="s">
        <v>5298</v>
      </c>
      <c r="DSE1" s="10" t="s">
        <v>5299</v>
      </c>
      <c r="DSF1" s="10" t="s">
        <v>5300</v>
      </c>
      <c r="DSG1" s="10" t="s">
        <v>5301</v>
      </c>
      <c r="DSH1" s="10" t="s">
        <v>5302</v>
      </c>
      <c r="DSI1" s="10" t="s">
        <v>5303</v>
      </c>
      <c r="DSJ1" s="10" t="s">
        <v>5304</v>
      </c>
      <c r="DSK1" s="10" t="s">
        <v>5305</v>
      </c>
      <c r="DSL1" s="10" t="s">
        <v>5306</v>
      </c>
      <c r="DSM1" s="10" t="s">
        <v>5307</v>
      </c>
      <c r="DSN1" s="10" t="s">
        <v>5308</v>
      </c>
      <c r="DSO1" s="10" t="s">
        <v>5309</v>
      </c>
      <c r="DSP1" s="10" t="s">
        <v>5310</v>
      </c>
      <c r="DSQ1" s="10" t="s">
        <v>5311</v>
      </c>
      <c r="DSR1" s="10" t="s">
        <v>5312</v>
      </c>
      <c r="DSS1" s="10" t="s">
        <v>5313</v>
      </c>
      <c r="DST1" s="10" t="s">
        <v>5314</v>
      </c>
      <c r="DSU1" s="10" t="s">
        <v>5315</v>
      </c>
      <c r="DSV1" s="10" t="s">
        <v>5316</v>
      </c>
      <c r="DSW1" s="10" t="s">
        <v>5317</v>
      </c>
      <c r="DSX1" s="10" t="s">
        <v>5318</v>
      </c>
      <c r="DSY1" s="10" t="s">
        <v>5319</v>
      </c>
      <c r="DSZ1" s="10" t="s">
        <v>5320</v>
      </c>
      <c r="DTA1" s="10" t="s">
        <v>5321</v>
      </c>
      <c r="DTB1" s="10" t="s">
        <v>5322</v>
      </c>
      <c r="DTC1" s="10" t="s">
        <v>5323</v>
      </c>
      <c r="DTD1" s="10" t="s">
        <v>5324</v>
      </c>
      <c r="DTE1" s="10" t="s">
        <v>5325</v>
      </c>
      <c r="DTF1" s="10" t="s">
        <v>5326</v>
      </c>
      <c r="DTG1" s="10" t="s">
        <v>5327</v>
      </c>
      <c r="DTH1" s="10" t="s">
        <v>5328</v>
      </c>
      <c r="DTI1" s="10" t="s">
        <v>5329</v>
      </c>
      <c r="DTJ1" s="10" t="s">
        <v>5330</v>
      </c>
      <c r="DTK1" s="10" t="s">
        <v>5331</v>
      </c>
      <c r="DTL1" s="10" t="s">
        <v>5332</v>
      </c>
      <c r="DTM1" s="10" t="s">
        <v>5333</v>
      </c>
      <c r="DTN1" s="10" t="s">
        <v>5334</v>
      </c>
      <c r="DTO1" s="10" t="s">
        <v>5335</v>
      </c>
      <c r="DTP1" s="10" t="s">
        <v>5336</v>
      </c>
      <c r="DTQ1" s="10" t="s">
        <v>5337</v>
      </c>
      <c r="DTR1" s="10" t="s">
        <v>5338</v>
      </c>
      <c r="DTS1" s="10" t="s">
        <v>5339</v>
      </c>
      <c r="DTT1" s="10" t="s">
        <v>5340</v>
      </c>
      <c r="DTU1" s="10" t="s">
        <v>5341</v>
      </c>
      <c r="DTV1" s="10" t="s">
        <v>5342</v>
      </c>
      <c r="DTW1" s="10" t="s">
        <v>5343</v>
      </c>
      <c r="DTX1" s="10" t="s">
        <v>5344</v>
      </c>
      <c r="DTY1" s="10" t="s">
        <v>5345</v>
      </c>
      <c r="DTZ1" s="10" t="s">
        <v>5346</v>
      </c>
      <c r="DUA1" s="10" t="s">
        <v>5347</v>
      </c>
      <c r="DUB1" s="10" t="s">
        <v>5348</v>
      </c>
      <c r="DUC1" s="10" t="s">
        <v>5349</v>
      </c>
      <c r="DUD1" s="10" t="s">
        <v>5350</v>
      </c>
      <c r="DUE1" s="10" t="s">
        <v>5351</v>
      </c>
      <c r="DUF1" s="10" t="s">
        <v>5352</v>
      </c>
      <c r="DUG1" s="10" t="s">
        <v>5353</v>
      </c>
      <c r="DUH1" s="10" t="s">
        <v>5354</v>
      </c>
      <c r="DUI1" s="10" t="s">
        <v>5355</v>
      </c>
      <c r="DUJ1" s="10" t="s">
        <v>5356</v>
      </c>
      <c r="DUK1" s="10" t="s">
        <v>5357</v>
      </c>
      <c r="DUL1" s="10" t="s">
        <v>5358</v>
      </c>
      <c r="DUM1" s="10" t="s">
        <v>5359</v>
      </c>
      <c r="DUN1" s="10" t="s">
        <v>5360</v>
      </c>
      <c r="DUO1" s="10" t="s">
        <v>5361</v>
      </c>
      <c r="DUP1" s="10" t="s">
        <v>5362</v>
      </c>
      <c r="DUQ1" s="10" t="s">
        <v>5363</v>
      </c>
      <c r="DUR1" s="10" t="s">
        <v>5364</v>
      </c>
      <c r="DUS1" s="10" t="s">
        <v>5365</v>
      </c>
      <c r="DUT1" s="10" t="s">
        <v>5366</v>
      </c>
      <c r="DUU1" s="10" t="s">
        <v>5367</v>
      </c>
      <c r="DUV1" s="10" t="s">
        <v>5368</v>
      </c>
      <c r="DUW1" s="10" t="s">
        <v>5369</v>
      </c>
      <c r="DUX1" s="10" t="s">
        <v>5370</v>
      </c>
      <c r="DUY1" s="10" t="s">
        <v>5371</v>
      </c>
      <c r="DUZ1" s="10" t="s">
        <v>5372</v>
      </c>
      <c r="DVA1" s="10" t="s">
        <v>5373</v>
      </c>
      <c r="DVB1" s="10" t="s">
        <v>5374</v>
      </c>
      <c r="DVC1" s="10" t="s">
        <v>5375</v>
      </c>
      <c r="DVD1" s="10" t="s">
        <v>5376</v>
      </c>
      <c r="DVE1" s="10" t="s">
        <v>5377</v>
      </c>
      <c r="DVF1" s="10" t="s">
        <v>5378</v>
      </c>
      <c r="DVG1" s="10" t="s">
        <v>5379</v>
      </c>
      <c r="DVH1" s="10" t="s">
        <v>5380</v>
      </c>
      <c r="DVI1" s="10" t="s">
        <v>5381</v>
      </c>
      <c r="DVJ1" s="10" t="s">
        <v>5382</v>
      </c>
      <c r="DVK1" s="10" t="s">
        <v>5383</v>
      </c>
      <c r="DVL1" s="10" t="s">
        <v>5384</v>
      </c>
      <c r="DVM1" s="10" t="s">
        <v>5385</v>
      </c>
      <c r="DVN1" s="10" t="s">
        <v>5386</v>
      </c>
      <c r="DVO1" s="10" t="s">
        <v>5387</v>
      </c>
      <c r="DVP1" s="10" t="s">
        <v>5388</v>
      </c>
      <c r="DVQ1" s="10" t="s">
        <v>5389</v>
      </c>
      <c r="DVR1" s="10" t="s">
        <v>5390</v>
      </c>
      <c r="DVS1" s="10" t="s">
        <v>5391</v>
      </c>
      <c r="DVT1" s="10" t="s">
        <v>5392</v>
      </c>
      <c r="DVU1" s="10" t="s">
        <v>5393</v>
      </c>
      <c r="DVV1" s="10" t="s">
        <v>5394</v>
      </c>
      <c r="DVW1" s="10" t="s">
        <v>5395</v>
      </c>
      <c r="DVX1" s="10" t="s">
        <v>5396</v>
      </c>
      <c r="DVY1" s="10" t="s">
        <v>5397</v>
      </c>
      <c r="DVZ1" s="10" t="s">
        <v>5398</v>
      </c>
      <c r="DWA1" s="10" t="s">
        <v>5399</v>
      </c>
      <c r="DWB1" s="10" t="s">
        <v>5400</v>
      </c>
      <c r="DWC1" s="10" t="s">
        <v>5401</v>
      </c>
      <c r="DWD1" s="10" t="s">
        <v>5402</v>
      </c>
      <c r="DWE1" s="10" t="s">
        <v>5403</v>
      </c>
      <c r="DWF1" s="10" t="s">
        <v>5404</v>
      </c>
      <c r="DWG1" s="10" t="s">
        <v>5405</v>
      </c>
      <c r="DWH1" s="10" t="s">
        <v>5406</v>
      </c>
      <c r="DWI1" s="10" t="s">
        <v>5407</v>
      </c>
      <c r="DWJ1" s="10" t="s">
        <v>5408</v>
      </c>
      <c r="DWK1" s="10" t="s">
        <v>5409</v>
      </c>
      <c r="DWL1" s="10" t="s">
        <v>5410</v>
      </c>
      <c r="DWM1" s="10" t="s">
        <v>5411</v>
      </c>
      <c r="DWN1" s="10" t="s">
        <v>5412</v>
      </c>
      <c r="DWO1" s="10" t="s">
        <v>5413</v>
      </c>
      <c r="DWP1" s="10" t="s">
        <v>5414</v>
      </c>
      <c r="DWQ1" s="10" t="s">
        <v>5415</v>
      </c>
      <c r="DWR1" s="10" t="s">
        <v>5416</v>
      </c>
      <c r="DWS1" s="10" t="s">
        <v>5417</v>
      </c>
      <c r="DWT1" s="10" t="s">
        <v>5418</v>
      </c>
      <c r="DWU1" s="10" t="s">
        <v>5419</v>
      </c>
      <c r="DWV1" s="10" t="s">
        <v>5420</v>
      </c>
      <c r="DWW1" s="10" t="s">
        <v>5421</v>
      </c>
      <c r="DWX1" s="10" t="s">
        <v>5422</v>
      </c>
      <c r="DWY1" s="10" t="s">
        <v>5423</v>
      </c>
      <c r="DWZ1" s="10" t="s">
        <v>5424</v>
      </c>
      <c r="DXA1" s="10" t="s">
        <v>5425</v>
      </c>
      <c r="DXB1" s="10" t="s">
        <v>5426</v>
      </c>
      <c r="DXC1" s="10" t="s">
        <v>5427</v>
      </c>
      <c r="DXD1" s="10" t="s">
        <v>5428</v>
      </c>
      <c r="DXE1" s="10" t="s">
        <v>5429</v>
      </c>
      <c r="DXF1" s="10" t="s">
        <v>5430</v>
      </c>
      <c r="DXG1" s="10" t="s">
        <v>5431</v>
      </c>
      <c r="DXH1" s="10" t="s">
        <v>5432</v>
      </c>
      <c r="DXI1" s="10" t="s">
        <v>5433</v>
      </c>
      <c r="DXJ1" s="10" t="s">
        <v>5434</v>
      </c>
      <c r="DXK1" s="10" t="s">
        <v>5435</v>
      </c>
      <c r="DXL1" s="10" t="s">
        <v>5436</v>
      </c>
      <c r="DXM1" s="10" t="s">
        <v>5437</v>
      </c>
      <c r="DXN1" s="10" t="s">
        <v>5438</v>
      </c>
      <c r="DXO1" s="10" t="s">
        <v>5439</v>
      </c>
      <c r="DXP1" s="10" t="s">
        <v>5440</v>
      </c>
      <c r="DXQ1" s="10" t="s">
        <v>5441</v>
      </c>
      <c r="DXR1" s="10" t="s">
        <v>5442</v>
      </c>
      <c r="DXS1" s="10" t="s">
        <v>5443</v>
      </c>
      <c r="DXT1" s="10" t="s">
        <v>5444</v>
      </c>
      <c r="DXU1" s="10" t="s">
        <v>5445</v>
      </c>
      <c r="DXV1" s="10" t="s">
        <v>5446</v>
      </c>
      <c r="DXW1" s="10" t="s">
        <v>5447</v>
      </c>
      <c r="DXX1" s="10" t="s">
        <v>5448</v>
      </c>
      <c r="DXY1" s="10" t="s">
        <v>5449</v>
      </c>
      <c r="DXZ1" s="10" t="s">
        <v>5450</v>
      </c>
      <c r="DYA1" s="10" t="s">
        <v>5451</v>
      </c>
      <c r="DYB1" s="10" t="s">
        <v>5452</v>
      </c>
      <c r="DYC1" s="10" t="s">
        <v>5453</v>
      </c>
      <c r="DYD1" s="10" t="s">
        <v>5454</v>
      </c>
      <c r="DYE1" s="10" t="s">
        <v>5455</v>
      </c>
      <c r="DYF1" s="10" t="s">
        <v>5456</v>
      </c>
      <c r="DYG1" s="10" t="s">
        <v>5457</v>
      </c>
      <c r="DYH1" s="10" t="s">
        <v>5458</v>
      </c>
      <c r="DYI1" s="10" t="s">
        <v>5459</v>
      </c>
      <c r="DYJ1" s="10" t="s">
        <v>5460</v>
      </c>
      <c r="DYK1" s="10" t="s">
        <v>5461</v>
      </c>
      <c r="DYL1" s="10" t="s">
        <v>5462</v>
      </c>
      <c r="DYM1" s="10" t="s">
        <v>5463</v>
      </c>
      <c r="DYN1" s="10" t="s">
        <v>5464</v>
      </c>
      <c r="DYO1" s="10" t="s">
        <v>5465</v>
      </c>
      <c r="DYP1" s="10" t="s">
        <v>5466</v>
      </c>
      <c r="DYQ1" s="10" t="s">
        <v>5467</v>
      </c>
      <c r="DYR1" s="10" t="s">
        <v>5468</v>
      </c>
      <c r="DYS1" s="10" t="s">
        <v>5469</v>
      </c>
      <c r="DYT1" s="10" t="s">
        <v>5470</v>
      </c>
      <c r="DYU1" s="10" t="s">
        <v>5471</v>
      </c>
      <c r="DYV1" s="10" t="s">
        <v>5472</v>
      </c>
      <c r="DYW1" s="10" t="s">
        <v>5473</v>
      </c>
      <c r="DYX1" s="10" t="s">
        <v>5474</v>
      </c>
      <c r="DYY1" s="10" t="s">
        <v>5475</v>
      </c>
      <c r="DYZ1" s="10" t="s">
        <v>5476</v>
      </c>
      <c r="DZA1" s="10" t="s">
        <v>5477</v>
      </c>
      <c r="DZB1" s="10" t="s">
        <v>5478</v>
      </c>
      <c r="DZC1" s="10" t="s">
        <v>5479</v>
      </c>
      <c r="DZD1" s="10" t="s">
        <v>5480</v>
      </c>
      <c r="DZE1" s="10" t="s">
        <v>5481</v>
      </c>
      <c r="DZF1" s="10" t="s">
        <v>5482</v>
      </c>
      <c r="DZG1" s="10" t="s">
        <v>5483</v>
      </c>
      <c r="DZH1" s="10" t="s">
        <v>5484</v>
      </c>
      <c r="DZI1" s="10" t="s">
        <v>5485</v>
      </c>
      <c r="DZJ1" s="10" t="s">
        <v>5486</v>
      </c>
      <c r="DZK1" s="10" t="s">
        <v>5487</v>
      </c>
      <c r="DZL1" s="10" t="s">
        <v>5488</v>
      </c>
      <c r="DZM1" s="10" t="s">
        <v>5489</v>
      </c>
      <c r="DZN1" s="10" t="s">
        <v>5490</v>
      </c>
      <c r="DZO1" s="10" t="s">
        <v>5491</v>
      </c>
      <c r="DZP1" s="10" t="s">
        <v>5492</v>
      </c>
      <c r="DZQ1" s="10" t="s">
        <v>5493</v>
      </c>
      <c r="DZR1" s="10" t="s">
        <v>5494</v>
      </c>
      <c r="DZS1" s="10" t="s">
        <v>5495</v>
      </c>
      <c r="DZT1" s="10" t="s">
        <v>5496</v>
      </c>
      <c r="DZU1" s="10" t="s">
        <v>5497</v>
      </c>
      <c r="DZV1" s="10" t="s">
        <v>5498</v>
      </c>
      <c r="DZW1" s="10" t="s">
        <v>5499</v>
      </c>
      <c r="DZX1" s="10" t="s">
        <v>5500</v>
      </c>
      <c r="DZY1" s="10" t="s">
        <v>5501</v>
      </c>
      <c r="DZZ1" s="10" t="s">
        <v>5502</v>
      </c>
      <c r="EAA1" s="10" t="s">
        <v>5503</v>
      </c>
      <c r="EAB1" s="10" t="s">
        <v>5504</v>
      </c>
      <c r="EAC1" s="10" t="s">
        <v>5505</v>
      </c>
      <c r="EAD1" s="10" t="s">
        <v>5506</v>
      </c>
      <c r="EAE1" s="10" t="s">
        <v>5507</v>
      </c>
      <c r="EAF1" s="10" t="s">
        <v>5508</v>
      </c>
      <c r="EAG1" s="10" t="s">
        <v>5509</v>
      </c>
      <c r="EAH1" s="10" t="s">
        <v>5510</v>
      </c>
      <c r="EAI1" s="10" t="s">
        <v>5511</v>
      </c>
      <c r="EAJ1" s="10" t="s">
        <v>5512</v>
      </c>
      <c r="EAK1" s="10" t="s">
        <v>5513</v>
      </c>
      <c r="EAL1" s="10" t="s">
        <v>5514</v>
      </c>
      <c r="EAM1" s="10" t="s">
        <v>5515</v>
      </c>
      <c r="EAN1" s="10" t="s">
        <v>5516</v>
      </c>
      <c r="EAO1" s="10" t="s">
        <v>5517</v>
      </c>
      <c r="EAP1" s="10" t="s">
        <v>5518</v>
      </c>
      <c r="EAQ1" s="10" t="s">
        <v>5519</v>
      </c>
      <c r="EAR1" s="10" t="s">
        <v>5520</v>
      </c>
      <c r="EAS1" s="10" t="s">
        <v>5521</v>
      </c>
      <c r="EAT1" s="10" t="s">
        <v>5522</v>
      </c>
      <c r="EAU1" s="10" t="s">
        <v>5523</v>
      </c>
      <c r="EAV1" s="10" t="s">
        <v>5524</v>
      </c>
      <c r="EAW1" s="10" t="s">
        <v>5525</v>
      </c>
      <c r="EAX1" s="10" t="s">
        <v>5526</v>
      </c>
      <c r="EAY1" s="10" t="s">
        <v>5527</v>
      </c>
      <c r="EAZ1" s="10" t="s">
        <v>5528</v>
      </c>
      <c r="EBA1" s="10" t="s">
        <v>5529</v>
      </c>
      <c r="EBB1" s="10" t="s">
        <v>5530</v>
      </c>
      <c r="EBC1" s="10" t="s">
        <v>5531</v>
      </c>
      <c r="EBD1" s="10" t="s">
        <v>5532</v>
      </c>
      <c r="EBE1" s="10" t="s">
        <v>5533</v>
      </c>
      <c r="EBF1" s="10" t="s">
        <v>5534</v>
      </c>
      <c r="EBG1" s="10" t="s">
        <v>5535</v>
      </c>
      <c r="EBH1" s="10" t="s">
        <v>5536</v>
      </c>
      <c r="EBI1" s="10" t="s">
        <v>5537</v>
      </c>
      <c r="EBJ1" s="10" t="s">
        <v>5538</v>
      </c>
      <c r="EBK1" s="10" t="s">
        <v>5539</v>
      </c>
      <c r="EBL1" s="10" t="s">
        <v>5540</v>
      </c>
      <c r="EBM1" s="10" t="s">
        <v>5541</v>
      </c>
      <c r="EBN1" s="10" t="s">
        <v>5542</v>
      </c>
      <c r="EBO1" s="10" t="s">
        <v>5543</v>
      </c>
      <c r="EBP1" s="10" t="s">
        <v>5544</v>
      </c>
      <c r="EBQ1" s="10" t="s">
        <v>5545</v>
      </c>
      <c r="EBR1" s="10" t="s">
        <v>5546</v>
      </c>
      <c r="EBS1" s="10" t="s">
        <v>5547</v>
      </c>
      <c r="EBT1" s="10" t="s">
        <v>5548</v>
      </c>
      <c r="EBU1" s="10" t="s">
        <v>5549</v>
      </c>
      <c r="EBV1" s="10" t="s">
        <v>5550</v>
      </c>
      <c r="EBW1" s="10" t="s">
        <v>5551</v>
      </c>
      <c r="EBX1" s="10" t="s">
        <v>5552</v>
      </c>
      <c r="EBY1" s="10" t="s">
        <v>5553</v>
      </c>
      <c r="EBZ1" s="10" t="s">
        <v>5554</v>
      </c>
      <c r="ECA1" s="10" t="s">
        <v>5555</v>
      </c>
      <c r="ECB1" s="10" t="s">
        <v>5556</v>
      </c>
      <c r="ECC1" s="10" t="s">
        <v>5557</v>
      </c>
      <c r="ECD1" s="10" t="s">
        <v>5558</v>
      </c>
      <c r="ECE1" s="10" t="s">
        <v>5559</v>
      </c>
      <c r="ECF1" s="10" t="s">
        <v>5560</v>
      </c>
      <c r="ECG1" s="10" t="s">
        <v>5561</v>
      </c>
      <c r="ECH1" s="10" t="s">
        <v>5562</v>
      </c>
      <c r="ECI1" s="10" t="s">
        <v>5563</v>
      </c>
      <c r="ECJ1" s="10" t="s">
        <v>5564</v>
      </c>
      <c r="ECK1" s="10" t="s">
        <v>5565</v>
      </c>
      <c r="ECL1" s="10" t="s">
        <v>5566</v>
      </c>
      <c r="ECM1" s="10" t="s">
        <v>5567</v>
      </c>
      <c r="ECN1" s="10" t="s">
        <v>5568</v>
      </c>
      <c r="ECO1" s="10" t="s">
        <v>5569</v>
      </c>
      <c r="ECP1" s="10" t="s">
        <v>5570</v>
      </c>
      <c r="ECQ1" s="10" t="s">
        <v>5571</v>
      </c>
      <c r="ECR1" s="10" t="s">
        <v>5572</v>
      </c>
      <c r="ECS1" s="10" t="s">
        <v>5573</v>
      </c>
      <c r="ECT1" s="10" t="s">
        <v>5574</v>
      </c>
      <c r="ECU1" s="10" t="s">
        <v>5575</v>
      </c>
      <c r="ECV1" s="10" t="s">
        <v>5576</v>
      </c>
      <c r="ECW1" s="10" t="s">
        <v>5577</v>
      </c>
      <c r="ECX1" s="10" t="s">
        <v>5578</v>
      </c>
      <c r="ECY1" s="10" t="s">
        <v>5579</v>
      </c>
      <c r="ECZ1" s="10" t="s">
        <v>5580</v>
      </c>
      <c r="EDA1" s="10" t="s">
        <v>5581</v>
      </c>
      <c r="EDB1" s="10" t="s">
        <v>5582</v>
      </c>
      <c r="EDC1" s="10" t="s">
        <v>5583</v>
      </c>
      <c r="EDD1" s="10" t="s">
        <v>5584</v>
      </c>
      <c r="EDE1" s="10" t="s">
        <v>5585</v>
      </c>
      <c r="EDF1" s="10" t="s">
        <v>5586</v>
      </c>
      <c r="EDG1" s="10" t="s">
        <v>5587</v>
      </c>
      <c r="EDH1" s="10" t="s">
        <v>5588</v>
      </c>
      <c r="EDI1" s="10" t="s">
        <v>5589</v>
      </c>
      <c r="EDJ1" s="10" t="s">
        <v>5590</v>
      </c>
      <c r="EDK1" s="10" t="s">
        <v>5591</v>
      </c>
      <c r="EDL1" s="10" t="s">
        <v>5592</v>
      </c>
      <c r="EDM1" s="10" t="s">
        <v>5593</v>
      </c>
      <c r="EDN1" s="10" t="s">
        <v>5594</v>
      </c>
      <c r="EDO1" s="10" t="s">
        <v>5595</v>
      </c>
      <c r="EDP1" s="10" t="s">
        <v>5596</v>
      </c>
      <c r="EDQ1" s="10" t="s">
        <v>5597</v>
      </c>
      <c r="EDR1" s="10" t="s">
        <v>5598</v>
      </c>
      <c r="EDS1" s="10" t="s">
        <v>5599</v>
      </c>
      <c r="EDT1" s="10" t="s">
        <v>5600</v>
      </c>
      <c r="EDU1" s="10" t="s">
        <v>5601</v>
      </c>
      <c r="EDV1" s="10" t="s">
        <v>5602</v>
      </c>
      <c r="EDW1" s="10" t="s">
        <v>5603</v>
      </c>
      <c r="EDX1" s="10" t="s">
        <v>5604</v>
      </c>
      <c r="EDY1" s="10" t="s">
        <v>5605</v>
      </c>
      <c r="EDZ1" s="10" t="s">
        <v>5606</v>
      </c>
      <c r="EEA1" s="10" t="s">
        <v>5607</v>
      </c>
      <c r="EEB1" s="10" t="s">
        <v>5608</v>
      </c>
      <c r="EEC1" s="10" t="s">
        <v>5609</v>
      </c>
      <c r="EED1" s="10" t="s">
        <v>5610</v>
      </c>
      <c r="EEE1" s="10" t="s">
        <v>5611</v>
      </c>
      <c r="EEF1" s="10" t="s">
        <v>5612</v>
      </c>
      <c r="EEG1" s="10" t="s">
        <v>5613</v>
      </c>
      <c r="EEH1" s="10" t="s">
        <v>5614</v>
      </c>
      <c r="EEI1" s="10" t="s">
        <v>5615</v>
      </c>
      <c r="EEJ1" s="10" t="s">
        <v>5616</v>
      </c>
      <c r="EEK1" s="10" t="s">
        <v>5617</v>
      </c>
      <c r="EEL1" s="10" t="s">
        <v>5618</v>
      </c>
      <c r="EEM1" s="10" t="s">
        <v>5619</v>
      </c>
      <c r="EEN1" s="10" t="s">
        <v>5620</v>
      </c>
      <c r="EEO1" s="10" t="s">
        <v>5621</v>
      </c>
      <c r="EEP1" s="10" t="s">
        <v>5622</v>
      </c>
      <c r="EEQ1" s="10" t="s">
        <v>5623</v>
      </c>
      <c r="EER1" s="10" t="s">
        <v>5624</v>
      </c>
      <c r="EES1" s="10" t="s">
        <v>5625</v>
      </c>
      <c r="EET1" s="10" t="s">
        <v>5626</v>
      </c>
      <c r="EEU1" s="10" t="s">
        <v>5627</v>
      </c>
      <c r="EEV1" s="10" t="s">
        <v>5628</v>
      </c>
      <c r="EEW1" s="10" t="s">
        <v>5629</v>
      </c>
      <c r="EEX1" s="10" t="s">
        <v>5630</v>
      </c>
      <c r="EEY1" s="10" t="s">
        <v>5631</v>
      </c>
      <c r="EEZ1" s="10" t="s">
        <v>5632</v>
      </c>
      <c r="EFA1" s="10" t="s">
        <v>5633</v>
      </c>
      <c r="EFB1" s="10" t="s">
        <v>5634</v>
      </c>
      <c r="EFC1" s="10" t="s">
        <v>5635</v>
      </c>
      <c r="EFD1" s="10" t="s">
        <v>5636</v>
      </c>
      <c r="EFE1" s="10" t="s">
        <v>5637</v>
      </c>
      <c r="EFF1" s="10" t="s">
        <v>5638</v>
      </c>
      <c r="EFG1" s="10" t="s">
        <v>5639</v>
      </c>
      <c r="EFH1" s="10" t="s">
        <v>5640</v>
      </c>
      <c r="EFI1" s="10" t="s">
        <v>5641</v>
      </c>
      <c r="EFJ1" s="10" t="s">
        <v>5642</v>
      </c>
      <c r="EFK1" s="10" t="s">
        <v>5643</v>
      </c>
      <c r="EFL1" s="10" t="s">
        <v>5644</v>
      </c>
      <c r="EFM1" s="10" t="s">
        <v>5645</v>
      </c>
      <c r="EFN1" s="10" t="s">
        <v>5646</v>
      </c>
      <c r="EFO1" s="10" t="s">
        <v>5647</v>
      </c>
      <c r="EFP1" s="10" t="s">
        <v>5648</v>
      </c>
      <c r="EFQ1" s="10" t="s">
        <v>5649</v>
      </c>
      <c r="EFR1" s="10" t="s">
        <v>5650</v>
      </c>
      <c r="EFS1" s="10" t="s">
        <v>5651</v>
      </c>
      <c r="EFT1" s="10" t="s">
        <v>5652</v>
      </c>
      <c r="EFU1" s="10" t="s">
        <v>5653</v>
      </c>
      <c r="EFV1" s="10" t="s">
        <v>5654</v>
      </c>
      <c r="EFW1" s="10" t="s">
        <v>5655</v>
      </c>
      <c r="EFX1" s="10" t="s">
        <v>5656</v>
      </c>
      <c r="EFY1" s="10" t="s">
        <v>5657</v>
      </c>
      <c r="EFZ1" s="10" t="s">
        <v>5658</v>
      </c>
      <c r="EGA1" s="10" t="s">
        <v>5659</v>
      </c>
      <c r="EGB1" s="10" t="s">
        <v>5660</v>
      </c>
      <c r="EGC1" s="10" t="s">
        <v>5661</v>
      </c>
      <c r="EGD1" s="10" t="s">
        <v>5662</v>
      </c>
      <c r="EGE1" s="10" t="s">
        <v>5663</v>
      </c>
      <c r="EGF1" s="10" t="s">
        <v>5664</v>
      </c>
      <c r="EGG1" s="10" t="s">
        <v>5665</v>
      </c>
      <c r="EGH1" s="10" t="s">
        <v>5666</v>
      </c>
      <c r="EGI1" s="10" t="s">
        <v>5667</v>
      </c>
      <c r="EGJ1" s="10" t="s">
        <v>5668</v>
      </c>
      <c r="EGK1" s="10" t="s">
        <v>5669</v>
      </c>
      <c r="EGL1" s="10" t="s">
        <v>5670</v>
      </c>
      <c r="EGM1" s="10" t="s">
        <v>5671</v>
      </c>
      <c r="EGN1" s="10" t="s">
        <v>5672</v>
      </c>
      <c r="EGO1" s="10" t="s">
        <v>5673</v>
      </c>
      <c r="EGP1" s="10" t="s">
        <v>5674</v>
      </c>
      <c r="EGQ1" s="10" t="s">
        <v>5675</v>
      </c>
      <c r="EGR1" s="10" t="s">
        <v>5676</v>
      </c>
      <c r="EGS1" s="10" t="s">
        <v>5677</v>
      </c>
      <c r="EGT1" s="10" t="s">
        <v>5678</v>
      </c>
      <c r="EGU1" s="10" t="s">
        <v>5679</v>
      </c>
      <c r="EGV1" s="10" t="s">
        <v>5680</v>
      </c>
      <c r="EGW1" s="10" t="s">
        <v>5681</v>
      </c>
      <c r="EGX1" s="10" t="s">
        <v>5682</v>
      </c>
      <c r="EGY1" s="10" t="s">
        <v>5683</v>
      </c>
      <c r="EGZ1" s="10" t="s">
        <v>5684</v>
      </c>
      <c r="EHA1" s="10" t="s">
        <v>5685</v>
      </c>
      <c r="EHB1" s="10" t="s">
        <v>5686</v>
      </c>
      <c r="EHC1" s="10" t="s">
        <v>5687</v>
      </c>
      <c r="EHD1" s="10" t="s">
        <v>5688</v>
      </c>
      <c r="EHE1" s="10" t="s">
        <v>5689</v>
      </c>
      <c r="EHF1" s="10" t="s">
        <v>5690</v>
      </c>
      <c r="EHG1" s="10" t="s">
        <v>5691</v>
      </c>
      <c r="EHH1" s="10" t="s">
        <v>5692</v>
      </c>
      <c r="EHI1" s="10" t="s">
        <v>5693</v>
      </c>
      <c r="EHJ1" s="10" t="s">
        <v>5694</v>
      </c>
      <c r="EHK1" s="10" t="s">
        <v>5695</v>
      </c>
      <c r="EHL1" s="10" t="s">
        <v>5696</v>
      </c>
      <c r="EHM1" s="10" t="s">
        <v>5697</v>
      </c>
      <c r="EHN1" s="10" t="s">
        <v>5698</v>
      </c>
      <c r="EHO1" s="10" t="s">
        <v>5699</v>
      </c>
      <c r="EHP1" s="10" t="s">
        <v>5700</v>
      </c>
      <c r="EHQ1" s="10" t="s">
        <v>5701</v>
      </c>
      <c r="EHR1" s="10" t="s">
        <v>5702</v>
      </c>
      <c r="EHS1" s="10" t="s">
        <v>5703</v>
      </c>
      <c r="EHT1" s="10" t="s">
        <v>5704</v>
      </c>
      <c r="EHU1" s="10" t="s">
        <v>5705</v>
      </c>
      <c r="EHV1" s="10" t="s">
        <v>5706</v>
      </c>
      <c r="EHW1" s="10" t="s">
        <v>5707</v>
      </c>
      <c r="EHX1" s="10" t="s">
        <v>5708</v>
      </c>
      <c r="EHY1" s="10" t="s">
        <v>5709</v>
      </c>
      <c r="EHZ1" s="10" t="s">
        <v>5710</v>
      </c>
      <c r="EIA1" s="10" t="s">
        <v>5711</v>
      </c>
      <c r="EIB1" s="10" t="s">
        <v>5712</v>
      </c>
      <c r="EIC1" s="10" t="s">
        <v>5713</v>
      </c>
      <c r="EID1" s="10" t="s">
        <v>5714</v>
      </c>
      <c r="EIE1" s="10" t="s">
        <v>5715</v>
      </c>
      <c r="EIF1" s="10" t="s">
        <v>5716</v>
      </c>
      <c r="EIG1" s="10" t="s">
        <v>5717</v>
      </c>
      <c r="EIH1" s="10" t="s">
        <v>5718</v>
      </c>
      <c r="EII1" s="10" t="s">
        <v>5719</v>
      </c>
      <c r="EIJ1" s="10" t="s">
        <v>5720</v>
      </c>
      <c r="EIK1" s="10" t="s">
        <v>5721</v>
      </c>
      <c r="EIL1" s="10" t="s">
        <v>5722</v>
      </c>
      <c r="EIM1" s="10" t="s">
        <v>5723</v>
      </c>
      <c r="EIN1" s="10" t="s">
        <v>5724</v>
      </c>
      <c r="EIO1" s="10" t="s">
        <v>5725</v>
      </c>
      <c r="EIP1" s="10" t="s">
        <v>5726</v>
      </c>
      <c r="EIQ1" s="10" t="s">
        <v>5727</v>
      </c>
      <c r="EIR1" s="10" t="s">
        <v>5728</v>
      </c>
      <c r="EIS1" s="10" t="s">
        <v>5729</v>
      </c>
      <c r="EIT1" s="10" t="s">
        <v>5730</v>
      </c>
      <c r="EIU1" s="10" t="s">
        <v>5731</v>
      </c>
      <c r="EIV1" s="10" t="s">
        <v>5732</v>
      </c>
      <c r="EIW1" s="10" t="s">
        <v>5733</v>
      </c>
      <c r="EIX1" s="10" t="s">
        <v>5734</v>
      </c>
      <c r="EIY1" s="10" t="s">
        <v>5735</v>
      </c>
      <c r="EIZ1" s="10" t="s">
        <v>5736</v>
      </c>
      <c r="EJA1" s="10" t="s">
        <v>5737</v>
      </c>
      <c r="EJB1" s="10" t="s">
        <v>5738</v>
      </c>
      <c r="EJC1" s="10" t="s">
        <v>5739</v>
      </c>
      <c r="EJD1" s="10" t="s">
        <v>5740</v>
      </c>
      <c r="EJE1" s="10" t="s">
        <v>5741</v>
      </c>
      <c r="EJF1" s="10" t="s">
        <v>5742</v>
      </c>
      <c r="EJG1" s="10" t="s">
        <v>5743</v>
      </c>
      <c r="EJH1" s="10" t="s">
        <v>5744</v>
      </c>
      <c r="EJI1" s="10" t="s">
        <v>5745</v>
      </c>
      <c r="EJJ1" s="10" t="s">
        <v>5746</v>
      </c>
      <c r="EJK1" s="10" t="s">
        <v>5747</v>
      </c>
      <c r="EJL1" s="10" t="s">
        <v>5748</v>
      </c>
      <c r="EJM1" s="10" t="s">
        <v>5749</v>
      </c>
      <c r="EJN1" s="10" t="s">
        <v>5750</v>
      </c>
      <c r="EJO1" s="10" t="s">
        <v>5751</v>
      </c>
      <c r="EJP1" s="10" t="s">
        <v>5752</v>
      </c>
      <c r="EJQ1" s="10" t="s">
        <v>5753</v>
      </c>
      <c r="EJR1" s="10" t="s">
        <v>5754</v>
      </c>
      <c r="EJS1" s="10" t="s">
        <v>5755</v>
      </c>
      <c r="EJT1" s="10" t="s">
        <v>5756</v>
      </c>
      <c r="EJU1" s="10" t="s">
        <v>5757</v>
      </c>
      <c r="EJV1" s="10" t="s">
        <v>5758</v>
      </c>
      <c r="EJW1" s="10" t="s">
        <v>5759</v>
      </c>
      <c r="EJX1" s="10" t="s">
        <v>5760</v>
      </c>
      <c r="EJY1" s="10" t="s">
        <v>5761</v>
      </c>
      <c r="EJZ1" s="10" t="s">
        <v>5762</v>
      </c>
      <c r="EKA1" s="10" t="s">
        <v>5763</v>
      </c>
      <c r="EKB1" s="10" t="s">
        <v>5764</v>
      </c>
      <c r="EKC1" s="10" t="s">
        <v>5765</v>
      </c>
      <c r="EKD1" s="10" t="s">
        <v>5766</v>
      </c>
      <c r="EKE1" s="10" t="s">
        <v>5767</v>
      </c>
      <c r="EKF1" s="10" t="s">
        <v>5768</v>
      </c>
      <c r="EKG1" s="10" t="s">
        <v>5769</v>
      </c>
      <c r="EKH1" s="10" t="s">
        <v>5770</v>
      </c>
      <c r="EKI1" s="10" t="s">
        <v>5771</v>
      </c>
      <c r="EKJ1" s="10" t="s">
        <v>5772</v>
      </c>
      <c r="EKK1" s="10" t="s">
        <v>5773</v>
      </c>
      <c r="EKL1" s="10" t="s">
        <v>5774</v>
      </c>
      <c r="EKM1" s="10" t="s">
        <v>5775</v>
      </c>
      <c r="EKN1" s="10" t="s">
        <v>5776</v>
      </c>
      <c r="EKO1" s="10" t="s">
        <v>5777</v>
      </c>
      <c r="EKP1" s="10" t="s">
        <v>5778</v>
      </c>
      <c r="EKQ1" s="10" t="s">
        <v>5779</v>
      </c>
      <c r="EKR1" s="10" t="s">
        <v>5780</v>
      </c>
      <c r="EKS1" s="10" t="s">
        <v>5781</v>
      </c>
      <c r="EKT1" s="10" t="s">
        <v>5782</v>
      </c>
      <c r="EKU1" s="10" t="s">
        <v>5783</v>
      </c>
      <c r="EKV1" s="10" t="s">
        <v>5784</v>
      </c>
      <c r="EKW1" s="10" t="s">
        <v>5785</v>
      </c>
      <c r="EKX1" s="10" t="s">
        <v>5786</v>
      </c>
      <c r="EKY1" s="10" t="s">
        <v>5787</v>
      </c>
      <c r="EKZ1" s="10" t="s">
        <v>5788</v>
      </c>
      <c r="ELA1" s="10" t="s">
        <v>5789</v>
      </c>
      <c r="ELB1" s="10" t="s">
        <v>5790</v>
      </c>
      <c r="ELC1" s="10" t="s">
        <v>5791</v>
      </c>
      <c r="ELD1" s="10" t="s">
        <v>5792</v>
      </c>
      <c r="ELE1" s="10" t="s">
        <v>5793</v>
      </c>
      <c r="ELF1" s="10" t="s">
        <v>5794</v>
      </c>
      <c r="ELG1" s="10" t="s">
        <v>5795</v>
      </c>
      <c r="ELH1" s="10" t="s">
        <v>5796</v>
      </c>
      <c r="ELI1" s="10" t="s">
        <v>5797</v>
      </c>
      <c r="ELJ1" s="10" t="s">
        <v>5798</v>
      </c>
      <c r="ELK1" s="10" t="s">
        <v>5799</v>
      </c>
      <c r="ELL1" s="10" t="s">
        <v>5800</v>
      </c>
      <c r="ELM1" s="10" t="s">
        <v>5801</v>
      </c>
      <c r="ELN1" s="10" t="s">
        <v>5802</v>
      </c>
      <c r="ELO1" s="10" t="s">
        <v>5803</v>
      </c>
      <c r="ELP1" s="10" t="s">
        <v>5804</v>
      </c>
      <c r="ELQ1" s="10" t="s">
        <v>5805</v>
      </c>
      <c r="ELR1" s="10" t="s">
        <v>5806</v>
      </c>
      <c r="ELS1" s="10" t="s">
        <v>5807</v>
      </c>
      <c r="ELT1" s="10" t="s">
        <v>5808</v>
      </c>
      <c r="ELU1" s="10" t="s">
        <v>5809</v>
      </c>
      <c r="ELV1" s="10" t="s">
        <v>5810</v>
      </c>
      <c r="ELW1" s="10" t="s">
        <v>5811</v>
      </c>
      <c r="ELX1" s="10" t="s">
        <v>5812</v>
      </c>
      <c r="ELY1" s="10" t="s">
        <v>5813</v>
      </c>
      <c r="ELZ1" s="10" t="s">
        <v>5814</v>
      </c>
      <c r="EMA1" s="10" t="s">
        <v>5815</v>
      </c>
      <c r="EMB1" s="10" t="s">
        <v>5816</v>
      </c>
      <c r="EMC1" s="10" t="s">
        <v>5817</v>
      </c>
      <c r="EMD1" s="10" t="s">
        <v>5818</v>
      </c>
      <c r="EME1" s="10" t="s">
        <v>5819</v>
      </c>
      <c r="EMF1" s="10" t="s">
        <v>5820</v>
      </c>
      <c r="EMG1" s="10" t="s">
        <v>5821</v>
      </c>
      <c r="EMH1" s="10" t="s">
        <v>5822</v>
      </c>
      <c r="EMI1" s="10" t="s">
        <v>5823</v>
      </c>
      <c r="EMJ1" s="10" t="s">
        <v>5824</v>
      </c>
      <c r="EMK1" s="10" t="s">
        <v>5825</v>
      </c>
      <c r="EML1" s="10" t="s">
        <v>5826</v>
      </c>
      <c r="EMM1" s="10" t="s">
        <v>5827</v>
      </c>
      <c r="EMN1" s="10" t="s">
        <v>5828</v>
      </c>
      <c r="EMO1" s="10" t="s">
        <v>5829</v>
      </c>
      <c r="EMP1" s="10" t="s">
        <v>5830</v>
      </c>
      <c r="EMQ1" s="10" t="s">
        <v>5831</v>
      </c>
      <c r="EMR1" s="10" t="s">
        <v>5832</v>
      </c>
      <c r="EMS1" s="10" t="s">
        <v>5833</v>
      </c>
      <c r="EMT1" s="10" t="s">
        <v>5834</v>
      </c>
      <c r="EMU1" s="10" t="s">
        <v>5835</v>
      </c>
      <c r="EMV1" s="10" t="s">
        <v>5836</v>
      </c>
      <c r="EMW1" s="10" t="s">
        <v>5837</v>
      </c>
      <c r="EMX1" s="10" t="s">
        <v>5838</v>
      </c>
      <c r="EMY1" s="10" t="s">
        <v>5839</v>
      </c>
      <c r="EMZ1" s="10" t="s">
        <v>5840</v>
      </c>
      <c r="ENA1" s="10" t="s">
        <v>5841</v>
      </c>
      <c r="ENB1" s="10" t="s">
        <v>5842</v>
      </c>
      <c r="ENC1" s="10" t="s">
        <v>5843</v>
      </c>
      <c r="END1" s="10" t="s">
        <v>5844</v>
      </c>
      <c r="ENE1" s="10" t="s">
        <v>5845</v>
      </c>
      <c r="ENF1" s="10" t="s">
        <v>5846</v>
      </c>
      <c r="ENG1" s="10" t="s">
        <v>5847</v>
      </c>
      <c r="ENH1" s="10" t="s">
        <v>5848</v>
      </c>
      <c r="ENI1" s="10" t="s">
        <v>5849</v>
      </c>
      <c r="ENJ1" s="10" t="s">
        <v>5850</v>
      </c>
      <c r="ENK1" s="10" t="s">
        <v>5851</v>
      </c>
      <c r="ENL1" s="10" t="s">
        <v>5852</v>
      </c>
      <c r="ENM1" s="10" t="s">
        <v>5853</v>
      </c>
      <c r="ENN1" s="10" t="s">
        <v>5854</v>
      </c>
      <c r="ENO1" s="10" t="s">
        <v>5855</v>
      </c>
      <c r="ENP1" s="10" t="s">
        <v>5856</v>
      </c>
      <c r="ENQ1" s="10" t="s">
        <v>5857</v>
      </c>
      <c r="ENR1" s="10" t="s">
        <v>5858</v>
      </c>
      <c r="ENS1" s="10" t="s">
        <v>5859</v>
      </c>
      <c r="ENT1" s="10" t="s">
        <v>5860</v>
      </c>
      <c r="ENU1" s="10" t="s">
        <v>5861</v>
      </c>
      <c r="ENV1" s="10" t="s">
        <v>5862</v>
      </c>
      <c r="ENW1" s="10" t="s">
        <v>5863</v>
      </c>
      <c r="ENX1" s="10" t="s">
        <v>5864</v>
      </c>
      <c r="ENY1" s="10" t="s">
        <v>5865</v>
      </c>
      <c r="ENZ1" s="10" t="s">
        <v>5866</v>
      </c>
      <c r="EOA1" s="10" t="s">
        <v>5867</v>
      </c>
      <c r="EOB1" s="10" t="s">
        <v>5868</v>
      </c>
      <c r="EOC1" s="10" t="s">
        <v>5869</v>
      </c>
      <c r="EOD1" s="10" t="s">
        <v>5870</v>
      </c>
      <c r="EOE1" s="10" t="s">
        <v>5871</v>
      </c>
      <c r="EOF1" s="10" t="s">
        <v>5872</v>
      </c>
      <c r="EOG1" s="10" t="s">
        <v>5873</v>
      </c>
      <c r="EOH1" s="10" t="s">
        <v>5874</v>
      </c>
      <c r="EOI1" s="10" t="s">
        <v>5875</v>
      </c>
      <c r="EOJ1" s="10" t="s">
        <v>5876</v>
      </c>
      <c r="EOK1" s="10" t="s">
        <v>5877</v>
      </c>
      <c r="EOL1" s="10" t="s">
        <v>5878</v>
      </c>
      <c r="EOM1" s="10" t="s">
        <v>5879</v>
      </c>
      <c r="EON1" s="10" t="s">
        <v>5880</v>
      </c>
      <c r="EOO1" s="10" t="s">
        <v>5881</v>
      </c>
      <c r="EOP1" s="10" t="s">
        <v>5882</v>
      </c>
      <c r="EOQ1" s="10" t="s">
        <v>5883</v>
      </c>
      <c r="EOR1" s="10" t="s">
        <v>5884</v>
      </c>
      <c r="EOS1" s="10" t="s">
        <v>5885</v>
      </c>
      <c r="EOT1" s="10" t="s">
        <v>5886</v>
      </c>
      <c r="EOU1" s="10" t="s">
        <v>5887</v>
      </c>
      <c r="EOV1" s="10" t="s">
        <v>5888</v>
      </c>
      <c r="EOW1" s="10" t="s">
        <v>5889</v>
      </c>
      <c r="EOX1" s="10" t="s">
        <v>5890</v>
      </c>
      <c r="EOY1" s="10" t="s">
        <v>5891</v>
      </c>
      <c r="EOZ1" s="10" t="s">
        <v>5892</v>
      </c>
      <c r="EPA1" s="10" t="s">
        <v>5893</v>
      </c>
      <c r="EPB1" s="10" t="s">
        <v>5894</v>
      </c>
      <c r="EPC1" s="10" t="s">
        <v>5895</v>
      </c>
      <c r="EPD1" s="10" t="s">
        <v>5896</v>
      </c>
      <c r="EPE1" s="10" t="s">
        <v>5897</v>
      </c>
      <c r="EPF1" s="10" t="s">
        <v>5898</v>
      </c>
      <c r="EPG1" s="10" t="s">
        <v>5899</v>
      </c>
      <c r="EPH1" s="10" t="s">
        <v>5900</v>
      </c>
      <c r="EPI1" s="10" t="s">
        <v>5901</v>
      </c>
      <c r="EPJ1" s="10" t="s">
        <v>5902</v>
      </c>
      <c r="EPK1" s="10" t="s">
        <v>5903</v>
      </c>
      <c r="EPL1" s="10" t="s">
        <v>5904</v>
      </c>
      <c r="EPM1" s="10" t="s">
        <v>5905</v>
      </c>
      <c r="EPN1" s="10" t="s">
        <v>5906</v>
      </c>
      <c r="EPO1" s="10" t="s">
        <v>5907</v>
      </c>
      <c r="EPP1" s="10" t="s">
        <v>5908</v>
      </c>
      <c r="EPQ1" s="10" t="s">
        <v>5909</v>
      </c>
      <c r="EPR1" s="10" t="s">
        <v>5910</v>
      </c>
      <c r="EPS1" s="10" t="s">
        <v>5911</v>
      </c>
      <c r="EPT1" s="10" t="s">
        <v>5912</v>
      </c>
      <c r="EPU1" s="10" t="s">
        <v>5913</v>
      </c>
      <c r="EPV1" s="10" t="s">
        <v>5914</v>
      </c>
      <c r="EPW1" s="10" t="s">
        <v>5915</v>
      </c>
      <c r="EPX1" s="10" t="s">
        <v>5916</v>
      </c>
      <c r="EPY1" s="10" t="s">
        <v>5917</v>
      </c>
      <c r="EPZ1" s="10" t="s">
        <v>5918</v>
      </c>
      <c r="EQA1" s="10" t="s">
        <v>5919</v>
      </c>
      <c r="EQB1" s="10" t="s">
        <v>5920</v>
      </c>
      <c r="EQC1" s="10" t="s">
        <v>5921</v>
      </c>
      <c r="EQD1" s="10" t="s">
        <v>5922</v>
      </c>
      <c r="EQE1" s="10" t="s">
        <v>5923</v>
      </c>
      <c r="EQF1" s="10" t="s">
        <v>5924</v>
      </c>
      <c r="EQG1" s="10" t="s">
        <v>5925</v>
      </c>
      <c r="EQH1" s="10" t="s">
        <v>5926</v>
      </c>
      <c r="EQI1" s="10" t="s">
        <v>5927</v>
      </c>
      <c r="EQJ1" s="10" t="s">
        <v>5928</v>
      </c>
      <c r="EQK1" s="10" t="s">
        <v>5929</v>
      </c>
      <c r="EQL1" s="10" t="s">
        <v>5930</v>
      </c>
      <c r="EQM1" s="10" t="s">
        <v>5931</v>
      </c>
      <c r="EQN1" s="10" t="s">
        <v>5932</v>
      </c>
      <c r="EQO1" s="10" t="s">
        <v>5933</v>
      </c>
      <c r="EQP1" s="10" t="s">
        <v>5934</v>
      </c>
      <c r="EQQ1" s="10" t="s">
        <v>5935</v>
      </c>
      <c r="EQR1" s="10" t="s">
        <v>5936</v>
      </c>
      <c r="EQS1" s="10" t="s">
        <v>5937</v>
      </c>
      <c r="EQT1" s="10" t="s">
        <v>5938</v>
      </c>
      <c r="EQU1" s="10" t="s">
        <v>5939</v>
      </c>
      <c r="EQV1" s="10" t="s">
        <v>5940</v>
      </c>
      <c r="EQW1" s="10" t="s">
        <v>5941</v>
      </c>
      <c r="EQX1" s="10" t="s">
        <v>5942</v>
      </c>
      <c r="EQY1" s="10" t="s">
        <v>5943</v>
      </c>
      <c r="EQZ1" s="10" t="s">
        <v>5944</v>
      </c>
      <c r="ERA1" s="10" t="s">
        <v>5945</v>
      </c>
      <c r="ERB1" s="10" t="s">
        <v>5946</v>
      </c>
      <c r="ERC1" s="10" t="s">
        <v>5947</v>
      </c>
      <c r="ERD1" s="10" t="s">
        <v>5948</v>
      </c>
      <c r="ERE1" s="10" t="s">
        <v>5949</v>
      </c>
      <c r="ERF1" s="10" t="s">
        <v>5950</v>
      </c>
      <c r="ERG1" s="10" t="s">
        <v>5951</v>
      </c>
      <c r="ERH1" s="10" t="s">
        <v>5952</v>
      </c>
      <c r="ERI1" s="10" t="s">
        <v>5953</v>
      </c>
      <c r="ERJ1" s="10" t="s">
        <v>5954</v>
      </c>
      <c r="ERK1" s="10" t="s">
        <v>5955</v>
      </c>
      <c r="ERL1" s="10" t="s">
        <v>5956</v>
      </c>
      <c r="ERM1" s="10" t="s">
        <v>5957</v>
      </c>
      <c r="ERN1" s="10" t="s">
        <v>5958</v>
      </c>
      <c r="ERO1" s="10" t="s">
        <v>5959</v>
      </c>
      <c r="ERP1" s="10" t="s">
        <v>5960</v>
      </c>
      <c r="ERQ1" s="10" t="s">
        <v>5961</v>
      </c>
      <c r="ERR1" s="10" t="s">
        <v>5962</v>
      </c>
      <c r="ERS1" s="10" t="s">
        <v>5963</v>
      </c>
      <c r="ERT1" s="10" t="s">
        <v>5964</v>
      </c>
      <c r="ERU1" s="10" t="s">
        <v>5965</v>
      </c>
      <c r="ERV1" s="10" t="s">
        <v>5966</v>
      </c>
      <c r="ERW1" s="10" t="s">
        <v>5967</v>
      </c>
      <c r="ERX1" s="10" t="s">
        <v>5968</v>
      </c>
      <c r="ERY1" s="10" t="s">
        <v>5969</v>
      </c>
      <c r="ERZ1" s="10" t="s">
        <v>5970</v>
      </c>
      <c r="ESA1" s="10" t="s">
        <v>5971</v>
      </c>
      <c r="ESB1" s="10" t="s">
        <v>5972</v>
      </c>
      <c r="ESC1" s="10" t="s">
        <v>5973</v>
      </c>
      <c r="ESD1" s="10" t="s">
        <v>5974</v>
      </c>
      <c r="ESE1" s="10" t="s">
        <v>5975</v>
      </c>
      <c r="ESF1" s="10" t="s">
        <v>5976</v>
      </c>
      <c r="ESG1" s="10" t="s">
        <v>5977</v>
      </c>
      <c r="ESH1" s="10" t="s">
        <v>5978</v>
      </c>
      <c r="ESI1" s="10" t="s">
        <v>5979</v>
      </c>
      <c r="ESJ1" s="10" t="s">
        <v>5980</v>
      </c>
      <c r="ESK1" s="10" t="s">
        <v>5981</v>
      </c>
      <c r="ESL1" s="10" t="s">
        <v>5982</v>
      </c>
      <c r="ESM1" s="10" t="s">
        <v>5983</v>
      </c>
      <c r="ESN1" s="10" t="s">
        <v>5984</v>
      </c>
      <c r="ESO1" s="10" t="s">
        <v>5985</v>
      </c>
      <c r="ESP1" s="10" t="s">
        <v>5986</v>
      </c>
      <c r="ESQ1" s="10" t="s">
        <v>5987</v>
      </c>
      <c r="ESR1" s="10" t="s">
        <v>5988</v>
      </c>
      <c r="ESS1" s="10" t="s">
        <v>5989</v>
      </c>
      <c r="EST1" s="10" t="s">
        <v>5990</v>
      </c>
      <c r="ESU1" s="10" t="s">
        <v>5991</v>
      </c>
      <c r="ESV1" s="10" t="s">
        <v>5992</v>
      </c>
      <c r="ESW1" s="10" t="s">
        <v>5993</v>
      </c>
      <c r="ESX1" s="10" t="s">
        <v>5994</v>
      </c>
      <c r="ESY1" s="10" t="s">
        <v>5995</v>
      </c>
      <c r="ESZ1" s="10" t="s">
        <v>5996</v>
      </c>
      <c r="ETA1" s="10" t="s">
        <v>5997</v>
      </c>
      <c r="ETB1" s="10" t="s">
        <v>5998</v>
      </c>
      <c r="ETC1" s="10" t="s">
        <v>5999</v>
      </c>
      <c r="ETD1" s="10" t="s">
        <v>6000</v>
      </c>
      <c r="ETE1" s="10" t="s">
        <v>6001</v>
      </c>
      <c r="ETF1" s="10" t="s">
        <v>6002</v>
      </c>
      <c r="ETG1" s="10" t="s">
        <v>6003</v>
      </c>
      <c r="ETH1" s="10" t="s">
        <v>6004</v>
      </c>
      <c r="ETI1" s="10" t="s">
        <v>6005</v>
      </c>
      <c r="ETJ1" s="10" t="s">
        <v>6006</v>
      </c>
      <c r="ETK1" s="10" t="s">
        <v>6007</v>
      </c>
      <c r="ETL1" s="10" t="s">
        <v>6008</v>
      </c>
      <c r="ETM1" s="10" t="s">
        <v>6009</v>
      </c>
      <c r="ETN1" s="10" t="s">
        <v>6010</v>
      </c>
      <c r="ETO1" s="10" t="s">
        <v>6011</v>
      </c>
      <c r="ETP1" s="10" t="s">
        <v>6012</v>
      </c>
      <c r="ETQ1" s="10" t="s">
        <v>6013</v>
      </c>
      <c r="ETR1" s="10" t="s">
        <v>6014</v>
      </c>
      <c r="ETS1" s="10" t="s">
        <v>6015</v>
      </c>
      <c r="ETT1" s="10" t="s">
        <v>6016</v>
      </c>
      <c r="ETU1" s="10" t="s">
        <v>6017</v>
      </c>
      <c r="ETV1" s="10" t="s">
        <v>6018</v>
      </c>
      <c r="ETW1" s="10" t="s">
        <v>6019</v>
      </c>
      <c r="ETX1" s="10" t="s">
        <v>6020</v>
      </c>
      <c r="ETY1" s="10" t="s">
        <v>6021</v>
      </c>
      <c r="ETZ1" s="10" t="s">
        <v>6022</v>
      </c>
      <c r="EUA1" s="10" t="s">
        <v>6023</v>
      </c>
      <c r="EUB1" s="10" t="s">
        <v>6024</v>
      </c>
      <c r="EUC1" s="10" t="s">
        <v>6025</v>
      </c>
      <c r="EUD1" s="10" t="s">
        <v>6026</v>
      </c>
      <c r="EUE1" s="10" t="s">
        <v>6027</v>
      </c>
      <c r="EUF1" s="10" t="s">
        <v>6028</v>
      </c>
      <c r="EUG1" s="10" t="s">
        <v>6029</v>
      </c>
      <c r="EUH1" s="10" t="s">
        <v>6030</v>
      </c>
      <c r="EUI1" s="10" t="s">
        <v>6031</v>
      </c>
      <c r="EUJ1" s="10" t="s">
        <v>6032</v>
      </c>
      <c r="EUK1" s="10" t="s">
        <v>6033</v>
      </c>
      <c r="EUL1" s="10" t="s">
        <v>6034</v>
      </c>
      <c r="EUM1" s="10" t="s">
        <v>6035</v>
      </c>
      <c r="EUN1" s="10" t="s">
        <v>6036</v>
      </c>
      <c r="EUO1" s="10" t="s">
        <v>6037</v>
      </c>
      <c r="EUP1" s="10" t="s">
        <v>6038</v>
      </c>
      <c r="EUQ1" s="10" t="s">
        <v>6039</v>
      </c>
      <c r="EUR1" s="10" t="s">
        <v>6040</v>
      </c>
      <c r="EUS1" s="10" t="s">
        <v>6041</v>
      </c>
      <c r="EUT1" s="10" t="s">
        <v>6042</v>
      </c>
      <c r="EUU1" s="10" t="s">
        <v>6043</v>
      </c>
      <c r="EUV1" s="10" t="s">
        <v>6044</v>
      </c>
      <c r="EUW1" s="10" t="s">
        <v>6045</v>
      </c>
      <c r="EUX1" s="10" t="s">
        <v>6046</v>
      </c>
      <c r="EUY1" s="10" t="s">
        <v>6047</v>
      </c>
      <c r="EUZ1" s="10" t="s">
        <v>6048</v>
      </c>
      <c r="EVA1" s="10" t="s">
        <v>6049</v>
      </c>
      <c r="EVB1" s="10" t="s">
        <v>6050</v>
      </c>
      <c r="EVC1" s="10" t="s">
        <v>6051</v>
      </c>
      <c r="EVD1" s="10" t="s">
        <v>6052</v>
      </c>
      <c r="EVE1" s="10" t="s">
        <v>6053</v>
      </c>
      <c r="EVF1" s="10" t="s">
        <v>6054</v>
      </c>
      <c r="EVG1" s="10" t="s">
        <v>6055</v>
      </c>
      <c r="EVH1" s="10" t="s">
        <v>6056</v>
      </c>
      <c r="EVI1" s="10" t="s">
        <v>6057</v>
      </c>
      <c r="EVJ1" s="10" t="s">
        <v>6058</v>
      </c>
      <c r="EVK1" s="10" t="s">
        <v>6059</v>
      </c>
      <c r="EVL1" s="10" t="s">
        <v>6060</v>
      </c>
      <c r="EVM1" s="10" t="s">
        <v>6061</v>
      </c>
      <c r="EVN1" s="10" t="s">
        <v>6062</v>
      </c>
      <c r="EVO1" s="10" t="s">
        <v>6063</v>
      </c>
      <c r="EVP1" s="10" t="s">
        <v>6064</v>
      </c>
      <c r="EVQ1" s="10" t="s">
        <v>6065</v>
      </c>
      <c r="EVR1" s="10" t="s">
        <v>6066</v>
      </c>
      <c r="EVS1" s="10" t="s">
        <v>6067</v>
      </c>
      <c r="EVT1" s="10" t="s">
        <v>6068</v>
      </c>
      <c r="EVU1" s="10" t="s">
        <v>6069</v>
      </c>
      <c r="EVV1" s="10" t="s">
        <v>6070</v>
      </c>
      <c r="EVW1" s="10" t="s">
        <v>6071</v>
      </c>
      <c r="EVX1" s="10" t="s">
        <v>6072</v>
      </c>
      <c r="EVY1" s="10" t="s">
        <v>6073</v>
      </c>
      <c r="EVZ1" s="10" t="s">
        <v>6074</v>
      </c>
      <c r="EWA1" s="10" t="s">
        <v>6075</v>
      </c>
      <c r="EWB1" s="10" t="s">
        <v>6076</v>
      </c>
      <c r="EWC1" s="10" t="s">
        <v>6077</v>
      </c>
      <c r="EWD1" s="10" t="s">
        <v>6078</v>
      </c>
      <c r="EWE1" s="10" t="s">
        <v>6079</v>
      </c>
      <c r="EWF1" s="10" t="s">
        <v>6080</v>
      </c>
      <c r="EWG1" s="10" t="s">
        <v>6081</v>
      </c>
      <c r="EWH1" s="10" t="s">
        <v>6082</v>
      </c>
      <c r="EWI1" s="10" t="s">
        <v>6083</v>
      </c>
      <c r="EWJ1" s="10" t="s">
        <v>6084</v>
      </c>
      <c r="EWK1" s="10" t="s">
        <v>6085</v>
      </c>
      <c r="EWL1" s="10" t="s">
        <v>6086</v>
      </c>
      <c r="EWM1" s="10" t="s">
        <v>6087</v>
      </c>
      <c r="EWN1" s="10" t="s">
        <v>6088</v>
      </c>
      <c r="EWO1" s="10" t="s">
        <v>6089</v>
      </c>
      <c r="EWP1" s="10" t="s">
        <v>6090</v>
      </c>
      <c r="EWQ1" s="10" t="s">
        <v>6091</v>
      </c>
      <c r="EWR1" s="10" t="s">
        <v>6092</v>
      </c>
      <c r="EWS1" s="10" t="s">
        <v>6093</v>
      </c>
      <c r="EWT1" s="10" t="s">
        <v>6094</v>
      </c>
      <c r="EWU1" s="10" t="s">
        <v>6095</v>
      </c>
      <c r="EWV1" s="10" t="s">
        <v>6096</v>
      </c>
      <c r="EWW1" s="10" t="s">
        <v>6097</v>
      </c>
      <c r="EWX1" s="10" t="s">
        <v>6098</v>
      </c>
      <c r="EWY1" s="10" t="s">
        <v>6099</v>
      </c>
      <c r="EWZ1" s="10" t="s">
        <v>6100</v>
      </c>
      <c r="EXA1" s="10" t="s">
        <v>6101</v>
      </c>
      <c r="EXB1" s="10" t="s">
        <v>6102</v>
      </c>
      <c r="EXC1" s="10" t="s">
        <v>6103</v>
      </c>
      <c r="EXD1" s="10" t="s">
        <v>6104</v>
      </c>
      <c r="EXE1" s="10" t="s">
        <v>6105</v>
      </c>
      <c r="EXF1" s="10" t="s">
        <v>6106</v>
      </c>
      <c r="EXG1" s="10" t="s">
        <v>6107</v>
      </c>
      <c r="EXH1" s="10" t="s">
        <v>6108</v>
      </c>
      <c r="EXI1" s="10" t="s">
        <v>6109</v>
      </c>
      <c r="EXJ1" s="10" t="s">
        <v>6110</v>
      </c>
      <c r="EXK1" s="10" t="s">
        <v>6111</v>
      </c>
      <c r="EXL1" s="10" t="s">
        <v>6112</v>
      </c>
      <c r="EXM1" s="10" t="s">
        <v>6113</v>
      </c>
      <c r="EXN1" s="10" t="s">
        <v>6114</v>
      </c>
      <c r="EXO1" s="10" t="s">
        <v>6115</v>
      </c>
      <c r="EXP1" s="10" t="s">
        <v>6116</v>
      </c>
      <c r="EXQ1" s="10" t="s">
        <v>6117</v>
      </c>
      <c r="EXR1" s="10" t="s">
        <v>6118</v>
      </c>
      <c r="EXS1" s="10" t="s">
        <v>6119</v>
      </c>
      <c r="EXT1" s="10" t="s">
        <v>6120</v>
      </c>
      <c r="EXU1" s="10" t="s">
        <v>6121</v>
      </c>
      <c r="EXV1" s="10" t="s">
        <v>6122</v>
      </c>
      <c r="EXW1" s="10" t="s">
        <v>6123</v>
      </c>
      <c r="EXX1" s="10" t="s">
        <v>6124</v>
      </c>
      <c r="EXY1" s="10" t="s">
        <v>6125</v>
      </c>
      <c r="EXZ1" s="10" t="s">
        <v>6126</v>
      </c>
      <c r="EYA1" s="10" t="s">
        <v>6127</v>
      </c>
      <c r="EYB1" s="10" t="s">
        <v>6128</v>
      </c>
      <c r="EYC1" s="10" t="s">
        <v>6129</v>
      </c>
      <c r="EYD1" s="10" t="s">
        <v>6130</v>
      </c>
      <c r="EYE1" s="10" t="s">
        <v>6131</v>
      </c>
      <c r="EYF1" s="10" t="s">
        <v>6132</v>
      </c>
      <c r="EYG1" s="10" t="s">
        <v>6133</v>
      </c>
      <c r="EYH1" s="10" t="s">
        <v>6134</v>
      </c>
      <c r="EYI1" s="10" t="s">
        <v>6135</v>
      </c>
      <c r="EYJ1" s="10" t="s">
        <v>6136</v>
      </c>
      <c r="EYK1" s="10" t="s">
        <v>6137</v>
      </c>
      <c r="EYL1" s="10" t="s">
        <v>6138</v>
      </c>
      <c r="EYM1" s="10" t="s">
        <v>6139</v>
      </c>
      <c r="EYN1" s="10" t="s">
        <v>6140</v>
      </c>
      <c r="EYO1" s="10" t="s">
        <v>6141</v>
      </c>
      <c r="EYP1" s="10" t="s">
        <v>6142</v>
      </c>
      <c r="EYQ1" s="10" t="s">
        <v>6143</v>
      </c>
      <c r="EYR1" s="10" t="s">
        <v>6144</v>
      </c>
      <c r="EYS1" s="10" t="s">
        <v>6145</v>
      </c>
      <c r="EYT1" s="10" t="s">
        <v>6146</v>
      </c>
      <c r="EYU1" s="10" t="s">
        <v>6147</v>
      </c>
      <c r="EYV1" s="10" t="s">
        <v>6148</v>
      </c>
      <c r="EYW1" s="10" t="s">
        <v>6149</v>
      </c>
      <c r="EYX1" s="10" t="s">
        <v>6150</v>
      </c>
      <c r="EYY1" s="10" t="s">
        <v>6151</v>
      </c>
      <c r="EYZ1" s="10" t="s">
        <v>6152</v>
      </c>
      <c r="EZA1" s="10" t="s">
        <v>6153</v>
      </c>
      <c r="EZB1" s="10" t="s">
        <v>6154</v>
      </c>
      <c r="EZC1" s="10" t="s">
        <v>6155</v>
      </c>
      <c r="EZD1" s="10" t="s">
        <v>6156</v>
      </c>
      <c r="EZE1" s="10" t="s">
        <v>6157</v>
      </c>
      <c r="EZF1" s="10" t="s">
        <v>6158</v>
      </c>
      <c r="EZG1" s="10" t="s">
        <v>6159</v>
      </c>
      <c r="EZH1" s="10" t="s">
        <v>6160</v>
      </c>
      <c r="EZI1" s="10" t="s">
        <v>6161</v>
      </c>
      <c r="EZJ1" s="10" t="s">
        <v>6162</v>
      </c>
      <c r="EZK1" s="10" t="s">
        <v>6163</v>
      </c>
      <c r="EZL1" s="10" t="s">
        <v>6164</v>
      </c>
      <c r="EZM1" s="10" t="s">
        <v>6165</v>
      </c>
      <c r="EZN1" s="10" t="s">
        <v>6166</v>
      </c>
      <c r="EZO1" s="10" t="s">
        <v>6167</v>
      </c>
      <c r="EZP1" s="10" t="s">
        <v>6168</v>
      </c>
      <c r="EZQ1" s="10" t="s">
        <v>6169</v>
      </c>
      <c r="EZR1" s="10" t="s">
        <v>6170</v>
      </c>
      <c r="EZS1" s="10" t="s">
        <v>6171</v>
      </c>
      <c r="EZT1" s="10" t="s">
        <v>6172</v>
      </c>
      <c r="EZU1" s="10" t="s">
        <v>6173</v>
      </c>
      <c r="EZV1" s="10" t="s">
        <v>6174</v>
      </c>
      <c r="EZW1" s="10" t="s">
        <v>6175</v>
      </c>
      <c r="EZX1" s="10" t="s">
        <v>6176</v>
      </c>
      <c r="EZY1" s="10" t="s">
        <v>6177</v>
      </c>
      <c r="EZZ1" s="10" t="s">
        <v>6178</v>
      </c>
      <c r="FAA1" s="10" t="s">
        <v>6179</v>
      </c>
      <c r="FAB1" s="10" t="s">
        <v>6180</v>
      </c>
      <c r="FAC1" s="10" t="s">
        <v>6181</v>
      </c>
      <c r="FAD1" s="10" t="s">
        <v>6182</v>
      </c>
      <c r="FAE1" s="10" t="s">
        <v>6183</v>
      </c>
      <c r="FAF1" s="10" t="s">
        <v>6184</v>
      </c>
      <c r="FAG1" s="10" t="s">
        <v>6185</v>
      </c>
      <c r="FAH1" s="10" t="s">
        <v>6186</v>
      </c>
      <c r="FAI1" s="10" t="s">
        <v>6187</v>
      </c>
      <c r="FAJ1" s="10" t="s">
        <v>6188</v>
      </c>
      <c r="FAK1" s="10" t="s">
        <v>6189</v>
      </c>
      <c r="FAL1" s="10" t="s">
        <v>6190</v>
      </c>
      <c r="FAM1" s="10" t="s">
        <v>6191</v>
      </c>
      <c r="FAN1" s="10" t="s">
        <v>6192</v>
      </c>
      <c r="FAO1" s="10" t="s">
        <v>6193</v>
      </c>
      <c r="FAP1" s="10" t="s">
        <v>6194</v>
      </c>
      <c r="FAQ1" s="10" t="s">
        <v>6195</v>
      </c>
      <c r="FAR1" s="10" t="s">
        <v>6196</v>
      </c>
      <c r="FAS1" s="10" t="s">
        <v>6197</v>
      </c>
      <c r="FAT1" s="10" t="s">
        <v>6198</v>
      </c>
      <c r="FAU1" s="10" t="s">
        <v>6199</v>
      </c>
      <c r="FAV1" s="10" t="s">
        <v>6200</v>
      </c>
      <c r="FAW1" s="10" t="s">
        <v>6201</v>
      </c>
      <c r="FAX1" s="10" t="s">
        <v>6202</v>
      </c>
      <c r="FAY1" s="10" t="s">
        <v>6203</v>
      </c>
      <c r="FAZ1" s="10" t="s">
        <v>6204</v>
      </c>
      <c r="FBA1" s="10" t="s">
        <v>6205</v>
      </c>
      <c r="FBB1" s="10" t="s">
        <v>6206</v>
      </c>
      <c r="FBC1" s="10" t="s">
        <v>6207</v>
      </c>
      <c r="FBD1" s="10" t="s">
        <v>6208</v>
      </c>
      <c r="FBE1" s="10" t="s">
        <v>6209</v>
      </c>
      <c r="FBF1" s="10" t="s">
        <v>6210</v>
      </c>
      <c r="FBG1" s="10" t="s">
        <v>6211</v>
      </c>
      <c r="FBH1" s="10" t="s">
        <v>6212</v>
      </c>
      <c r="FBI1" s="10" t="s">
        <v>6213</v>
      </c>
      <c r="FBJ1" s="10" t="s">
        <v>6214</v>
      </c>
      <c r="FBK1" s="10" t="s">
        <v>6215</v>
      </c>
      <c r="FBL1" s="10" t="s">
        <v>6216</v>
      </c>
      <c r="FBM1" s="10" t="s">
        <v>6217</v>
      </c>
      <c r="FBN1" s="10" t="s">
        <v>6218</v>
      </c>
      <c r="FBO1" s="10" t="s">
        <v>6219</v>
      </c>
      <c r="FBP1" s="10" t="s">
        <v>6220</v>
      </c>
      <c r="FBQ1" s="10" t="s">
        <v>6221</v>
      </c>
      <c r="FBR1" s="10" t="s">
        <v>6222</v>
      </c>
      <c r="FBS1" s="10" t="s">
        <v>6223</v>
      </c>
      <c r="FBT1" s="10" t="s">
        <v>6224</v>
      </c>
      <c r="FBU1" s="10" t="s">
        <v>6225</v>
      </c>
      <c r="FBV1" s="10" t="s">
        <v>6226</v>
      </c>
      <c r="FBW1" s="10" t="s">
        <v>6227</v>
      </c>
      <c r="FBX1" s="10" t="s">
        <v>6228</v>
      </c>
      <c r="FBY1" s="10" t="s">
        <v>6229</v>
      </c>
      <c r="FBZ1" s="10" t="s">
        <v>6230</v>
      </c>
      <c r="FCA1" s="10" t="s">
        <v>6231</v>
      </c>
      <c r="FCB1" s="10" t="s">
        <v>6232</v>
      </c>
      <c r="FCC1" s="10" t="s">
        <v>6233</v>
      </c>
      <c r="FCD1" s="10" t="s">
        <v>6234</v>
      </c>
      <c r="FCE1" s="10" t="s">
        <v>6235</v>
      </c>
      <c r="FCF1" s="10" t="s">
        <v>6236</v>
      </c>
      <c r="FCG1" s="10" t="s">
        <v>6237</v>
      </c>
      <c r="FCH1" s="10" t="s">
        <v>6238</v>
      </c>
      <c r="FCI1" s="10" t="s">
        <v>6239</v>
      </c>
      <c r="FCJ1" s="10" t="s">
        <v>6240</v>
      </c>
      <c r="FCK1" s="10" t="s">
        <v>6241</v>
      </c>
      <c r="FCL1" s="10" t="s">
        <v>6242</v>
      </c>
      <c r="FCM1" s="10" t="s">
        <v>6243</v>
      </c>
      <c r="FCN1" s="10" t="s">
        <v>6244</v>
      </c>
      <c r="FCO1" s="10" t="s">
        <v>6245</v>
      </c>
      <c r="FCP1" s="10" t="s">
        <v>6246</v>
      </c>
      <c r="FCQ1" s="10" t="s">
        <v>6247</v>
      </c>
      <c r="FCR1" s="10" t="s">
        <v>6248</v>
      </c>
      <c r="FCS1" s="10" t="s">
        <v>6249</v>
      </c>
      <c r="FCT1" s="10" t="s">
        <v>6250</v>
      </c>
      <c r="FCU1" s="10" t="s">
        <v>6251</v>
      </c>
      <c r="FCV1" s="10" t="s">
        <v>6252</v>
      </c>
      <c r="FCW1" s="10" t="s">
        <v>6253</v>
      </c>
      <c r="FCX1" s="10" t="s">
        <v>6254</v>
      </c>
      <c r="FCY1" s="10" t="s">
        <v>6255</v>
      </c>
      <c r="FCZ1" s="10" t="s">
        <v>6256</v>
      </c>
      <c r="FDA1" s="10" t="s">
        <v>6257</v>
      </c>
      <c r="FDB1" s="10" t="s">
        <v>6258</v>
      </c>
      <c r="FDC1" s="10" t="s">
        <v>6259</v>
      </c>
      <c r="FDD1" s="10" t="s">
        <v>6260</v>
      </c>
      <c r="FDE1" s="10" t="s">
        <v>6261</v>
      </c>
      <c r="FDF1" s="10" t="s">
        <v>6262</v>
      </c>
      <c r="FDG1" s="10" t="s">
        <v>6263</v>
      </c>
      <c r="FDH1" s="10" t="s">
        <v>6264</v>
      </c>
      <c r="FDI1" s="10" t="s">
        <v>6265</v>
      </c>
      <c r="FDJ1" s="10" t="s">
        <v>6266</v>
      </c>
      <c r="FDK1" s="10" t="s">
        <v>6267</v>
      </c>
      <c r="FDL1" s="10" t="s">
        <v>6268</v>
      </c>
      <c r="FDM1" s="10" t="s">
        <v>6269</v>
      </c>
      <c r="FDN1" s="10" t="s">
        <v>6270</v>
      </c>
      <c r="FDO1" s="10" t="s">
        <v>6271</v>
      </c>
      <c r="FDP1" s="10" t="s">
        <v>6272</v>
      </c>
      <c r="FDQ1" s="10" t="s">
        <v>6273</v>
      </c>
      <c r="FDR1" s="10" t="s">
        <v>6274</v>
      </c>
      <c r="FDS1" s="10" t="s">
        <v>6275</v>
      </c>
      <c r="FDT1" s="10" t="s">
        <v>6276</v>
      </c>
      <c r="FDU1" s="10" t="s">
        <v>6277</v>
      </c>
      <c r="FDV1" s="10" t="s">
        <v>6278</v>
      </c>
      <c r="FDW1" s="10" t="s">
        <v>6279</v>
      </c>
      <c r="FDX1" s="10" t="s">
        <v>6280</v>
      </c>
      <c r="FDY1" s="10" t="s">
        <v>6281</v>
      </c>
      <c r="FDZ1" s="10" t="s">
        <v>6282</v>
      </c>
      <c r="FEA1" s="10" t="s">
        <v>6283</v>
      </c>
      <c r="FEB1" s="10" t="s">
        <v>6284</v>
      </c>
      <c r="FEC1" s="10" t="s">
        <v>6285</v>
      </c>
      <c r="FED1" s="10" t="s">
        <v>6286</v>
      </c>
      <c r="FEE1" s="10" t="s">
        <v>6287</v>
      </c>
      <c r="FEF1" s="10" t="s">
        <v>6288</v>
      </c>
      <c r="FEG1" s="10" t="s">
        <v>6289</v>
      </c>
      <c r="FEH1" s="10" t="s">
        <v>6290</v>
      </c>
      <c r="FEI1" s="10" t="s">
        <v>6291</v>
      </c>
      <c r="FEJ1" s="10" t="s">
        <v>6292</v>
      </c>
      <c r="FEK1" s="10" t="s">
        <v>6293</v>
      </c>
      <c r="FEL1" s="10" t="s">
        <v>6294</v>
      </c>
      <c r="FEM1" s="10" t="s">
        <v>6295</v>
      </c>
      <c r="FEN1" s="10" t="s">
        <v>6296</v>
      </c>
      <c r="FEO1" s="10" t="s">
        <v>6297</v>
      </c>
      <c r="FEP1" s="10" t="s">
        <v>6298</v>
      </c>
      <c r="FEQ1" s="10" t="s">
        <v>6299</v>
      </c>
      <c r="FER1" s="10" t="s">
        <v>6300</v>
      </c>
      <c r="FES1" s="10" t="s">
        <v>6301</v>
      </c>
      <c r="FET1" s="10" t="s">
        <v>6302</v>
      </c>
      <c r="FEU1" s="10" t="s">
        <v>6303</v>
      </c>
      <c r="FEV1" s="10" t="s">
        <v>6304</v>
      </c>
      <c r="FEW1" s="10" t="s">
        <v>6305</v>
      </c>
      <c r="FEX1" s="10" t="s">
        <v>6306</v>
      </c>
      <c r="FEY1" s="10" t="s">
        <v>6307</v>
      </c>
      <c r="FEZ1" s="10" t="s">
        <v>6308</v>
      </c>
      <c r="FFA1" s="10" t="s">
        <v>6309</v>
      </c>
      <c r="FFB1" s="10" t="s">
        <v>6310</v>
      </c>
      <c r="FFC1" s="10" t="s">
        <v>6311</v>
      </c>
      <c r="FFD1" s="10" t="s">
        <v>6312</v>
      </c>
      <c r="FFE1" s="10" t="s">
        <v>6313</v>
      </c>
      <c r="FFF1" s="10" t="s">
        <v>6314</v>
      </c>
      <c r="FFG1" s="10" t="s">
        <v>6315</v>
      </c>
      <c r="FFH1" s="10" t="s">
        <v>6316</v>
      </c>
      <c r="FFI1" s="10" t="s">
        <v>6317</v>
      </c>
      <c r="FFJ1" s="10" t="s">
        <v>6318</v>
      </c>
      <c r="FFK1" s="10" t="s">
        <v>6319</v>
      </c>
      <c r="FFL1" s="10" t="s">
        <v>6320</v>
      </c>
      <c r="FFM1" s="10" t="s">
        <v>6321</v>
      </c>
      <c r="FFN1" s="10" t="s">
        <v>6322</v>
      </c>
      <c r="FFO1" s="10" t="s">
        <v>6323</v>
      </c>
      <c r="FFP1" s="10" t="s">
        <v>6324</v>
      </c>
      <c r="FFQ1" s="10" t="s">
        <v>6325</v>
      </c>
      <c r="FFR1" s="10" t="s">
        <v>6326</v>
      </c>
      <c r="FFS1" s="10" t="s">
        <v>6327</v>
      </c>
      <c r="FFT1" s="10" t="s">
        <v>6328</v>
      </c>
      <c r="FFU1" s="10" t="s">
        <v>6329</v>
      </c>
      <c r="FFV1" s="10" t="s">
        <v>6330</v>
      </c>
      <c r="FFW1" s="10" t="s">
        <v>6331</v>
      </c>
      <c r="FFX1" s="10" t="s">
        <v>6332</v>
      </c>
      <c r="FFY1" s="10" t="s">
        <v>6333</v>
      </c>
      <c r="FFZ1" s="10" t="s">
        <v>6334</v>
      </c>
      <c r="FGA1" s="10" t="s">
        <v>6335</v>
      </c>
      <c r="FGB1" s="10" t="s">
        <v>6336</v>
      </c>
      <c r="FGC1" s="10" t="s">
        <v>6337</v>
      </c>
      <c r="FGD1" s="10" t="s">
        <v>6338</v>
      </c>
      <c r="FGE1" s="10" t="s">
        <v>6339</v>
      </c>
      <c r="FGF1" s="10" t="s">
        <v>6340</v>
      </c>
      <c r="FGG1" s="10" t="s">
        <v>6341</v>
      </c>
      <c r="FGH1" s="10" t="s">
        <v>6342</v>
      </c>
      <c r="FGI1" s="10" t="s">
        <v>6343</v>
      </c>
      <c r="FGJ1" s="10" t="s">
        <v>6344</v>
      </c>
      <c r="FGK1" s="10" t="s">
        <v>6345</v>
      </c>
      <c r="FGL1" s="10" t="s">
        <v>6346</v>
      </c>
      <c r="FGM1" s="10" t="s">
        <v>6347</v>
      </c>
      <c r="FGN1" s="10" t="s">
        <v>6348</v>
      </c>
      <c r="FGO1" s="10" t="s">
        <v>6349</v>
      </c>
      <c r="FGP1" s="10" t="s">
        <v>6350</v>
      </c>
      <c r="FGQ1" s="10" t="s">
        <v>6351</v>
      </c>
      <c r="FGR1" s="10" t="s">
        <v>6352</v>
      </c>
      <c r="FGS1" s="10" t="s">
        <v>6353</v>
      </c>
      <c r="FGT1" s="10" t="s">
        <v>6354</v>
      </c>
      <c r="FGU1" s="10" t="s">
        <v>6355</v>
      </c>
      <c r="FGV1" s="10" t="s">
        <v>6356</v>
      </c>
      <c r="FGW1" s="10" t="s">
        <v>6357</v>
      </c>
      <c r="FGX1" s="10" t="s">
        <v>6358</v>
      </c>
      <c r="FGY1" s="10" t="s">
        <v>6359</v>
      </c>
      <c r="FGZ1" s="10" t="s">
        <v>6360</v>
      </c>
      <c r="FHA1" s="10" t="s">
        <v>6361</v>
      </c>
      <c r="FHB1" s="10" t="s">
        <v>6362</v>
      </c>
      <c r="FHC1" s="10" t="s">
        <v>6363</v>
      </c>
      <c r="FHD1" s="10" t="s">
        <v>6364</v>
      </c>
      <c r="FHE1" s="10" t="s">
        <v>6365</v>
      </c>
      <c r="FHF1" s="10" t="s">
        <v>6366</v>
      </c>
      <c r="FHG1" s="10" t="s">
        <v>6367</v>
      </c>
      <c r="FHH1" s="10" t="s">
        <v>6368</v>
      </c>
      <c r="FHI1" s="10" t="s">
        <v>6369</v>
      </c>
      <c r="FHJ1" s="10" t="s">
        <v>6370</v>
      </c>
      <c r="FHK1" s="10" t="s">
        <v>6371</v>
      </c>
      <c r="FHL1" s="10" t="s">
        <v>6372</v>
      </c>
      <c r="FHM1" s="10" t="s">
        <v>6373</v>
      </c>
      <c r="FHN1" s="10" t="s">
        <v>6374</v>
      </c>
      <c r="FHO1" s="10" t="s">
        <v>6375</v>
      </c>
      <c r="FHP1" s="10" t="s">
        <v>6376</v>
      </c>
      <c r="FHQ1" s="10" t="s">
        <v>6377</v>
      </c>
      <c r="FHR1" s="10" t="s">
        <v>6378</v>
      </c>
      <c r="FHS1" s="10" t="s">
        <v>6379</v>
      </c>
      <c r="FHT1" s="10" t="s">
        <v>6380</v>
      </c>
      <c r="FHU1" s="10" t="s">
        <v>6381</v>
      </c>
      <c r="FHV1" s="10" t="s">
        <v>6382</v>
      </c>
      <c r="FHW1" s="10" t="s">
        <v>6383</v>
      </c>
      <c r="FHX1" s="10" t="s">
        <v>6384</v>
      </c>
      <c r="FHY1" s="10" t="s">
        <v>6385</v>
      </c>
      <c r="FHZ1" s="10" t="s">
        <v>6386</v>
      </c>
      <c r="FIA1" s="10" t="s">
        <v>6387</v>
      </c>
      <c r="FIB1" s="10" t="s">
        <v>6388</v>
      </c>
      <c r="FIC1" s="10" t="s">
        <v>6389</v>
      </c>
      <c r="FID1" s="10" t="s">
        <v>6390</v>
      </c>
      <c r="FIE1" s="10" t="s">
        <v>6391</v>
      </c>
      <c r="FIF1" s="10" t="s">
        <v>6392</v>
      </c>
      <c r="FIG1" s="10" t="s">
        <v>6393</v>
      </c>
      <c r="FIH1" s="10" t="s">
        <v>6394</v>
      </c>
      <c r="FII1" s="10" t="s">
        <v>6395</v>
      </c>
      <c r="FIJ1" s="10" t="s">
        <v>6396</v>
      </c>
      <c r="FIK1" s="10" t="s">
        <v>6397</v>
      </c>
      <c r="FIL1" s="10" t="s">
        <v>6398</v>
      </c>
      <c r="FIM1" s="10" t="s">
        <v>6399</v>
      </c>
      <c r="FIN1" s="10" t="s">
        <v>6400</v>
      </c>
      <c r="FIO1" s="10" t="s">
        <v>6401</v>
      </c>
      <c r="FIP1" s="10" t="s">
        <v>6402</v>
      </c>
      <c r="FIQ1" s="10" t="s">
        <v>6403</v>
      </c>
      <c r="FIR1" s="10" t="s">
        <v>6404</v>
      </c>
      <c r="FIS1" s="10" t="s">
        <v>6405</v>
      </c>
      <c r="FIT1" s="10" t="s">
        <v>6406</v>
      </c>
      <c r="FIU1" s="10" t="s">
        <v>6407</v>
      </c>
      <c r="FIV1" s="10" t="s">
        <v>6408</v>
      </c>
      <c r="FIW1" s="10" t="s">
        <v>6409</v>
      </c>
      <c r="FIX1" s="10" t="s">
        <v>6410</v>
      </c>
      <c r="FIY1" s="10" t="s">
        <v>6411</v>
      </c>
      <c r="FIZ1" s="10" t="s">
        <v>6412</v>
      </c>
      <c r="FJA1" s="10" t="s">
        <v>6413</v>
      </c>
      <c r="FJB1" s="10" t="s">
        <v>6414</v>
      </c>
      <c r="FJC1" s="10" t="s">
        <v>6415</v>
      </c>
      <c r="FJD1" s="10" t="s">
        <v>6416</v>
      </c>
      <c r="FJE1" s="10" t="s">
        <v>6417</v>
      </c>
      <c r="FJF1" s="10" t="s">
        <v>6418</v>
      </c>
      <c r="FJG1" s="10" t="s">
        <v>6419</v>
      </c>
      <c r="FJH1" s="10" t="s">
        <v>6420</v>
      </c>
      <c r="FJI1" s="10" t="s">
        <v>6421</v>
      </c>
      <c r="FJJ1" s="10" t="s">
        <v>6422</v>
      </c>
      <c r="FJK1" s="10" t="s">
        <v>6423</v>
      </c>
      <c r="FJL1" s="10" t="s">
        <v>6424</v>
      </c>
      <c r="FJM1" s="10" t="s">
        <v>6425</v>
      </c>
      <c r="FJN1" s="10" t="s">
        <v>6426</v>
      </c>
      <c r="FJO1" s="10" t="s">
        <v>6427</v>
      </c>
      <c r="FJP1" s="10" t="s">
        <v>6428</v>
      </c>
      <c r="FJQ1" s="10" t="s">
        <v>6429</v>
      </c>
      <c r="FJR1" s="10" t="s">
        <v>6430</v>
      </c>
      <c r="FJS1" s="10" t="s">
        <v>6431</v>
      </c>
      <c r="FJT1" s="10" t="s">
        <v>6432</v>
      </c>
      <c r="FJU1" s="10" t="s">
        <v>6433</v>
      </c>
      <c r="FJV1" s="10" t="s">
        <v>6434</v>
      </c>
      <c r="FJW1" s="10" t="s">
        <v>6435</v>
      </c>
      <c r="FJX1" s="10" t="s">
        <v>6436</v>
      </c>
      <c r="FJY1" s="10" t="s">
        <v>6437</v>
      </c>
      <c r="FJZ1" s="10" t="s">
        <v>6438</v>
      </c>
      <c r="FKA1" s="10" t="s">
        <v>6439</v>
      </c>
      <c r="FKB1" s="10" t="s">
        <v>6440</v>
      </c>
      <c r="FKC1" s="10" t="s">
        <v>6441</v>
      </c>
      <c r="FKD1" s="10" t="s">
        <v>6442</v>
      </c>
      <c r="FKE1" s="10" t="s">
        <v>6443</v>
      </c>
      <c r="FKF1" s="10" t="s">
        <v>6444</v>
      </c>
      <c r="FKG1" s="10" t="s">
        <v>6445</v>
      </c>
      <c r="FKH1" s="10" t="s">
        <v>6446</v>
      </c>
      <c r="FKI1" s="10" t="s">
        <v>6447</v>
      </c>
      <c r="FKJ1" s="10" t="s">
        <v>6448</v>
      </c>
      <c r="FKK1" s="10" t="s">
        <v>6449</v>
      </c>
      <c r="FKL1" s="10" t="s">
        <v>6450</v>
      </c>
      <c r="FKM1" s="10" t="s">
        <v>6451</v>
      </c>
      <c r="FKN1" s="10" t="s">
        <v>6452</v>
      </c>
      <c r="FKO1" s="10" t="s">
        <v>6453</v>
      </c>
      <c r="FKP1" s="10" t="s">
        <v>6454</v>
      </c>
      <c r="FKQ1" s="10" t="s">
        <v>6455</v>
      </c>
      <c r="FKR1" s="10" t="s">
        <v>6456</v>
      </c>
      <c r="FKS1" s="10" t="s">
        <v>6457</v>
      </c>
      <c r="FKT1" s="10" t="s">
        <v>6458</v>
      </c>
      <c r="FKU1" s="10" t="s">
        <v>6459</v>
      </c>
      <c r="FKV1" s="10" t="s">
        <v>6460</v>
      </c>
      <c r="FKW1" s="10" t="s">
        <v>6461</v>
      </c>
      <c r="FKX1" s="10" t="s">
        <v>6462</v>
      </c>
      <c r="FKY1" s="10" t="s">
        <v>6463</v>
      </c>
      <c r="FKZ1" s="10" t="s">
        <v>6464</v>
      </c>
      <c r="FLA1" s="10" t="s">
        <v>6465</v>
      </c>
      <c r="FLB1" s="10" t="s">
        <v>6466</v>
      </c>
      <c r="FLC1" s="10" t="s">
        <v>6467</v>
      </c>
      <c r="FLD1" s="10" t="s">
        <v>6468</v>
      </c>
      <c r="FLE1" s="10" t="s">
        <v>6469</v>
      </c>
      <c r="FLF1" s="10" t="s">
        <v>6470</v>
      </c>
      <c r="FLG1" s="10" t="s">
        <v>6471</v>
      </c>
      <c r="FLH1" s="10" t="s">
        <v>6472</v>
      </c>
      <c r="FLI1" s="10" t="s">
        <v>6473</v>
      </c>
      <c r="FLJ1" s="10" t="s">
        <v>6474</v>
      </c>
      <c r="FLK1" s="10" t="s">
        <v>6475</v>
      </c>
      <c r="FLL1" s="10" t="s">
        <v>6476</v>
      </c>
      <c r="FLM1" s="10" t="s">
        <v>6477</v>
      </c>
      <c r="FLN1" s="10" t="s">
        <v>6478</v>
      </c>
      <c r="FLO1" s="10" t="s">
        <v>6479</v>
      </c>
      <c r="FLP1" s="10" t="s">
        <v>6480</v>
      </c>
      <c r="FLQ1" s="10" t="s">
        <v>6481</v>
      </c>
      <c r="FLR1" s="10" t="s">
        <v>6482</v>
      </c>
      <c r="FLS1" s="10" t="s">
        <v>6483</v>
      </c>
      <c r="FLT1" s="10" t="s">
        <v>6484</v>
      </c>
      <c r="FLU1" s="10" t="s">
        <v>6485</v>
      </c>
      <c r="FLV1" s="10" t="s">
        <v>6486</v>
      </c>
      <c r="FLW1" s="10" t="s">
        <v>6487</v>
      </c>
      <c r="FLX1" s="10" t="s">
        <v>6488</v>
      </c>
      <c r="FLY1" s="10" t="s">
        <v>6489</v>
      </c>
      <c r="FLZ1" s="10" t="s">
        <v>6490</v>
      </c>
      <c r="FMA1" s="10" t="s">
        <v>6491</v>
      </c>
      <c r="FMB1" s="10" t="s">
        <v>6492</v>
      </c>
      <c r="FMC1" s="10" t="s">
        <v>6493</v>
      </c>
      <c r="FMD1" s="10" t="s">
        <v>6494</v>
      </c>
      <c r="FME1" s="10" t="s">
        <v>6495</v>
      </c>
      <c r="FMF1" s="10" t="s">
        <v>6496</v>
      </c>
      <c r="FMG1" s="10" t="s">
        <v>6497</v>
      </c>
      <c r="FMH1" s="10" t="s">
        <v>6498</v>
      </c>
      <c r="FMI1" s="10" t="s">
        <v>6499</v>
      </c>
      <c r="FMJ1" s="10" t="s">
        <v>6500</v>
      </c>
      <c r="FMK1" s="10" t="s">
        <v>6501</v>
      </c>
      <c r="FML1" s="10" t="s">
        <v>6502</v>
      </c>
      <c r="FMM1" s="10" t="s">
        <v>6503</v>
      </c>
      <c r="FMN1" s="10" t="s">
        <v>6504</v>
      </c>
      <c r="FMO1" s="10" t="s">
        <v>6505</v>
      </c>
      <c r="FMP1" s="10" t="s">
        <v>6506</v>
      </c>
      <c r="FMQ1" s="10" t="s">
        <v>6507</v>
      </c>
      <c r="FMR1" s="10" t="s">
        <v>6508</v>
      </c>
      <c r="FMS1" s="10" t="s">
        <v>6509</v>
      </c>
      <c r="FMT1" s="10" t="s">
        <v>6510</v>
      </c>
      <c r="FMU1" s="10" t="s">
        <v>6511</v>
      </c>
      <c r="FMV1" s="10" t="s">
        <v>6512</v>
      </c>
      <c r="FMW1" s="10" t="s">
        <v>6513</v>
      </c>
      <c r="FMX1" s="10" t="s">
        <v>6514</v>
      </c>
      <c r="FMY1" s="10" t="s">
        <v>6515</v>
      </c>
      <c r="FMZ1" s="10" t="s">
        <v>6516</v>
      </c>
      <c r="FNA1" s="10" t="s">
        <v>6517</v>
      </c>
      <c r="FNB1" s="10" t="s">
        <v>6518</v>
      </c>
      <c r="FNC1" s="10" t="s">
        <v>6519</v>
      </c>
      <c r="FND1" s="10" t="s">
        <v>6520</v>
      </c>
      <c r="FNE1" s="10" t="s">
        <v>6521</v>
      </c>
      <c r="FNF1" s="10" t="s">
        <v>6522</v>
      </c>
      <c r="FNG1" s="10" t="s">
        <v>6523</v>
      </c>
      <c r="FNH1" s="10" t="s">
        <v>6524</v>
      </c>
      <c r="FNI1" s="10" t="s">
        <v>6525</v>
      </c>
      <c r="FNJ1" s="10" t="s">
        <v>6526</v>
      </c>
      <c r="FNK1" s="10" t="s">
        <v>6527</v>
      </c>
      <c r="FNL1" s="10" t="s">
        <v>6528</v>
      </c>
      <c r="FNM1" s="10" t="s">
        <v>6529</v>
      </c>
      <c r="FNN1" s="10" t="s">
        <v>6530</v>
      </c>
      <c r="FNO1" s="10" t="s">
        <v>6531</v>
      </c>
      <c r="FNP1" s="10" t="s">
        <v>6532</v>
      </c>
      <c r="FNQ1" s="10" t="s">
        <v>6533</v>
      </c>
      <c r="FNR1" s="10" t="s">
        <v>6534</v>
      </c>
      <c r="FNS1" s="10" t="s">
        <v>6535</v>
      </c>
      <c r="FNT1" s="10" t="s">
        <v>6536</v>
      </c>
      <c r="FNU1" s="10" t="s">
        <v>6537</v>
      </c>
      <c r="FNV1" s="10" t="s">
        <v>6538</v>
      </c>
      <c r="FNW1" s="10" t="s">
        <v>6539</v>
      </c>
      <c r="FNX1" s="10" t="s">
        <v>6540</v>
      </c>
      <c r="FNY1" s="10" t="s">
        <v>6541</v>
      </c>
      <c r="FNZ1" s="10" t="s">
        <v>6542</v>
      </c>
      <c r="FOA1" s="10" t="s">
        <v>6543</v>
      </c>
      <c r="FOB1" s="10" t="s">
        <v>6544</v>
      </c>
      <c r="FOC1" s="10" t="s">
        <v>6545</v>
      </c>
      <c r="FOD1" s="10" t="s">
        <v>6546</v>
      </c>
      <c r="FOE1" s="10" t="s">
        <v>6547</v>
      </c>
      <c r="FOF1" s="10" t="s">
        <v>6548</v>
      </c>
      <c r="FOG1" s="10" t="s">
        <v>6549</v>
      </c>
      <c r="FOH1" s="10" t="s">
        <v>6550</v>
      </c>
      <c r="FOI1" s="10" t="s">
        <v>6551</v>
      </c>
      <c r="FOJ1" s="10" t="s">
        <v>6552</v>
      </c>
      <c r="FOK1" s="10" t="s">
        <v>6553</v>
      </c>
      <c r="FOL1" s="10" t="s">
        <v>6554</v>
      </c>
      <c r="FOM1" s="10" t="s">
        <v>6555</v>
      </c>
      <c r="FON1" s="10" t="s">
        <v>6556</v>
      </c>
      <c r="FOO1" s="10" t="s">
        <v>6557</v>
      </c>
      <c r="FOP1" s="10" t="s">
        <v>6558</v>
      </c>
      <c r="FOQ1" s="10" t="s">
        <v>6559</v>
      </c>
      <c r="FOR1" s="10" t="s">
        <v>6560</v>
      </c>
      <c r="FOS1" s="10" t="s">
        <v>6561</v>
      </c>
      <c r="FOT1" s="10" t="s">
        <v>6562</v>
      </c>
      <c r="FOU1" s="10" t="s">
        <v>6563</v>
      </c>
      <c r="FOV1" s="10" t="s">
        <v>6564</v>
      </c>
      <c r="FOW1" s="10" t="s">
        <v>6565</v>
      </c>
      <c r="FOX1" s="10" t="s">
        <v>6566</v>
      </c>
      <c r="FOY1" s="10" t="s">
        <v>6567</v>
      </c>
      <c r="FOZ1" s="10" t="s">
        <v>6568</v>
      </c>
      <c r="FPA1" s="10" t="s">
        <v>6569</v>
      </c>
      <c r="FPB1" s="10" t="s">
        <v>6570</v>
      </c>
      <c r="FPC1" s="10" t="s">
        <v>6571</v>
      </c>
      <c r="FPD1" s="10" t="s">
        <v>6572</v>
      </c>
      <c r="FPE1" s="10" t="s">
        <v>6573</v>
      </c>
      <c r="FPF1" s="10" t="s">
        <v>6574</v>
      </c>
      <c r="FPG1" s="10" t="s">
        <v>6575</v>
      </c>
      <c r="FPH1" s="10" t="s">
        <v>6576</v>
      </c>
      <c r="FPI1" s="10" t="s">
        <v>6577</v>
      </c>
      <c r="FPJ1" s="10" t="s">
        <v>6578</v>
      </c>
      <c r="FPK1" s="10" t="s">
        <v>6579</v>
      </c>
      <c r="FPL1" s="10" t="s">
        <v>6580</v>
      </c>
      <c r="FPM1" s="10" t="s">
        <v>6581</v>
      </c>
      <c r="FPN1" s="10" t="s">
        <v>6582</v>
      </c>
      <c r="FPO1" s="10" t="s">
        <v>6583</v>
      </c>
      <c r="FPP1" s="10" t="s">
        <v>6584</v>
      </c>
      <c r="FPQ1" s="10" t="s">
        <v>6585</v>
      </c>
      <c r="FPR1" s="10" t="s">
        <v>6586</v>
      </c>
      <c r="FPS1" s="10" t="s">
        <v>6587</v>
      </c>
      <c r="FPT1" s="10" t="s">
        <v>6588</v>
      </c>
      <c r="FPU1" s="10" t="s">
        <v>6589</v>
      </c>
      <c r="FPV1" s="10" t="s">
        <v>6590</v>
      </c>
      <c r="FPW1" s="10" t="s">
        <v>6591</v>
      </c>
      <c r="FPX1" s="10" t="s">
        <v>6592</v>
      </c>
      <c r="FPY1" s="10" t="s">
        <v>6593</v>
      </c>
      <c r="FPZ1" s="10" t="s">
        <v>6594</v>
      </c>
      <c r="FQA1" s="10" t="s">
        <v>6595</v>
      </c>
      <c r="FQB1" s="10" t="s">
        <v>6596</v>
      </c>
      <c r="FQC1" s="10" t="s">
        <v>6597</v>
      </c>
      <c r="FQD1" s="10" t="s">
        <v>6598</v>
      </c>
      <c r="FQE1" s="10" t="s">
        <v>6599</v>
      </c>
      <c r="FQF1" s="10" t="s">
        <v>6600</v>
      </c>
      <c r="FQG1" s="10" t="s">
        <v>6601</v>
      </c>
      <c r="FQH1" s="10" t="s">
        <v>6602</v>
      </c>
      <c r="FQI1" s="10" t="s">
        <v>6603</v>
      </c>
      <c r="FQJ1" s="10" t="s">
        <v>6604</v>
      </c>
      <c r="FQK1" s="10" t="s">
        <v>6605</v>
      </c>
      <c r="FQL1" s="10" t="s">
        <v>6606</v>
      </c>
      <c r="FQM1" s="10" t="s">
        <v>6607</v>
      </c>
      <c r="FQN1" s="10" t="s">
        <v>6608</v>
      </c>
      <c r="FQO1" s="10" t="s">
        <v>6609</v>
      </c>
      <c r="FQP1" s="10" t="s">
        <v>6610</v>
      </c>
      <c r="FQQ1" s="10" t="s">
        <v>6611</v>
      </c>
      <c r="FQR1" s="10" t="s">
        <v>6612</v>
      </c>
      <c r="FQS1" s="10" t="s">
        <v>6613</v>
      </c>
      <c r="FQT1" s="10" t="s">
        <v>6614</v>
      </c>
      <c r="FQU1" s="10" t="s">
        <v>6615</v>
      </c>
      <c r="FQV1" s="10" t="s">
        <v>6616</v>
      </c>
      <c r="FQW1" s="10" t="s">
        <v>6617</v>
      </c>
      <c r="FQX1" s="10" t="s">
        <v>6618</v>
      </c>
      <c r="FQY1" s="10" t="s">
        <v>6619</v>
      </c>
      <c r="FQZ1" s="10" t="s">
        <v>6620</v>
      </c>
      <c r="FRA1" s="10" t="s">
        <v>6621</v>
      </c>
      <c r="FRB1" s="10" t="s">
        <v>6622</v>
      </c>
      <c r="FRC1" s="10" t="s">
        <v>6623</v>
      </c>
      <c r="FRD1" s="10" t="s">
        <v>6624</v>
      </c>
      <c r="FRE1" s="10" t="s">
        <v>6625</v>
      </c>
      <c r="FRF1" s="10" t="s">
        <v>6626</v>
      </c>
      <c r="FRG1" s="10" t="s">
        <v>6627</v>
      </c>
      <c r="FRH1" s="10" t="s">
        <v>6628</v>
      </c>
      <c r="FRI1" s="10" t="s">
        <v>6629</v>
      </c>
      <c r="FRJ1" s="10" t="s">
        <v>6630</v>
      </c>
      <c r="FRK1" s="10" t="s">
        <v>6631</v>
      </c>
      <c r="FRL1" s="10" t="s">
        <v>6632</v>
      </c>
      <c r="FRM1" s="10" t="s">
        <v>6633</v>
      </c>
      <c r="FRN1" s="10" t="s">
        <v>6634</v>
      </c>
      <c r="FRO1" s="10" t="s">
        <v>6635</v>
      </c>
      <c r="FRP1" s="10" t="s">
        <v>6636</v>
      </c>
      <c r="FRQ1" s="10" t="s">
        <v>6637</v>
      </c>
      <c r="FRR1" s="10" t="s">
        <v>6638</v>
      </c>
      <c r="FRS1" s="10" t="s">
        <v>6639</v>
      </c>
      <c r="FRT1" s="10" t="s">
        <v>6640</v>
      </c>
      <c r="FRU1" s="10" t="s">
        <v>6641</v>
      </c>
      <c r="FRV1" s="10" t="s">
        <v>6642</v>
      </c>
      <c r="FRW1" s="10" t="s">
        <v>6643</v>
      </c>
      <c r="FRX1" s="10" t="s">
        <v>6644</v>
      </c>
      <c r="FRY1" s="10" t="s">
        <v>6645</v>
      </c>
      <c r="FRZ1" s="10" t="s">
        <v>6646</v>
      </c>
      <c r="FSA1" s="10" t="s">
        <v>6647</v>
      </c>
      <c r="FSB1" s="10" t="s">
        <v>6648</v>
      </c>
      <c r="FSC1" s="10" t="s">
        <v>6649</v>
      </c>
      <c r="FSD1" s="10" t="s">
        <v>6650</v>
      </c>
      <c r="FSE1" s="10" t="s">
        <v>6651</v>
      </c>
      <c r="FSF1" s="10" t="s">
        <v>6652</v>
      </c>
      <c r="FSG1" s="10" t="s">
        <v>6653</v>
      </c>
      <c r="FSH1" s="10" t="s">
        <v>6654</v>
      </c>
      <c r="FSI1" s="10" t="s">
        <v>6655</v>
      </c>
      <c r="FSJ1" s="10" t="s">
        <v>6656</v>
      </c>
      <c r="FSK1" s="10" t="s">
        <v>6657</v>
      </c>
      <c r="FSL1" s="10" t="s">
        <v>6658</v>
      </c>
      <c r="FSM1" s="10" t="s">
        <v>6659</v>
      </c>
      <c r="FSN1" s="10" t="s">
        <v>6660</v>
      </c>
      <c r="FSO1" s="10" t="s">
        <v>6661</v>
      </c>
      <c r="FSP1" s="10" t="s">
        <v>6662</v>
      </c>
      <c r="FSQ1" s="10" t="s">
        <v>6663</v>
      </c>
      <c r="FSR1" s="10" t="s">
        <v>6664</v>
      </c>
      <c r="FSS1" s="10" t="s">
        <v>6665</v>
      </c>
      <c r="FST1" s="10" t="s">
        <v>6666</v>
      </c>
      <c r="FSU1" s="10" t="s">
        <v>6667</v>
      </c>
      <c r="FSV1" s="10" t="s">
        <v>6668</v>
      </c>
      <c r="FSW1" s="10" t="s">
        <v>6669</v>
      </c>
      <c r="FSX1" s="10" t="s">
        <v>6670</v>
      </c>
      <c r="FSY1" s="10" t="s">
        <v>6671</v>
      </c>
      <c r="FSZ1" s="10" t="s">
        <v>6672</v>
      </c>
      <c r="FTA1" s="10" t="s">
        <v>6673</v>
      </c>
      <c r="FTB1" s="10" t="s">
        <v>6674</v>
      </c>
      <c r="FTC1" s="10" t="s">
        <v>6675</v>
      </c>
      <c r="FTD1" s="10" t="s">
        <v>6676</v>
      </c>
      <c r="FTE1" s="10" t="s">
        <v>6677</v>
      </c>
      <c r="FTF1" s="10" t="s">
        <v>6678</v>
      </c>
      <c r="FTG1" s="10" t="s">
        <v>6679</v>
      </c>
      <c r="FTH1" s="10" t="s">
        <v>6680</v>
      </c>
      <c r="FTI1" s="10" t="s">
        <v>6681</v>
      </c>
      <c r="FTJ1" s="10" t="s">
        <v>6682</v>
      </c>
      <c r="FTK1" s="10" t="s">
        <v>6683</v>
      </c>
      <c r="FTL1" s="10" t="s">
        <v>6684</v>
      </c>
      <c r="FTM1" s="10" t="s">
        <v>6685</v>
      </c>
      <c r="FTN1" s="10" t="s">
        <v>6686</v>
      </c>
      <c r="FTO1" s="10" t="s">
        <v>6687</v>
      </c>
      <c r="FTP1" s="10" t="s">
        <v>6688</v>
      </c>
      <c r="FTQ1" s="10" t="s">
        <v>6689</v>
      </c>
      <c r="FTR1" s="10" t="s">
        <v>6690</v>
      </c>
      <c r="FTS1" s="10" t="s">
        <v>6691</v>
      </c>
      <c r="FTT1" s="10" t="s">
        <v>6692</v>
      </c>
      <c r="FTU1" s="10" t="s">
        <v>6693</v>
      </c>
      <c r="FTV1" s="10" t="s">
        <v>6694</v>
      </c>
      <c r="FTW1" s="10" t="s">
        <v>6695</v>
      </c>
      <c r="FTX1" s="10" t="s">
        <v>6696</v>
      </c>
      <c r="FTY1" s="10" t="s">
        <v>6697</v>
      </c>
      <c r="FTZ1" s="10" t="s">
        <v>6698</v>
      </c>
      <c r="FUA1" s="10" t="s">
        <v>6699</v>
      </c>
      <c r="FUB1" s="10" t="s">
        <v>6700</v>
      </c>
      <c r="FUC1" s="10" t="s">
        <v>6701</v>
      </c>
      <c r="FUD1" s="10" t="s">
        <v>6702</v>
      </c>
      <c r="FUE1" s="10" t="s">
        <v>6703</v>
      </c>
      <c r="FUF1" s="10" t="s">
        <v>6704</v>
      </c>
      <c r="FUG1" s="10" t="s">
        <v>6705</v>
      </c>
      <c r="FUH1" s="10" t="s">
        <v>6706</v>
      </c>
      <c r="FUI1" s="10" t="s">
        <v>6707</v>
      </c>
      <c r="FUJ1" s="10" t="s">
        <v>6708</v>
      </c>
      <c r="FUK1" s="10" t="s">
        <v>6709</v>
      </c>
      <c r="FUL1" s="10" t="s">
        <v>6710</v>
      </c>
      <c r="FUM1" s="10" t="s">
        <v>6711</v>
      </c>
      <c r="FUN1" s="10" t="s">
        <v>6712</v>
      </c>
      <c r="FUO1" s="10" t="s">
        <v>6713</v>
      </c>
      <c r="FUP1" s="10" t="s">
        <v>6714</v>
      </c>
      <c r="FUQ1" s="10" t="s">
        <v>6715</v>
      </c>
      <c r="FUR1" s="10" t="s">
        <v>6716</v>
      </c>
      <c r="FUS1" s="10" t="s">
        <v>6717</v>
      </c>
      <c r="FUT1" s="10" t="s">
        <v>6718</v>
      </c>
      <c r="FUU1" s="10" t="s">
        <v>6719</v>
      </c>
      <c r="FUV1" s="10" t="s">
        <v>6720</v>
      </c>
      <c r="FUW1" s="10" t="s">
        <v>6721</v>
      </c>
      <c r="FUX1" s="10" t="s">
        <v>6722</v>
      </c>
      <c r="FUY1" s="10" t="s">
        <v>6723</v>
      </c>
      <c r="FUZ1" s="10" t="s">
        <v>6724</v>
      </c>
      <c r="FVA1" s="10" t="s">
        <v>6725</v>
      </c>
      <c r="FVB1" s="10" t="s">
        <v>6726</v>
      </c>
      <c r="FVC1" s="10" t="s">
        <v>6727</v>
      </c>
      <c r="FVD1" s="10" t="s">
        <v>6728</v>
      </c>
      <c r="FVE1" s="10" t="s">
        <v>6729</v>
      </c>
      <c r="FVF1" s="10" t="s">
        <v>6730</v>
      </c>
      <c r="FVG1" s="10" t="s">
        <v>6731</v>
      </c>
      <c r="FVH1" s="10" t="s">
        <v>6732</v>
      </c>
      <c r="FVI1" s="10" t="s">
        <v>6733</v>
      </c>
      <c r="FVJ1" s="10" t="s">
        <v>6734</v>
      </c>
      <c r="FVK1" s="10" t="s">
        <v>6735</v>
      </c>
      <c r="FVL1" s="10" t="s">
        <v>6736</v>
      </c>
      <c r="FVM1" s="10" t="s">
        <v>6737</v>
      </c>
      <c r="FVN1" s="10" t="s">
        <v>6738</v>
      </c>
      <c r="FVO1" s="10" t="s">
        <v>6739</v>
      </c>
      <c r="FVP1" s="10" t="s">
        <v>6740</v>
      </c>
      <c r="FVQ1" s="10" t="s">
        <v>6741</v>
      </c>
      <c r="FVR1" s="10" t="s">
        <v>6742</v>
      </c>
      <c r="FVS1" s="10" t="s">
        <v>6743</v>
      </c>
      <c r="FVT1" s="10" t="s">
        <v>6744</v>
      </c>
      <c r="FVU1" s="10" t="s">
        <v>6745</v>
      </c>
      <c r="FVV1" s="10" t="s">
        <v>6746</v>
      </c>
      <c r="FVW1" s="10" t="s">
        <v>6747</v>
      </c>
      <c r="FVX1" s="10" t="s">
        <v>6748</v>
      </c>
      <c r="FVY1" s="10" t="s">
        <v>6749</v>
      </c>
      <c r="FVZ1" s="10" t="s">
        <v>6750</v>
      </c>
      <c r="FWA1" s="10" t="s">
        <v>6751</v>
      </c>
      <c r="FWB1" s="10" t="s">
        <v>6752</v>
      </c>
      <c r="FWC1" s="10" t="s">
        <v>6753</v>
      </c>
      <c r="FWD1" s="10" t="s">
        <v>6754</v>
      </c>
      <c r="FWE1" s="10" t="s">
        <v>6755</v>
      </c>
      <c r="FWF1" s="10" t="s">
        <v>6756</v>
      </c>
      <c r="FWG1" s="10" t="s">
        <v>6757</v>
      </c>
      <c r="FWH1" s="10" t="s">
        <v>6758</v>
      </c>
      <c r="FWI1" s="10" t="s">
        <v>6759</v>
      </c>
      <c r="FWJ1" s="10" t="s">
        <v>6760</v>
      </c>
      <c r="FWK1" s="10" t="s">
        <v>6761</v>
      </c>
      <c r="FWL1" s="10" t="s">
        <v>6762</v>
      </c>
      <c r="FWM1" s="10" t="s">
        <v>6763</v>
      </c>
      <c r="FWN1" s="10" t="s">
        <v>6764</v>
      </c>
      <c r="FWO1" s="10" t="s">
        <v>6765</v>
      </c>
      <c r="FWP1" s="10" t="s">
        <v>6766</v>
      </c>
      <c r="FWQ1" s="10" t="s">
        <v>6767</v>
      </c>
      <c r="FWR1" s="10" t="s">
        <v>6768</v>
      </c>
      <c r="FWS1" s="10" t="s">
        <v>6769</v>
      </c>
      <c r="FWT1" s="10" t="s">
        <v>6770</v>
      </c>
      <c r="FWU1" s="10" t="s">
        <v>6771</v>
      </c>
      <c r="FWV1" s="10" t="s">
        <v>6772</v>
      </c>
      <c r="FWW1" s="10" t="s">
        <v>6773</v>
      </c>
      <c r="FWX1" s="10" t="s">
        <v>6774</v>
      </c>
      <c r="FWY1" s="10" t="s">
        <v>6775</v>
      </c>
      <c r="FWZ1" s="10" t="s">
        <v>6776</v>
      </c>
      <c r="FXA1" s="10" t="s">
        <v>6777</v>
      </c>
      <c r="FXB1" s="10" t="s">
        <v>6778</v>
      </c>
      <c r="FXC1" s="10" t="s">
        <v>6779</v>
      </c>
      <c r="FXD1" s="10" t="s">
        <v>6780</v>
      </c>
      <c r="FXE1" s="10" t="s">
        <v>6781</v>
      </c>
      <c r="FXF1" s="10" t="s">
        <v>6782</v>
      </c>
      <c r="FXG1" s="10" t="s">
        <v>6783</v>
      </c>
      <c r="FXH1" s="10" t="s">
        <v>6784</v>
      </c>
      <c r="FXI1" s="10" t="s">
        <v>6785</v>
      </c>
      <c r="FXJ1" s="10" t="s">
        <v>6786</v>
      </c>
      <c r="FXK1" s="10" t="s">
        <v>6787</v>
      </c>
      <c r="FXL1" s="10" t="s">
        <v>6788</v>
      </c>
      <c r="FXM1" s="10" t="s">
        <v>6789</v>
      </c>
      <c r="FXN1" s="10" t="s">
        <v>6790</v>
      </c>
      <c r="FXO1" s="10" t="s">
        <v>6791</v>
      </c>
      <c r="FXP1" s="10" t="s">
        <v>6792</v>
      </c>
      <c r="FXQ1" s="10" t="s">
        <v>6793</v>
      </c>
      <c r="FXR1" s="10" t="s">
        <v>6794</v>
      </c>
      <c r="FXS1" s="10" t="s">
        <v>6795</v>
      </c>
      <c r="FXT1" s="10" t="s">
        <v>6796</v>
      </c>
      <c r="FXU1" s="10" t="s">
        <v>6797</v>
      </c>
      <c r="FXV1" s="10" t="s">
        <v>6798</v>
      </c>
      <c r="FXW1" s="10" t="s">
        <v>6799</v>
      </c>
      <c r="FXX1" s="10" t="s">
        <v>6800</v>
      </c>
      <c r="FXY1" s="10" t="s">
        <v>6801</v>
      </c>
      <c r="FXZ1" s="10" t="s">
        <v>6802</v>
      </c>
      <c r="FYA1" s="10" t="s">
        <v>6803</v>
      </c>
      <c r="FYB1" s="10" t="s">
        <v>6804</v>
      </c>
      <c r="FYC1" s="10" t="s">
        <v>6805</v>
      </c>
      <c r="FYD1" s="10" t="s">
        <v>6806</v>
      </c>
      <c r="FYE1" s="10" t="s">
        <v>6807</v>
      </c>
      <c r="FYF1" s="10" t="s">
        <v>6808</v>
      </c>
      <c r="FYG1" s="10" t="s">
        <v>6809</v>
      </c>
      <c r="FYH1" s="10" t="s">
        <v>6810</v>
      </c>
      <c r="FYI1" s="10" t="s">
        <v>6811</v>
      </c>
      <c r="FYJ1" s="10" t="s">
        <v>6812</v>
      </c>
      <c r="FYK1" s="10" t="s">
        <v>6813</v>
      </c>
      <c r="FYL1" s="10" t="s">
        <v>6814</v>
      </c>
      <c r="FYM1" s="10" t="s">
        <v>6815</v>
      </c>
      <c r="FYN1" s="10" t="s">
        <v>6816</v>
      </c>
      <c r="FYO1" s="10" t="s">
        <v>6817</v>
      </c>
      <c r="FYP1" s="10" t="s">
        <v>6818</v>
      </c>
      <c r="FYQ1" s="10" t="s">
        <v>6819</v>
      </c>
      <c r="FYR1" s="10" t="s">
        <v>6820</v>
      </c>
      <c r="FYS1" s="10" t="s">
        <v>6821</v>
      </c>
      <c r="FYT1" s="10" t="s">
        <v>6822</v>
      </c>
      <c r="FYU1" s="10" t="s">
        <v>6823</v>
      </c>
      <c r="FYV1" s="10" t="s">
        <v>6824</v>
      </c>
      <c r="FYW1" s="10" t="s">
        <v>6825</v>
      </c>
      <c r="FYX1" s="10" t="s">
        <v>6826</v>
      </c>
      <c r="FYY1" s="10" t="s">
        <v>6827</v>
      </c>
      <c r="FYZ1" s="10" t="s">
        <v>6828</v>
      </c>
      <c r="FZA1" s="10" t="s">
        <v>6829</v>
      </c>
      <c r="FZB1" s="10" t="s">
        <v>6830</v>
      </c>
      <c r="FZC1" s="10" t="s">
        <v>6831</v>
      </c>
      <c r="FZD1" s="10" t="s">
        <v>6832</v>
      </c>
      <c r="FZE1" s="10" t="s">
        <v>6833</v>
      </c>
      <c r="FZF1" s="10" t="s">
        <v>6834</v>
      </c>
      <c r="FZG1" s="10" t="s">
        <v>6835</v>
      </c>
      <c r="FZH1" s="10" t="s">
        <v>6836</v>
      </c>
      <c r="FZI1" s="10" t="s">
        <v>6837</v>
      </c>
      <c r="FZJ1" s="10" t="s">
        <v>6838</v>
      </c>
      <c r="FZK1" s="10" t="s">
        <v>6839</v>
      </c>
      <c r="FZL1" s="10" t="s">
        <v>6840</v>
      </c>
      <c r="FZM1" s="10" t="s">
        <v>6841</v>
      </c>
      <c r="FZN1" s="10" t="s">
        <v>6842</v>
      </c>
      <c r="FZO1" s="10" t="s">
        <v>6843</v>
      </c>
      <c r="FZP1" s="10" t="s">
        <v>6844</v>
      </c>
      <c r="FZQ1" s="10" t="s">
        <v>6845</v>
      </c>
      <c r="FZR1" s="10" t="s">
        <v>6846</v>
      </c>
      <c r="FZS1" s="10" t="s">
        <v>6847</v>
      </c>
      <c r="FZT1" s="10" t="s">
        <v>6848</v>
      </c>
      <c r="FZU1" s="10" t="s">
        <v>6849</v>
      </c>
      <c r="FZV1" s="10" t="s">
        <v>6850</v>
      </c>
      <c r="FZW1" s="10" t="s">
        <v>6851</v>
      </c>
      <c r="FZX1" s="10" t="s">
        <v>6852</v>
      </c>
      <c r="FZY1" s="10" t="s">
        <v>6853</v>
      </c>
      <c r="FZZ1" s="10" t="s">
        <v>6854</v>
      </c>
      <c r="GAA1" s="10" t="s">
        <v>6855</v>
      </c>
      <c r="GAB1" s="10" t="s">
        <v>6856</v>
      </c>
      <c r="GAC1" s="10" t="s">
        <v>6857</v>
      </c>
      <c r="GAD1" s="10" t="s">
        <v>6858</v>
      </c>
      <c r="GAE1" s="10" t="s">
        <v>6859</v>
      </c>
      <c r="GAF1" s="10" t="s">
        <v>6860</v>
      </c>
      <c r="GAG1" s="10" t="s">
        <v>6861</v>
      </c>
      <c r="GAH1" s="10" t="s">
        <v>6862</v>
      </c>
      <c r="GAI1" s="10" t="s">
        <v>6863</v>
      </c>
      <c r="GAJ1" s="10" t="s">
        <v>6864</v>
      </c>
      <c r="GAK1" s="10" t="s">
        <v>6865</v>
      </c>
      <c r="GAL1" s="10" t="s">
        <v>6866</v>
      </c>
      <c r="GAM1" s="10" t="s">
        <v>6867</v>
      </c>
      <c r="GAN1" s="10" t="s">
        <v>6868</v>
      </c>
      <c r="GAO1" s="10" t="s">
        <v>6869</v>
      </c>
      <c r="GAP1" s="10" t="s">
        <v>6870</v>
      </c>
      <c r="GAQ1" s="10" t="s">
        <v>6871</v>
      </c>
      <c r="GAR1" s="10" t="s">
        <v>6872</v>
      </c>
      <c r="GAS1" s="10" t="s">
        <v>6873</v>
      </c>
      <c r="GAT1" s="10" t="s">
        <v>6874</v>
      </c>
      <c r="GAU1" s="10" t="s">
        <v>6875</v>
      </c>
      <c r="GAV1" s="10" t="s">
        <v>6876</v>
      </c>
      <c r="GAW1" s="10" t="s">
        <v>6877</v>
      </c>
      <c r="GAX1" s="10" t="s">
        <v>6878</v>
      </c>
      <c r="GAY1" s="10" t="s">
        <v>6879</v>
      </c>
      <c r="GAZ1" s="10" t="s">
        <v>6880</v>
      </c>
      <c r="GBA1" s="10" t="s">
        <v>6881</v>
      </c>
      <c r="GBB1" s="10" t="s">
        <v>6882</v>
      </c>
      <c r="GBC1" s="10" t="s">
        <v>6883</v>
      </c>
      <c r="GBD1" s="10" t="s">
        <v>6884</v>
      </c>
      <c r="GBE1" s="10" t="s">
        <v>6885</v>
      </c>
      <c r="GBF1" s="10" t="s">
        <v>6886</v>
      </c>
      <c r="GBG1" s="10" t="s">
        <v>6887</v>
      </c>
      <c r="GBH1" s="10" t="s">
        <v>6888</v>
      </c>
      <c r="GBI1" s="10" t="s">
        <v>6889</v>
      </c>
      <c r="GBJ1" s="10" t="s">
        <v>6890</v>
      </c>
      <c r="GBK1" s="10" t="s">
        <v>6891</v>
      </c>
      <c r="GBL1" s="10" t="s">
        <v>6892</v>
      </c>
      <c r="GBM1" s="10" t="s">
        <v>6893</v>
      </c>
      <c r="GBN1" s="10" t="s">
        <v>6894</v>
      </c>
      <c r="GBO1" s="10" t="s">
        <v>6895</v>
      </c>
      <c r="GBP1" s="10" t="s">
        <v>6896</v>
      </c>
      <c r="GBQ1" s="10" t="s">
        <v>6897</v>
      </c>
      <c r="GBR1" s="10" t="s">
        <v>6898</v>
      </c>
      <c r="GBS1" s="10" t="s">
        <v>6899</v>
      </c>
      <c r="GBT1" s="10" t="s">
        <v>6900</v>
      </c>
      <c r="GBU1" s="10" t="s">
        <v>6901</v>
      </c>
      <c r="GBV1" s="10" t="s">
        <v>6902</v>
      </c>
      <c r="GBW1" s="10" t="s">
        <v>6903</v>
      </c>
      <c r="GBX1" s="10" t="s">
        <v>6904</v>
      </c>
      <c r="GBY1" s="10" t="s">
        <v>6905</v>
      </c>
      <c r="GBZ1" s="10" t="s">
        <v>6906</v>
      </c>
      <c r="GCA1" s="10" t="s">
        <v>6907</v>
      </c>
      <c r="GCB1" s="10" t="s">
        <v>6908</v>
      </c>
      <c r="GCC1" s="10" t="s">
        <v>6909</v>
      </c>
      <c r="GCD1" s="10" t="s">
        <v>6910</v>
      </c>
      <c r="GCE1" s="10" t="s">
        <v>6911</v>
      </c>
      <c r="GCF1" s="10" t="s">
        <v>6912</v>
      </c>
      <c r="GCG1" s="10" t="s">
        <v>6913</v>
      </c>
      <c r="GCH1" s="10" t="s">
        <v>6914</v>
      </c>
      <c r="GCI1" s="10" t="s">
        <v>6915</v>
      </c>
      <c r="GCJ1" s="10" t="s">
        <v>6916</v>
      </c>
      <c r="GCK1" s="10" t="s">
        <v>6917</v>
      </c>
      <c r="GCL1" s="10" t="s">
        <v>6918</v>
      </c>
      <c r="GCM1" s="10" t="s">
        <v>6919</v>
      </c>
      <c r="GCN1" s="10" t="s">
        <v>6920</v>
      </c>
      <c r="GCO1" s="10" t="s">
        <v>6921</v>
      </c>
      <c r="GCP1" s="10" t="s">
        <v>6922</v>
      </c>
      <c r="GCQ1" s="10" t="s">
        <v>6923</v>
      </c>
      <c r="GCR1" s="10" t="s">
        <v>6924</v>
      </c>
      <c r="GCS1" s="10" t="s">
        <v>6925</v>
      </c>
      <c r="GCT1" s="10" t="s">
        <v>6926</v>
      </c>
      <c r="GCU1" s="10" t="s">
        <v>6927</v>
      </c>
      <c r="GCV1" s="10" t="s">
        <v>6928</v>
      </c>
      <c r="GCW1" s="10" t="s">
        <v>6929</v>
      </c>
      <c r="GCX1" s="10" t="s">
        <v>6930</v>
      </c>
      <c r="GCY1" s="10" t="s">
        <v>6931</v>
      </c>
      <c r="GCZ1" s="10" t="s">
        <v>6932</v>
      </c>
      <c r="GDA1" s="10" t="s">
        <v>6933</v>
      </c>
      <c r="GDB1" s="10" t="s">
        <v>6934</v>
      </c>
      <c r="GDC1" s="10" t="s">
        <v>6935</v>
      </c>
      <c r="GDD1" s="10" t="s">
        <v>6936</v>
      </c>
      <c r="GDE1" s="10" t="s">
        <v>6937</v>
      </c>
      <c r="GDF1" s="10" t="s">
        <v>6938</v>
      </c>
      <c r="GDG1" s="10" t="s">
        <v>6939</v>
      </c>
      <c r="GDH1" s="10" t="s">
        <v>6940</v>
      </c>
      <c r="GDI1" s="10" t="s">
        <v>6941</v>
      </c>
      <c r="GDJ1" s="10" t="s">
        <v>6942</v>
      </c>
      <c r="GDK1" s="10" t="s">
        <v>6943</v>
      </c>
      <c r="GDL1" s="10" t="s">
        <v>6944</v>
      </c>
      <c r="GDM1" s="10" t="s">
        <v>6945</v>
      </c>
      <c r="GDN1" s="10" t="s">
        <v>6946</v>
      </c>
      <c r="GDO1" s="10" t="s">
        <v>6947</v>
      </c>
      <c r="GDP1" s="10" t="s">
        <v>6948</v>
      </c>
      <c r="GDQ1" s="10" t="s">
        <v>6949</v>
      </c>
      <c r="GDR1" s="10" t="s">
        <v>6950</v>
      </c>
      <c r="GDS1" s="10" t="s">
        <v>6951</v>
      </c>
      <c r="GDT1" s="10" t="s">
        <v>6952</v>
      </c>
      <c r="GDU1" s="10" t="s">
        <v>6953</v>
      </c>
      <c r="GDV1" s="10" t="s">
        <v>6954</v>
      </c>
      <c r="GDW1" s="10" t="s">
        <v>6955</v>
      </c>
      <c r="GDX1" s="10" t="s">
        <v>6956</v>
      </c>
      <c r="GDY1" s="10" t="s">
        <v>6957</v>
      </c>
      <c r="GDZ1" s="10" t="s">
        <v>6958</v>
      </c>
      <c r="GEA1" s="10" t="s">
        <v>6959</v>
      </c>
      <c r="GEB1" s="10" t="s">
        <v>6960</v>
      </c>
      <c r="GEC1" s="10" t="s">
        <v>6961</v>
      </c>
      <c r="GED1" s="10" t="s">
        <v>6962</v>
      </c>
      <c r="GEE1" s="10" t="s">
        <v>6963</v>
      </c>
      <c r="GEF1" s="10" t="s">
        <v>6964</v>
      </c>
      <c r="GEG1" s="10" t="s">
        <v>6965</v>
      </c>
      <c r="GEH1" s="10" t="s">
        <v>6966</v>
      </c>
      <c r="GEI1" s="10" t="s">
        <v>6967</v>
      </c>
      <c r="GEJ1" s="10" t="s">
        <v>6968</v>
      </c>
      <c r="GEK1" s="10" t="s">
        <v>6969</v>
      </c>
      <c r="GEL1" s="10" t="s">
        <v>6970</v>
      </c>
      <c r="GEM1" s="10" t="s">
        <v>6971</v>
      </c>
      <c r="GEN1" s="10" t="s">
        <v>6972</v>
      </c>
      <c r="GEO1" s="10" t="s">
        <v>6973</v>
      </c>
      <c r="GEP1" s="10" t="s">
        <v>6974</v>
      </c>
      <c r="GEQ1" s="10" t="s">
        <v>6975</v>
      </c>
      <c r="GER1" s="10" t="s">
        <v>6976</v>
      </c>
      <c r="GES1" s="10" t="s">
        <v>6977</v>
      </c>
      <c r="GET1" s="10" t="s">
        <v>6978</v>
      </c>
      <c r="GEU1" s="10" t="s">
        <v>6979</v>
      </c>
      <c r="GEV1" s="10" t="s">
        <v>6980</v>
      </c>
      <c r="GEW1" s="10" t="s">
        <v>6981</v>
      </c>
      <c r="GEX1" s="10" t="s">
        <v>6982</v>
      </c>
      <c r="GEY1" s="10" t="s">
        <v>6983</v>
      </c>
      <c r="GEZ1" s="10" t="s">
        <v>6984</v>
      </c>
      <c r="GFA1" s="10" t="s">
        <v>6985</v>
      </c>
      <c r="GFB1" s="10" t="s">
        <v>6986</v>
      </c>
      <c r="GFC1" s="10" t="s">
        <v>6987</v>
      </c>
      <c r="GFD1" s="10" t="s">
        <v>6988</v>
      </c>
      <c r="GFE1" s="10" t="s">
        <v>6989</v>
      </c>
      <c r="GFF1" s="10" t="s">
        <v>6990</v>
      </c>
      <c r="GFG1" s="10" t="s">
        <v>6991</v>
      </c>
      <c r="GFH1" s="10" t="s">
        <v>6992</v>
      </c>
      <c r="GFI1" s="10" t="s">
        <v>6993</v>
      </c>
      <c r="GFJ1" s="10" t="s">
        <v>6994</v>
      </c>
      <c r="GFK1" s="10" t="s">
        <v>6995</v>
      </c>
      <c r="GFL1" s="10" t="s">
        <v>6996</v>
      </c>
      <c r="GFM1" s="10" t="s">
        <v>6997</v>
      </c>
      <c r="GFN1" s="10" t="s">
        <v>6998</v>
      </c>
      <c r="GFO1" s="10" t="s">
        <v>6999</v>
      </c>
      <c r="GFP1" s="10" t="s">
        <v>7000</v>
      </c>
      <c r="GFQ1" s="10" t="s">
        <v>7001</v>
      </c>
      <c r="GFR1" s="10" t="s">
        <v>7002</v>
      </c>
      <c r="GFS1" s="10" t="s">
        <v>7003</v>
      </c>
      <c r="GFT1" s="10" t="s">
        <v>7004</v>
      </c>
      <c r="GFU1" s="10" t="s">
        <v>7005</v>
      </c>
      <c r="GFV1" s="10" t="s">
        <v>7006</v>
      </c>
      <c r="GFW1" s="10" t="s">
        <v>7007</v>
      </c>
      <c r="GFX1" s="10" t="s">
        <v>7008</v>
      </c>
      <c r="GFY1" s="10" t="s">
        <v>7009</v>
      </c>
      <c r="GFZ1" s="10" t="s">
        <v>7010</v>
      </c>
      <c r="GGA1" s="10" t="s">
        <v>7011</v>
      </c>
      <c r="GGB1" s="10" t="s">
        <v>7012</v>
      </c>
      <c r="GGC1" s="10" t="s">
        <v>7013</v>
      </c>
      <c r="GGD1" s="10" t="s">
        <v>7014</v>
      </c>
      <c r="GGE1" s="10" t="s">
        <v>7015</v>
      </c>
      <c r="GGF1" s="10" t="s">
        <v>7016</v>
      </c>
      <c r="GGG1" s="10" t="s">
        <v>7017</v>
      </c>
      <c r="GGH1" s="10" t="s">
        <v>7018</v>
      </c>
      <c r="GGI1" s="10" t="s">
        <v>7019</v>
      </c>
      <c r="GGJ1" s="10" t="s">
        <v>7020</v>
      </c>
      <c r="GGK1" s="10" t="s">
        <v>7021</v>
      </c>
      <c r="GGL1" s="10" t="s">
        <v>7022</v>
      </c>
      <c r="GGM1" s="10" t="s">
        <v>7023</v>
      </c>
      <c r="GGN1" s="10" t="s">
        <v>7024</v>
      </c>
      <c r="GGO1" s="10" t="s">
        <v>7025</v>
      </c>
      <c r="GGP1" s="10" t="s">
        <v>7026</v>
      </c>
      <c r="GGQ1" s="10" t="s">
        <v>7027</v>
      </c>
      <c r="GGR1" s="10" t="s">
        <v>7028</v>
      </c>
      <c r="GGS1" s="10" t="s">
        <v>7029</v>
      </c>
      <c r="GGT1" s="10" t="s">
        <v>7030</v>
      </c>
      <c r="GGU1" s="10" t="s">
        <v>7031</v>
      </c>
      <c r="GGV1" s="10" t="s">
        <v>7032</v>
      </c>
      <c r="GGW1" s="10" t="s">
        <v>7033</v>
      </c>
      <c r="GGX1" s="10" t="s">
        <v>7034</v>
      </c>
      <c r="GGY1" s="10" t="s">
        <v>7035</v>
      </c>
      <c r="GGZ1" s="10" t="s">
        <v>7036</v>
      </c>
      <c r="GHA1" s="10" t="s">
        <v>7037</v>
      </c>
      <c r="GHB1" s="10" t="s">
        <v>7038</v>
      </c>
      <c r="GHC1" s="10" t="s">
        <v>7039</v>
      </c>
      <c r="GHD1" s="10" t="s">
        <v>7040</v>
      </c>
      <c r="GHE1" s="10" t="s">
        <v>7041</v>
      </c>
      <c r="GHF1" s="10" t="s">
        <v>7042</v>
      </c>
      <c r="GHG1" s="10" t="s">
        <v>7043</v>
      </c>
      <c r="GHH1" s="10" t="s">
        <v>7044</v>
      </c>
      <c r="GHI1" s="10" t="s">
        <v>7045</v>
      </c>
      <c r="GHJ1" s="10" t="s">
        <v>7046</v>
      </c>
      <c r="GHK1" s="10" t="s">
        <v>7047</v>
      </c>
      <c r="GHL1" s="10" t="s">
        <v>7048</v>
      </c>
      <c r="GHM1" s="10" t="s">
        <v>7049</v>
      </c>
      <c r="GHN1" s="10" t="s">
        <v>7050</v>
      </c>
      <c r="GHO1" s="10" t="s">
        <v>7051</v>
      </c>
      <c r="GHP1" s="10" t="s">
        <v>7052</v>
      </c>
      <c r="GHQ1" s="10" t="s">
        <v>7053</v>
      </c>
      <c r="GHR1" s="10" t="s">
        <v>7054</v>
      </c>
      <c r="GHS1" s="10" t="s">
        <v>7055</v>
      </c>
      <c r="GHT1" s="10" t="s">
        <v>7056</v>
      </c>
      <c r="GHU1" s="10" t="s">
        <v>7057</v>
      </c>
      <c r="GHV1" s="10" t="s">
        <v>7058</v>
      </c>
      <c r="GHW1" s="10" t="s">
        <v>7059</v>
      </c>
      <c r="GHX1" s="10" t="s">
        <v>7060</v>
      </c>
      <c r="GHY1" s="10" t="s">
        <v>7061</v>
      </c>
      <c r="GHZ1" s="10" t="s">
        <v>7062</v>
      </c>
      <c r="GIA1" s="10" t="s">
        <v>7063</v>
      </c>
      <c r="GIB1" s="10" t="s">
        <v>7064</v>
      </c>
      <c r="GIC1" s="10" t="s">
        <v>7065</v>
      </c>
      <c r="GID1" s="10" t="s">
        <v>7066</v>
      </c>
      <c r="GIE1" s="10" t="s">
        <v>7067</v>
      </c>
      <c r="GIF1" s="10" t="s">
        <v>7068</v>
      </c>
      <c r="GIG1" s="10" t="s">
        <v>7069</v>
      </c>
      <c r="GIH1" s="10" t="s">
        <v>7070</v>
      </c>
      <c r="GII1" s="10" t="s">
        <v>7071</v>
      </c>
      <c r="GIJ1" s="10" t="s">
        <v>7072</v>
      </c>
      <c r="GIK1" s="10" t="s">
        <v>7073</v>
      </c>
      <c r="GIL1" s="10" t="s">
        <v>7074</v>
      </c>
      <c r="GIM1" s="10" t="s">
        <v>7075</v>
      </c>
      <c r="GIN1" s="10" t="s">
        <v>7076</v>
      </c>
      <c r="GIO1" s="10" t="s">
        <v>7077</v>
      </c>
      <c r="GIP1" s="10" t="s">
        <v>7078</v>
      </c>
      <c r="GIQ1" s="10" t="s">
        <v>7079</v>
      </c>
      <c r="GIR1" s="10" t="s">
        <v>7080</v>
      </c>
      <c r="GIS1" s="10" t="s">
        <v>7081</v>
      </c>
      <c r="GIT1" s="10" t="s">
        <v>7082</v>
      </c>
      <c r="GIU1" s="10" t="s">
        <v>7083</v>
      </c>
      <c r="GIV1" s="10" t="s">
        <v>7084</v>
      </c>
      <c r="GIW1" s="10" t="s">
        <v>7085</v>
      </c>
      <c r="GIX1" s="10" t="s">
        <v>7086</v>
      </c>
      <c r="GIY1" s="10" t="s">
        <v>7087</v>
      </c>
      <c r="GIZ1" s="10" t="s">
        <v>7088</v>
      </c>
      <c r="GJA1" s="10" t="s">
        <v>7089</v>
      </c>
      <c r="GJB1" s="10" t="s">
        <v>7090</v>
      </c>
      <c r="GJC1" s="10" t="s">
        <v>7091</v>
      </c>
      <c r="GJD1" s="10" t="s">
        <v>7092</v>
      </c>
      <c r="GJE1" s="10" t="s">
        <v>7093</v>
      </c>
      <c r="GJF1" s="10" t="s">
        <v>7094</v>
      </c>
      <c r="GJG1" s="10" t="s">
        <v>7095</v>
      </c>
      <c r="GJH1" s="10" t="s">
        <v>7096</v>
      </c>
      <c r="GJI1" s="10" t="s">
        <v>7097</v>
      </c>
      <c r="GJJ1" s="10" t="s">
        <v>7098</v>
      </c>
      <c r="GJK1" s="10" t="s">
        <v>7099</v>
      </c>
      <c r="GJL1" s="10" t="s">
        <v>7100</v>
      </c>
      <c r="GJM1" s="10" t="s">
        <v>7101</v>
      </c>
      <c r="GJN1" s="10" t="s">
        <v>7102</v>
      </c>
      <c r="GJO1" s="10" t="s">
        <v>7103</v>
      </c>
      <c r="GJP1" s="10" t="s">
        <v>7104</v>
      </c>
      <c r="GJQ1" s="10" t="s">
        <v>7105</v>
      </c>
      <c r="GJR1" s="10" t="s">
        <v>7106</v>
      </c>
      <c r="GJS1" s="10" t="s">
        <v>7107</v>
      </c>
      <c r="GJT1" s="10" t="s">
        <v>7108</v>
      </c>
      <c r="GJU1" s="10" t="s">
        <v>7109</v>
      </c>
      <c r="GJV1" s="10" t="s">
        <v>7110</v>
      </c>
      <c r="GJW1" s="10" t="s">
        <v>7111</v>
      </c>
      <c r="GJX1" s="10" t="s">
        <v>7112</v>
      </c>
      <c r="GJY1" s="10" t="s">
        <v>7113</v>
      </c>
      <c r="GJZ1" s="10" t="s">
        <v>7114</v>
      </c>
      <c r="GKA1" s="10" t="s">
        <v>7115</v>
      </c>
      <c r="GKB1" s="10" t="s">
        <v>7116</v>
      </c>
      <c r="GKC1" s="10" t="s">
        <v>7117</v>
      </c>
      <c r="GKD1" s="10" t="s">
        <v>7118</v>
      </c>
      <c r="GKE1" s="10" t="s">
        <v>7119</v>
      </c>
      <c r="GKF1" s="10" t="s">
        <v>7120</v>
      </c>
      <c r="GKG1" s="10" t="s">
        <v>7121</v>
      </c>
      <c r="GKH1" s="10" t="s">
        <v>7122</v>
      </c>
      <c r="GKI1" s="10" t="s">
        <v>7123</v>
      </c>
      <c r="GKJ1" s="10" t="s">
        <v>7124</v>
      </c>
      <c r="GKK1" s="10" t="s">
        <v>7125</v>
      </c>
      <c r="GKL1" s="10" t="s">
        <v>7126</v>
      </c>
      <c r="GKM1" s="10" t="s">
        <v>7127</v>
      </c>
      <c r="GKN1" s="10" t="s">
        <v>7128</v>
      </c>
      <c r="GKO1" s="10" t="s">
        <v>7129</v>
      </c>
      <c r="GKP1" s="10" t="s">
        <v>7130</v>
      </c>
      <c r="GKQ1" s="10" t="s">
        <v>7131</v>
      </c>
      <c r="GKR1" s="10" t="s">
        <v>7132</v>
      </c>
      <c r="GKS1" s="10" t="s">
        <v>7133</v>
      </c>
      <c r="GKT1" s="10" t="s">
        <v>7134</v>
      </c>
      <c r="GKU1" s="10" t="s">
        <v>7135</v>
      </c>
      <c r="GKV1" s="10" t="s">
        <v>7136</v>
      </c>
      <c r="GKW1" s="10" t="s">
        <v>7137</v>
      </c>
      <c r="GKX1" s="10" t="s">
        <v>7138</v>
      </c>
      <c r="GKY1" s="10" t="s">
        <v>7139</v>
      </c>
      <c r="GKZ1" s="10" t="s">
        <v>7140</v>
      </c>
      <c r="GLA1" s="10" t="s">
        <v>7141</v>
      </c>
      <c r="GLB1" s="10" t="s">
        <v>7142</v>
      </c>
      <c r="GLC1" s="10" t="s">
        <v>7143</v>
      </c>
      <c r="GLD1" s="10" t="s">
        <v>7144</v>
      </c>
      <c r="GLE1" s="10" t="s">
        <v>7145</v>
      </c>
      <c r="GLF1" s="10" t="s">
        <v>7146</v>
      </c>
      <c r="GLG1" s="10" t="s">
        <v>7147</v>
      </c>
      <c r="GLH1" s="10" t="s">
        <v>7148</v>
      </c>
      <c r="GLI1" s="10" t="s">
        <v>7149</v>
      </c>
      <c r="GLJ1" s="10" t="s">
        <v>7150</v>
      </c>
      <c r="GLK1" s="10" t="s">
        <v>7151</v>
      </c>
      <c r="GLL1" s="10" t="s">
        <v>7152</v>
      </c>
      <c r="GLM1" s="10" t="s">
        <v>7153</v>
      </c>
      <c r="GLN1" s="10" t="s">
        <v>7154</v>
      </c>
      <c r="GLO1" s="10" t="s">
        <v>7155</v>
      </c>
      <c r="GLP1" s="10" t="s">
        <v>7156</v>
      </c>
      <c r="GLQ1" s="10" t="s">
        <v>7157</v>
      </c>
      <c r="GLR1" s="10" t="s">
        <v>7158</v>
      </c>
      <c r="GLS1" s="10" t="s">
        <v>7159</v>
      </c>
      <c r="GLT1" s="10" t="s">
        <v>7160</v>
      </c>
      <c r="GLU1" s="10" t="s">
        <v>7161</v>
      </c>
      <c r="GLV1" s="10" t="s">
        <v>7162</v>
      </c>
      <c r="GLW1" s="10" t="s">
        <v>7163</v>
      </c>
      <c r="GLX1" s="10" t="s">
        <v>7164</v>
      </c>
      <c r="GLY1" s="10" t="s">
        <v>7165</v>
      </c>
      <c r="GLZ1" s="10" t="s">
        <v>7166</v>
      </c>
      <c r="GMA1" s="10" t="s">
        <v>7167</v>
      </c>
      <c r="GMB1" s="10" t="s">
        <v>7168</v>
      </c>
      <c r="GMC1" s="10" t="s">
        <v>7169</v>
      </c>
      <c r="GMD1" s="10" t="s">
        <v>7170</v>
      </c>
      <c r="GME1" s="10" t="s">
        <v>7171</v>
      </c>
      <c r="GMF1" s="10" t="s">
        <v>7172</v>
      </c>
      <c r="GMG1" s="10" t="s">
        <v>7173</v>
      </c>
      <c r="GMH1" s="10" t="s">
        <v>7174</v>
      </c>
      <c r="GMI1" s="10" t="s">
        <v>7175</v>
      </c>
      <c r="GMJ1" s="10" t="s">
        <v>7176</v>
      </c>
      <c r="GMK1" s="10" t="s">
        <v>7177</v>
      </c>
      <c r="GML1" s="10" t="s">
        <v>7178</v>
      </c>
      <c r="GMM1" s="10" t="s">
        <v>7179</v>
      </c>
      <c r="GMN1" s="10" t="s">
        <v>7180</v>
      </c>
      <c r="GMO1" s="10" t="s">
        <v>7181</v>
      </c>
      <c r="GMP1" s="10" t="s">
        <v>7182</v>
      </c>
      <c r="GMQ1" s="10" t="s">
        <v>7183</v>
      </c>
      <c r="GMR1" s="10" t="s">
        <v>7184</v>
      </c>
      <c r="GMS1" s="10" t="s">
        <v>7185</v>
      </c>
      <c r="GMT1" s="10" t="s">
        <v>7186</v>
      </c>
      <c r="GMU1" s="10" t="s">
        <v>7187</v>
      </c>
      <c r="GMV1" s="10" t="s">
        <v>7188</v>
      </c>
      <c r="GMW1" s="10" t="s">
        <v>7189</v>
      </c>
      <c r="GMX1" s="10" t="s">
        <v>7190</v>
      </c>
      <c r="GMY1" s="10" t="s">
        <v>7191</v>
      </c>
      <c r="GMZ1" s="10" t="s">
        <v>7192</v>
      </c>
      <c r="GNA1" s="10" t="s">
        <v>7193</v>
      </c>
      <c r="GNB1" s="10" t="s">
        <v>7194</v>
      </c>
      <c r="GNC1" s="10" t="s">
        <v>7195</v>
      </c>
      <c r="GND1" s="10" t="s">
        <v>7196</v>
      </c>
      <c r="GNE1" s="10" t="s">
        <v>7197</v>
      </c>
      <c r="GNF1" s="10" t="s">
        <v>7198</v>
      </c>
      <c r="GNG1" s="10" t="s">
        <v>7199</v>
      </c>
      <c r="GNH1" s="10" t="s">
        <v>7200</v>
      </c>
      <c r="GNI1" s="10" t="s">
        <v>7201</v>
      </c>
      <c r="GNJ1" s="10" t="s">
        <v>7202</v>
      </c>
      <c r="GNK1" s="10" t="s">
        <v>7203</v>
      </c>
      <c r="GNL1" s="10" t="s">
        <v>7204</v>
      </c>
      <c r="GNM1" s="10" t="s">
        <v>7205</v>
      </c>
      <c r="GNN1" s="10" t="s">
        <v>7206</v>
      </c>
      <c r="GNO1" s="10" t="s">
        <v>7207</v>
      </c>
      <c r="GNP1" s="10" t="s">
        <v>7208</v>
      </c>
      <c r="GNQ1" s="10" t="s">
        <v>7209</v>
      </c>
      <c r="GNR1" s="10" t="s">
        <v>7210</v>
      </c>
      <c r="GNS1" s="10" t="s">
        <v>7211</v>
      </c>
      <c r="GNT1" s="10" t="s">
        <v>7212</v>
      </c>
      <c r="GNU1" s="10" t="s">
        <v>7213</v>
      </c>
      <c r="GNV1" s="10" t="s">
        <v>7214</v>
      </c>
      <c r="GNW1" s="10" t="s">
        <v>7215</v>
      </c>
      <c r="GNX1" s="10" t="s">
        <v>7216</v>
      </c>
      <c r="GNY1" s="10" t="s">
        <v>7217</v>
      </c>
      <c r="GNZ1" s="10" t="s">
        <v>7218</v>
      </c>
      <c r="GOA1" s="10" t="s">
        <v>7219</v>
      </c>
      <c r="GOB1" s="10" t="s">
        <v>7220</v>
      </c>
      <c r="GOC1" s="10" t="s">
        <v>7221</v>
      </c>
      <c r="GOD1" s="10" t="s">
        <v>7222</v>
      </c>
      <c r="GOE1" s="10" t="s">
        <v>7223</v>
      </c>
      <c r="GOF1" s="10" t="s">
        <v>7224</v>
      </c>
      <c r="GOG1" s="10" t="s">
        <v>7225</v>
      </c>
      <c r="GOH1" s="10" t="s">
        <v>7226</v>
      </c>
      <c r="GOI1" s="10" t="s">
        <v>7227</v>
      </c>
      <c r="GOJ1" s="10" t="s">
        <v>7228</v>
      </c>
      <c r="GOK1" s="10" t="s">
        <v>7229</v>
      </c>
      <c r="GOL1" s="10" t="s">
        <v>7230</v>
      </c>
      <c r="GOM1" s="10" t="s">
        <v>7231</v>
      </c>
      <c r="GON1" s="10" t="s">
        <v>7232</v>
      </c>
      <c r="GOO1" s="10" t="s">
        <v>7233</v>
      </c>
      <c r="GOP1" s="10" t="s">
        <v>7234</v>
      </c>
      <c r="GOQ1" s="10" t="s">
        <v>7235</v>
      </c>
      <c r="GOR1" s="10" t="s">
        <v>7236</v>
      </c>
      <c r="GOS1" s="10" t="s">
        <v>7237</v>
      </c>
      <c r="GOT1" s="10" t="s">
        <v>7238</v>
      </c>
      <c r="GOU1" s="10" t="s">
        <v>7239</v>
      </c>
      <c r="GOV1" s="10" t="s">
        <v>7240</v>
      </c>
      <c r="GOW1" s="10" t="s">
        <v>7241</v>
      </c>
      <c r="GOX1" s="10" t="s">
        <v>7242</v>
      </c>
      <c r="GOY1" s="10" t="s">
        <v>7243</v>
      </c>
      <c r="GOZ1" s="10" t="s">
        <v>7244</v>
      </c>
      <c r="GPA1" s="10" t="s">
        <v>7245</v>
      </c>
      <c r="GPB1" s="10" t="s">
        <v>7246</v>
      </c>
      <c r="GPC1" s="10" t="s">
        <v>7247</v>
      </c>
      <c r="GPD1" s="10" t="s">
        <v>7248</v>
      </c>
      <c r="GPE1" s="10" t="s">
        <v>7249</v>
      </c>
      <c r="GPF1" s="10" t="s">
        <v>7250</v>
      </c>
      <c r="GPG1" s="10" t="s">
        <v>7251</v>
      </c>
      <c r="GPH1" s="10" t="s">
        <v>7252</v>
      </c>
      <c r="GPI1" s="10" t="s">
        <v>7253</v>
      </c>
      <c r="GPJ1" s="10" t="s">
        <v>7254</v>
      </c>
      <c r="GPK1" s="10" t="s">
        <v>7255</v>
      </c>
      <c r="GPL1" s="10" t="s">
        <v>7256</v>
      </c>
      <c r="GPM1" s="10" t="s">
        <v>7257</v>
      </c>
      <c r="GPN1" s="10" t="s">
        <v>7258</v>
      </c>
      <c r="GPO1" s="10" t="s">
        <v>7259</v>
      </c>
      <c r="GPP1" s="10" t="s">
        <v>7260</v>
      </c>
      <c r="GPQ1" s="10" t="s">
        <v>7261</v>
      </c>
      <c r="GPR1" s="10" t="s">
        <v>7262</v>
      </c>
      <c r="GPS1" s="10" t="s">
        <v>7263</v>
      </c>
      <c r="GPT1" s="10" t="s">
        <v>7264</v>
      </c>
      <c r="GPU1" s="10" t="s">
        <v>7265</v>
      </c>
      <c r="GPV1" s="10" t="s">
        <v>7266</v>
      </c>
      <c r="GPW1" s="10" t="s">
        <v>7267</v>
      </c>
      <c r="GPX1" s="10" t="s">
        <v>7268</v>
      </c>
      <c r="GPY1" s="10" t="s">
        <v>7269</v>
      </c>
      <c r="GPZ1" s="10" t="s">
        <v>7270</v>
      </c>
      <c r="GQA1" s="10" t="s">
        <v>7271</v>
      </c>
      <c r="GQB1" s="10" t="s">
        <v>7272</v>
      </c>
      <c r="GQC1" s="10" t="s">
        <v>7273</v>
      </c>
      <c r="GQD1" s="10" t="s">
        <v>7274</v>
      </c>
      <c r="GQE1" s="10" t="s">
        <v>7275</v>
      </c>
      <c r="GQF1" s="10" t="s">
        <v>7276</v>
      </c>
      <c r="GQG1" s="10" t="s">
        <v>7277</v>
      </c>
      <c r="GQH1" s="10" t="s">
        <v>7278</v>
      </c>
      <c r="GQI1" s="10" t="s">
        <v>7279</v>
      </c>
      <c r="GQJ1" s="10" t="s">
        <v>7280</v>
      </c>
      <c r="GQK1" s="10" t="s">
        <v>7281</v>
      </c>
      <c r="GQL1" s="10" t="s">
        <v>7282</v>
      </c>
      <c r="GQM1" s="10" t="s">
        <v>7283</v>
      </c>
      <c r="GQN1" s="10" t="s">
        <v>7284</v>
      </c>
      <c r="GQO1" s="10" t="s">
        <v>7285</v>
      </c>
      <c r="GQP1" s="10" t="s">
        <v>7286</v>
      </c>
      <c r="GQQ1" s="10" t="s">
        <v>7287</v>
      </c>
      <c r="GQR1" s="10" t="s">
        <v>7288</v>
      </c>
      <c r="GQS1" s="10" t="s">
        <v>7289</v>
      </c>
      <c r="GQT1" s="10" t="s">
        <v>7290</v>
      </c>
      <c r="GQU1" s="10" t="s">
        <v>7291</v>
      </c>
      <c r="GQV1" s="10" t="s">
        <v>7292</v>
      </c>
      <c r="GQW1" s="10" t="s">
        <v>7293</v>
      </c>
      <c r="GQX1" s="10" t="s">
        <v>7294</v>
      </c>
      <c r="GQY1" s="10" t="s">
        <v>7295</v>
      </c>
      <c r="GQZ1" s="10" t="s">
        <v>7296</v>
      </c>
      <c r="GRA1" s="10" t="s">
        <v>7297</v>
      </c>
      <c r="GRB1" s="10" t="s">
        <v>7298</v>
      </c>
      <c r="GRC1" s="10" t="s">
        <v>7299</v>
      </c>
      <c r="GRD1" s="10" t="s">
        <v>7300</v>
      </c>
      <c r="GRE1" s="10" t="s">
        <v>7301</v>
      </c>
      <c r="GRF1" s="10" t="s">
        <v>7302</v>
      </c>
      <c r="GRG1" s="10" t="s">
        <v>7303</v>
      </c>
      <c r="GRH1" s="10" t="s">
        <v>7304</v>
      </c>
      <c r="GRI1" s="10" t="s">
        <v>7305</v>
      </c>
      <c r="GRJ1" s="10" t="s">
        <v>7306</v>
      </c>
      <c r="GRK1" s="10" t="s">
        <v>7307</v>
      </c>
      <c r="GRL1" s="10" t="s">
        <v>7308</v>
      </c>
      <c r="GRM1" s="10" t="s">
        <v>7309</v>
      </c>
      <c r="GRN1" s="10" t="s">
        <v>7310</v>
      </c>
      <c r="GRO1" s="10" t="s">
        <v>7311</v>
      </c>
      <c r="GRP1" s="10" t="s">
        <v>7312</v>
      </c>
      <c r="GRQ1" s="10" t="s">
        <v>7313</v>
      </c>
      <c r="GRR1" s="10" t="s">
        <v>7314</v>
      </c>
      <c r="GRS1" s="10" t="s">
        <v>7315</v>
      </c>
      <c r="GRT1" s="10" t="s">
        <v>7316</v>
      </c>
      <c r="GRU1" s="10" t="s">
        <v>7317</v>
      </c>
      <c r="GRV1" s="10" t="s">
        <v>7318</v>
      </c>
      <c r="GRW1" s="10" t="s">
        <v>7319</v>
      </c>
      <c r="GRX1" s="10" t="s">
        <v>7320</v>
      </c>
      <c r="GRY1" s="10" t="s">
        <v>7321</v>
      </c>
      <c r="GRZ1" s="10" t="s">
        <v>7322</v>
      </c>
      <c r="GSA1" s="10" t="s">
        <v>7323</v>
      </c>
      <c r="GSB1" s="10" t="s">
        <v>7324</v>
      </c>
      <c r="GSC1" s="10" t="s">
        <v>7325</v>
      </c>
      <c r="GSD1" s="10" t="s">
        <v>7326</v>
      </c>
      <c r="GSE1" s="10" t="s">
        <v>7327</v>
      </c>
      <c r="GSF1" s="10" t="s">
        <v>7328</v>
      </c>
      <c r="GSG1" s="10" t="s">
        <v>7329</v>
      </c>
      <c r="GSH1" s="10" t="s">
        <v>7330</v>
      </c>
      <c r="GSI1" s="10" t="s">
        <v>7331</v>
      </c>
      <c r="GSJ1" s="10" t="s">
        <v>7332</v>
      </c>
      <c r="GSK1" s="10" t="s">
        <v>7333</v>
      </c>
      <c r="GSL1" s="10" t="s">
        <v>7334</v>
      </c>
      <c r="GSM1" s="10" t="s">
        <v>7335</v>
      </c>
      <c r="GSN1" s="10" t="s">
        <v>7336</v>
      </c>
      <c r="GSO1" s="10" t="s">
        <v>7337</v>
      </c>
      <c r="GSP1" s="10" t="s">
        <v>7338</v>
      </c>
      <c r="GSQ1" s="10" t="s">
        <v>7339</v>
      </c>
      <c r="GSR1" s="10" t="s">
        <v>7340</v>
      </c>
      <c r="GSS1" s="10" t="s">
        <v>7341</v>
      </c>
      <c r="GST1" s="10" t="s">
        <v>7342</v>
      </c>
      <c r="GSU1" s="10" t="s">
        <v>7343</v>
      </c>
      <c r="GSV1" s="10" t="s">
        <v>7344</v>
      </c>
      <c r="GSW1" s="10" t="s">
        <v>7345</v>
      </c>
      <c r="GSX1" s="10" t="s">
        <v>7346</v>
      </c>
      <c r="GSY1" s="10" t="s">
        <v>7347</v>
      </c>
      <c r="GSZ1" s="10" t="s">
        <v>7348</v>
      </c>
      <c r="GTA1" s="10" t="s">
        <v>7349</v>
      </c>
      <c r="GTB1" s="10" t="s">
        <v>7350</v>
      </c>
      <c r="GTC1" s="10" t="s">
        <v>7351</v>
      </c>
      <c r="GTD1" s="10" t="s">
        <v>7352</v>
      </c>
      <c r="GTE1" s="10" t="s">
        <v>7353</v>
      </c>
      <c r="GTF1" s="10" t="s">
        <v>7354</v>
      </c>
      <c r="GTG1" s="10" t="s">
        <v>7355</v>
      </c>
      <c r="GTH1" s="10" t="s">
        <v>7356</v>
      </c>
      <c r="GTI1" s="10" t="s">
        <v>7357</v>
      </c>
      <c r="GTJ1" s="10" t="s">
        <v>7358</v>
      </c>
      <c r="GTK1" s="10" t="s">
        <v>7359</v>
      </c>
      <c r="GTL1" s="10" t="s">
        <v>7360</v>
      </c>
      <c r="GTM1" s="10" t="s">
        <v>7361</v>
      </c>
      <c r="GTN1" s="10" t="s">
        <v>7362</v>
      </c>
      <c r="GTO1" s="10" t="s">
        <v>7363</v>
      </c>
      <c r="GTP1" s="10" t="s">
        <v>7364</v>
      </c>
      <c r="GTQ1" s="10" t="s">
        <v>7365</v>
      </c>
      <c r="GTR1" s="10" t="s">
        <v>7366</v>
      </c>
      <c r="GTS1" s="10" t="s">
        <v>7367</v>
      </c>
      <c r="GTT1" s="10" t="s">
        <v>7368</v>
      </c>
      <c r="GTU1" s="10" t="s">
        <v>7369</v>
      </c>
      <c r="GTV1" s="10" t="s">
        <v>7370</v>
      </c>
      <c r="GTW1" s="10" t="s">
        <v>7371</v>
      </c>
      <c r="GTX1" s="10" t="s">
        <v>7372</v>
      </c>
      <c r="GTY1" s="10" t="s">
        <v>7373</v>
      </c>
      <c r="GTZ1" s="10" t="s">
        <v>7374</v>
      </c>
      <c r="GUA1" s="10" t="s">
        <v>7375</v>
      </c>
      <c r="GUB1" s="10" t="s">
        <v>7376</v>
      </c>
      <c r="GUC1" s="10" t="s">
        <v>7377</v>
      </c>
      <c r="GUD1" s="10" t="s">
        <v>7378</v>
      </c>
      <c r="GUE1" s="10" t="s">
        <v>7379</v>
      </c>
      <c r="GUF1" s="10" t="s">
        <v>7380</v>
      </c>
      <c r="GUG1" s="10" t="s">
        <v>7381</v>
      </c>
      <c r="GUH1" s="10" t="s">
        <v>7382</v>
      </c>
      <c r="GUI1" s="10" t="s">
        <v>7383</v>
      </c>
      <c r="GUJ1" s="10" t="s">
        <v>7384</v>
      </c>
      <c r="GUK1" s="10" t="s">
        <v>7385</v>
      </c>
      <c r="GUL1" s="10" t="s">
        <v>7386</v>
      </c>
      <c r="GUM1" s="10" t="s">
        <v>7387</v>
      </c>
      <c r="GUN1" s="10" t="s">
        <v>7388</v>
      </c>
      <c r="GUO1" s="10" t="s">
        <v>7389</v>
      </c>
      <c r="GUP1" s="10" t="s">
        <v>7390</v>
      </c>
      <c r="GUQ1" s="10" t="s">
        <v>7391</v>
      </c>
      <c r="GUR1" s="10" t="s">
        <v>7392</v>
      </c>
      <c r="GUS1" s="10" t="s">
        <v>7393</v>
      </c>
      <c r="GUT1" s="10" t="s">
        <v>7394</v>
      </c>
      <c r="GUU1" s="10" t="s">
        <v>7395</v>
      </c>
      <c r="GUV1" s="10" t="s">
        <v>7396</v>
      </c>
      <c r="GUW1" s="10" t="s">
        <v>7397</v>
      </c>
      <c r="GUX1" s="10" t="s">
        <v>7398</v>
      </c>
      <c r="GUY1" s="10" t="s">
        <v>7399</v>
      </c>
      <c r="GUZ1" s="10" t="s">
        <v>7400</v>
      </c>
      <c r="GVA1" s="10" t="s">
        <v>7401</v>
      </c>
      <c r="GVB1" s="10" t="s">
        <v>7402</v>
      </c>
      <c r="GVC1" s="10" t="s">
        <v>7403</v>
      </c>
      <c r="GVD1" s="10" t="s">
        <v>7404</v>
      </c>
      <c r="GVE1" s="10" t="s">
        <v>7405</v>
      </c>
      <c r="GVF1" s="10" t="s">
        <v>7406</v>
      </c>
      <c r="GVG1" s="10" t="s">
        <v>7407</v>
      </c>
      <c r="GVH1" s="10" t="s">
        <v>7408</v>
      </c>
      <c r="GVI1" s="10" t="s">
        <v>7409</v>
      </c>
      <c r="GVJ1" s="10" t="s">
        <v>7410</v>
      </c>
      <c r="GVK1" s="10" t="s">
        <v>7411</v>
      </c>
      <c r="GVL1" s="10" t="s">
        <v>7412</v>
      </c>
      <c r="GVM1" s="10" t="s">
        <v>7413</v>
      </c>
      <c r="GVN1" s="10" t="s">
        <v>7414</v>
      </c>
      <c r="GVO1" s="10" t="s">
        <v>7415</v>
      </c>
      <c r="GVP1" s="10" t="s">
        <v>7416</v>
      </c>
      <c r="GVQ1" s="10" t="s">
        <v>7417</v>
      </c>
      <c r="GVR1" s="10" t="s">
        <v>7418</v>
      </c>
      <c r="GVS1" s="10" t="s">
        <v>7419</v>
      </c>
      <c r="GVT1" s="10" t="s">
        <v>7420</v>
      </c>
      <c r="GVU1" s="10" t="s">
        <v>7421</v>
      </c>
      <c r="GVV1" s="10" t="s">
        <v>7422</v>
      </c>
      <c r="GVW1" s="10" t="s">
        <v>7423</v>
      </c>
      <c r="GVX1" s="10" t="s">
        <v>7424</v>
      </c>
      <c r="GVY1" s="10" t="s">
        <v>7425</v>
      </c>
      <c r="GVZ1" s="10" t="s">
        <v>7426</v>
      </c>
      <c r="GWA1" s="10" t="s">
        <v>7427</v>
      </c>
      <c r="GWB1" s="10" t="s">
        <v>7428</v>
      </c>
      <c r="GWC1" s="10" t="s">
        <v>7429</v>
      </c>
      <c r="GWD1" s="10" t="s">
        <v>7430</v>
      </c>
      <c r="GWE1" s="10" t="s">
        <v>7431</v>
      </c>
      <c r="GWF1" s="10" t="s">
        <v>7432</v>
      </c>
      <c r="GWG1" s="10" t="s">
        <v>7433</v>
      </c>
      <c r="GWH1" s="10" t="s">
        <v>7434</v>
      </c>
      <c r="GWI1" s="10" t="s">
        <v>7435</v>
      </c>
      <c r="GWJ1" s="10" t="s">
        <v>7436</v>
      </c>
      <c r="GWK1" s="10" t="s">
        <v>7437</v>
      </c>
      <c r="GWL1" s="10" t="s">
        <v>7438</v>
      </c>
      <c r="GWM1" s="10" t="s">
        <v>7439</v>
      </c>
      <c r="GWN1" s="10" t="s">
        <v>7440</v>
      </c>
      <c r="GWO1" s="10" t="s">
        <v>7441</v>
      </c>
      <c r="GWP1" s="10" t="s">
        <v>7442</v>
      </c>
      <c r="GWQ1" s="10" t="s">
        <v>7443</v>
      </c>
      <c r="GWR1" s="10" t="s">
        <v>7444</v>
      </c>
      <c r="GWS1" s="10" t="s">
        <v>7445</v>
      </c>
      <c r="GWT1" s="10" t="s">
        <v>7446</v>
      </c>
      <c r="GWU1" s="10" t="s">
        <v>7447</v>
      </c>
      <c r="GWV1" s="10" t="s">
        <v>7448</v>
      </c>
      <c r="GWW1" s="10" t="s">
        <v>7449</v>
      </c>
      <c r="GWX1" s="10" t="s">
        <v>7450</v>
      </c>
      <c r="GWY1" s="10" t="s">
        <v>7451</v>
      </c>
      <c r="GWZ1" s="10" t="s">
        <v>7452</v>
      </c>
      <c r="GXA1" s="10" t="s">
        <v>7453</v>
      </c>
      <c r="GXB1" s="10" t="s">
        <v>7454</v>
      </c>
      <c r="GXC1" s="10" t="s">
        <v>7455</v>
      </c>
      <c r="GXD1" s="10" t="s">
        <v>7456</v>
      </c>
      <c r="GXE1" s="10" t="s">
        <v>7457</v>
      </c>
      <c r="GXF1" s="10" t="s">
        <v>7458</v>
      </c>
      <c r="GXG1" s="10" t="s">
        <v>7459</v>
      </c>
      <c r="GXH1" s="10" t="s">
        <v>7460</v>
      </c>
      <c r="GXI1" s="10" t="s">
        <v>7461</v>
      </c>
      <c r="GXJ1" s="10" t="s">
        <v>7462</v>
      </c>
      <c r="GXK1" s="10" t="s">
        <v>7463</v>
      </c>
      <c r="GXL1" s="10" t="s">
        <v>7464</v>
      </c>
      <c r="GXM1" s="10" t="s">
        <v>7465</v>
      </c>
      <c r="GXN1" s="10" t="s">
        <v>7466</v>
      </c>
      <c r="GXO1" s="10" t="s">
        <v>7467</v>
      </c>
      <c r="GXP1" s="10" t="s">
        <v>7468</v>
      </c>
      <c r="GXQ1" s="10" t="s">
        <v>7469</v>
      </c>
      <c r="GXR1" s="10" t="s">
        <v>7470</v>
      </c>
      <c r="GXS1" s="10" t="s">
        <v>7471</v>
      </c>
      <c r="GXT1" s="10" t="s">
        <v>7472</v>
      </c>
      <c r="GXU1" s="10" t="s">
        <v>7473</v>
      </c>
      <c r="GXV1" s="10" t="s">
        <v>7474</v>
      </c>
      <c r="GXW1" s="10" t="s">
        <v>7475</v>
      </c>
      <c r="GXX1" s="10" t="s">
        <v>7476</v>
      </c>
      <c r="GXY1" s="10" t="s">
        <v>7477</v>
      </c>
      <c r="GXZ1" s="10" t="s">
        <v>7478</v>
      </c>
      <c r="GYA1" s="10" t="s">
        <v>7479</v>
      </c>
      <c r="GYB1" s="10" t="s">
        <v>7480</v>
      </c>
      <c r="GYC1" s="10" t="s">
        <v>7481</v>
      </c>
      <c r="GYD1" s="10" t="s">
        <v>7482</v>
      </c>
      <c r="GYE1" s="10" t="s">
        <v>7483</v>
      </c>
      <c r="GYF1" s="10" t="s">
        <v>7484</v>
      </c>
      <c r="GYG1" s="10" t="s">
        <v>7485</v>
      </c>
      <c r="GYH1" s="10" t="s">
        <v>7486</v>
      </c>
      <c r="GYI1" s="10" t="s">
        <v>7487</v>
      </c>
      <c r="GYJ1" s="10" t="s">
        <v>7488</v>
      </c>
      <c r="GYK1" s="10" t="s">
        <v>7489</v>
      </c>
      <c r="GYL1" s="10" t="s">
        <v>7490</v>
      </c>
      <c r="GYM1" s="10" t="s">
        <v>7491</v>
      </c>
      <c r="GYN1" s="10" t="s">
        <v>7492</v>
      </c>
      <c r="GYO1" s="10" t="s">
        <v>7493</v>
      </c>
      <c r="GYP1" s="10" t="s">
        <v>7494</v>
      </c>
      <c r="GYQ1" s="10" t="s">
        <v>7495</v>
      </c>
      <c r="GYR1" s="10" t="s">
        <v>7496</v>
      </c>
      <c r="GYS1" s="10" t="s">
        <v>7497</v>
      </c>
      <c r="GYT1" s="10" t="s">
        <v>7498</v>
      </c>
      <c r="GYU1" s="10" t="s">
        <v>7499</v>
      </c>
      <c r="GYV1" s="10" t="s">
        <v>7500</v>
      </c>
      <c r="GYW1" s="10" t="s">
        <v>7501</v>
      </c>
      <c r="GYX1" s="10" t="s">
        <v>7502</v>
      </c>
      <c r="GYY1" s="10" t="s">
        <v>7503</v>
      </c>
      <c r="GYZ1" s="10" t="s">
        <v>7504</v>
      </c>
      <c r="GZA1" s="10" t="s">
        <v>7505</v>
      </c>
      <c r="GZB1" s="10" t="s">
        <v>7506</v>
      </c>
      <c r="GZC1" s="10" t="s">
        <v>7507</v>
      </c>
      <c r="GZD1" s="10" t="s">
        <v>7508</v>
      </c>
      <c r="GZE1" s="10" t="s">
        <v>7509</v>
      </c>
      <c r="GZF1" s="10" t="s">
        <v>7510</v>
      </c>
      <c r="GZG1" s="10" t="s">
        <v>7511</v>
      </c>
      <c r="GZH1" s="10" t="s">
        <v>7512</v>
      </c>
      <c r="GZI1" s="10" t="s">
        <v>7513</v>
      </c>
      <c r="GZJ1" s="10" t="s">
        <v>7514</v>
      </c>
      <c r="GZK1" s="10" t="s">
        <v>7515</v>
      </c>
      <c r="GZL1" s="10" t="s">
        <v>7516</v>
      </c>
      <c r="GZM1" s="10" t="s">
        <v>7517</v>
      </c>
      <c r="GZN1" s="10" t="s">
        <v>7518</v>
      </c>
      <c r="GZO1" s="10" t="s">
        <v>7519</v>
      </c>
      <c r="GZP1" s="10" t="s">
        <v>7520</v>
      </c>
      <c r="GZQ1" s="10" t="s">
        <v>7521</v>
      </c>
      <c r="GZR1" s="10" t="s">
        <v>7522</v>
      </c>
      <c r="GZS1" s="10" t="s">
        <v>7523</v>
      </c>
      <c r="GZT1" s="10" t="s">
        <v>7524</v>
      </c>
      <c r="GZU1" s="10" t="s">
        <v>7525</v>
      </c>
      <c r="GZV1" s="10" t="s">
        <v>7526</v>
      </c>
      <c r="GZW1" s="10" t="s">
        <v>7527</v>
      </c>
      <c r="GZX1" s="10" t="s">
        <v>7528</v>
      </c>
      <c r="GZY1" s="10" t="s">
        <v>7529</v>
      </c>
      <c r="GZZ1" s="10" t="s">
        <v>7530</v>
      </c>
      <c r="HAA1" s="10" t="s">
        <v>7531</v>
      </c>
      <c r="HAB1" s="10" t="s">
        <v>7532</v>
      </c>
      <c r="HAC1" s="10" t="s">
        <v>7533</v>
      </c>
      <c r="HAD1" s="10" t="s">
        <v>7534</v>
      </c>
      <c r="HAE1" s="10" t="s">
        <v>7535</v>
      </c>
      <c r="HAF1" s="10" t="s">
        <v>7536</v>
      </c>
      <c r="HAG1" s="10" t="s">
        <v>7537</v>
      </c>
      <c r="HAH1" s="10" t="s">
        <v>7538</v>
      </c>
      <c r="HAI1" s="10" t="s">
        <v>7539</v>
      </c>
      <c r="HAJ1" s="10" t="s">
        <v>7540</v>
      </c>
      <c r="HAK1" s="10" t="s">
        <v>7541</v>
      </c>
      <c r="HAL1" s="10" t="s">
        <v>7542</v>
      </c>
      <c r="HAM1" s="10" t="s">
        <v>7543</v>
      </c>
      <c r="HAN1" s="10" t="s">
        <v>7544</v>
      </c>
      <c r="HAO1" s="10" t="s">
        <v>7545</v>
      </c>
      <c r="HAP1" s="10" t="s">
        <v>7546</v>
      </c>
      <c r="HAQ1" s="10" t="s">
        <v>7547</v>
      </c>
      <c r="HAR1" s="10" t="s">
        <v>7548</v>
      </c>
      <c r="HAS1" s="10" t="s">
        <v>7549</v>
      </c>
      <c r="HAT1" s="10" t="s">
        <v>7550</v>
      </c>
      <c r="HAU1" s="10" t="s">
        <v>7551</v>
      </c>
      <c r="HAV1" s="10" t="s">
        <v>7552</v>
      </c>
      <c r="HAW1" s="10" t="s">
        <v>7553</v>
      </c>
      <c r="HAX1" s="10" t="s">
        <v>7554</v>
      </c>
      <c r="HAY1" s="10" t="s">
        <v>7555</v>
      </c>
      <c r="HAZ1" s="10" t="s">
        <v>7556</v>
      </c>
      <c r="HBA1" s="10" t="s">
        <v>7557</v>
      </c>
      <c r="HBB1" s="10" t="s">
        <v>7558</v>
      </c>
      <c r="HBC1" s="10" t="s">
        <v>7559</v>
      </c>
      <c r="HBD1" s="10" t="s">
        <v>7560</v>
      </c>
      <c r="HBE1" s="10" t="s">
        <v>7561</v>
      </c>
      <c r="HBF1" s="10" t="s">
        <v>7562</v>
      </c>
      <c r="HBG1" s="10" t="s">
        <v>7563</v>
      </c>
      <c r="HBH1" s="10" t="s">
        <v>7564</v>
      </c>
      <c r="HBI1" s="10" t="s">
        <v>7565</v>
      </c>
      <c r="HBJ1" s="10" t="s">
        <v>7566</v>
      </c>
      <c r="HBK1" s="10" t="s">
        <v>7567</v>
      </c>
      <c r="HBL1" s="10" t="s">
        <v>7568</v>
      </c>
      <c r="HBM1" s="10" t="s">
        <v>7569</v>
      </c>
      <c r="HBN1" s="10" t="s">
        <v>7570</v>
      </c>
      <c r="HBO1" s="10" t="s">
        <v>7571</v>
      </c>
      <c r="HBP1" s="10" t="s">
        <v>7572</v>
      </c>
      <c r="HBQ1" s="10" t="s">
        <v>7573</v>
      </c>
      <c r="HBR1" s="10" t="s">
        <v>7574</v>
      </c>
      <c r="HBS1" s="10" t="s">
        <v>7575</v>
      </c>
      <c r="HBT1" s="10" t="s">
        <v>7576</v>
      </c>
      <c r="HBU1" s="10" t="s">
        <v>7577</v>
      </c>
      <c r="HBV1" s="10" t="s">
        <v>7578</v>
      </c>
      <c r="HBW1" s="10" t="s">
        <v>7579</v>
      </c>
      <c r="HBX1" s="10" t="s">
        <v>7580</v>
      </c>
      <c r="HBY1" s="10" t="s">
        <v>7581</v>
      </c>
      <c r="HBZ1" s="10" t="s">
        <v>7582</v>
      </c>
      <c r="HCA1" s="10" t="s">
        <v>7583</v>
      </c>
      <c r="HCB1" s="10" t="s">
        <v>7584</v>
      </c>
      <c r="HCC1" s="10" t="s">
        <v>7585</v>
      </c>
      <c r="HCD1" s="10" t="s">
        <v>7586</v>
      </c>
      <c r="HCE1" s="10" t="s">
        <v>7587</v>
      </c>
      <c r="HCF1" s="10" t="s">
        <v>7588</v>
      </c>
      <c r="HCG1" s="10" t="s">
        <v>7589</v>
      </c>
      <c r="HCH1" s="10" t="s">
        <v>7590</v>
      </c>
      <c r="HCI1" s="10" t="s">
        <v>7591</v>
      </c>
      <c r="HCJ1" s="10" t="s">
        <v>7592</v>
      </c>
      <c r="HCK1" s="10" t="s">
        <v>7593</v>
      </c>
      <c r="HCL1" s="10" t="s">
        <v>7594</v>
      </c>
      <c r="HCM1" s="10" t="s">
        <v>7595</v>
      </c>
      <c r="HCN1" s="10" t="s">
        <v>7596</v>
      </c>
      <c r="HCO1" s="10" t="s">
        <v>7597</v>
      </c>
      <c r="HCP1" s="10" t="s">
        <v>7598</v>
      </c>
      <c r="HCQ1" s="10" t="s">
        <v>7599</v>
      </c>
      <c r="HCR1" s="10" t="s">
        <v>7600</v>
      </c>
      <c r="HCS1" s="10" t="s">
        <v>7601</v>
      </c>
      <c r="HCT1" s="10" t="s">
        <v>7602</v>
      </c>
      <c r="HCU1" s="10" t="s">
        <v>7603</v>
      </c>
      <c r="HCV1" s="10" t="s">
        <v>7604</v>
      </c>
      <c r="HCW1" s="10" t="s">
        <v>7605</v>
      </c>
      <c r="HCX1" s="10" t="s">
        <v>7606</v>
      </c>
      <c r="HCY1" s="10" t="s">
        <v>7607</v>
      </c>
      <c r="HCZ1" s="10" t="s">
        <v>7608</v>
      </c>
      <c r="HDA1" s="10" t="s">
        <v>7609</v>
      </c>
      <c r="HDB1" s="10" t="s">
        <v>7610</v>
      </c>
      <c r="HDC1" s="10" t="s">
        <v>7611</v>
      </c>
      <c r="HDD1" s="10" t="s">
        <v>7612</v>
      </c>
      <c r="HDE1" s="10" t="s">
        <v>7613</v>
      </c>
      <c r="HDF1" s="10" t="s">
        <v>7614</v>
      </c>
      <c r="HDG1" s="10" t="s">
        <v>7615</v>
      </c>
      <c r="HDH1" s="10" t="s">
        <v>7616</v>
      </c>
      <c r="HDI1" s="10" t="s">
        <v>7617</v>
      </c>
      <c r="HDJ1" s="10" t="s">
        <v>7618</v>
      </c>
      <c r="HDK1" s="10" t="s">
        <v>7619</v>
      </c>
      <c r="HDL1" s="10" t="s">
        <v>7620</v>
      </c>
      <c r="HDM1" s="10" t="s">
        <v>7621</v>
      </c>
      <c r="HDN1" s="10" t="s">
        <v>7622</v>
      </c>
      <c r="HDO1" s="10" t="s">
        <v>7623</v>
      </c>
      <c r="HDP1" s="10" t="s">
        <v>7624</v>
      </c>
      <c r="HDQ1" s="10" t="s">
        <v>7625</v>
      </c>
      <c r="HDR1" s="10" t="s">
        <v>7626</v>
      </c>
      <c r="HDS1" s="10" t="s">
        <v>7627</v>
      </c>
      <c r="HDT1" s="10" t="s">
        <v>7628</v>
      </c>
      <c r="HDU1" s="10" t="s">
        <v>7629</v>
      </c>
      <c r="HDV1" s="10" t="s">
        <v>7630</v>
      </c>
      <c r="HDW1" s="10" t="s">
        <v>7631</v>
      </c>
      <c r="HDX1" s="10" t="s">
        <v>7632</v>
      </c>
      <c r="HDY1" s="10" t="s">
        <v>7633</v>
      </c>
      <c r="HDZ1" s="10" t="s">
        <v>7634</v>
      </c>
      <c r="HEA1" s="10" t="s">
        <v>7635</v>
      </c>
      <c r="HEB1" s="10" t="s">
        <v>7636</v>
      </c>
      <c r="HEC1" s="10" t="s">
        <v>7637</v>
      </c>
      <c r="HED1" s="10" t="s">
        <v>7638</v>
      </c>
      <c r="HEE1" s="10" t="s">
        <v>7639</v>
      </c>
      <c r="HEF1" s="10" t="s">
        <v>7640</v>
      </c>
      <c r="HEG1" s="10" t="s">
        <v>7641</v>
      </c>
      <c r="HEH1" s="10" t="s">
        <v>7642</v>
      </c>
      <c r="HEI1" s="10" t="s">
        <v>7643</v>
      </c>
      <c r="HEJ1" s="10" t="s">
        <v>7644</v>
      </c>
      <c r="HEK1" s="10" t="s">
        <v>7645</v>
      </c>
      <c r="HEL1" s="10" t="s">
        <v>7646</v>
      </c>
      <c r="HEM1" s="10" t="s">
        <v>7647</v>
      </c>
      <c r="HEN1" s="10" t="s">
        <v>7648</v>
      </c>
      <c r="HEO1" s="10" t="s">
        <v>7649</v>
      </c>
      <c r="HEP1" s="10" t="s">
        <v>7650</v>
      </c>
      <c r="HEQ1" s="10" t="s">
        <v>7651</v>
      </c>
      <c r="HER1" s="10" t="s">
        <v>7652</v>
      </c>
      <c r="HES1" s="10" t="s">
        <v>7653</v>
      </c>
      <c r="HET1" s="10" t="s">
        <v>7654</v>
      </c>
      <c r="HEU1" s="10" t="s">
        <v>7655</v>
      </c>
      <c r="HEV1" s="10" t="s">
        <v>7656</v>
      </c>
      <c r="HEW1" s="10" t="s">
        <v>7657</v>
      </c>
      <c r="HEX1" s="10" t="s">
        <v>7658</v>
      </c>
      <c r="HEY1" s="10" t="s">
        <v>7659</v>
      </c>
      <c r="HEZ1" s="10" t="s">
        <v>7660</v>
      </c>
      <c r="HFA1" s="10" t="s">
        <v>7661</v>
      </c>
      <c r="HFB1" s="10" t="s">
        <v>7662</v>
      </c>
      <c r="HFC1" s="10" t="s">
        <v>7663</v>
      </c>
      <c r="HFD1" s="10" t="s">
        <v>7664</v>
      </c>
      <c r="HFE1" s="10" t="s">
        <v>7665</v>
      </c>
      <c r="HFF1" s="10" t="s">
        <v>7666</v>
      </c>
      <c r="HFG1" s="10" t="s">
        <v>7667</v>
      </c>
      <c r="HFH1" s="10" t="s">
        <v>7668</v>
      </c>
      <c r="HFI1" s="10" t="s">
        <v>7669</v>
      </c>
      <c r="HFJ1" s="10" t="s">
        <v>7670</v>
      </c>
      <c r="HFK1" s="10" t="s">
        <v>7671</v>
      </c>
      <c r="HFL1" s="10" t="s">
        <v>7672</v>
      </c>
      <c r="HFM1" s="10" t="s">
        <v>7673</v>
      </c>
      <c r="HFN1" s="10" t="s">
        <v>7674</v>
      </c>
      <c r="HFO1" s="10" t="s">
        <v>7675</v>
      </c>
      <c r="HFP1" s="10" t="s">
        <v>7676</v>
      </c>
      <c r="HFQ1" s="10" t="s">
        <v>7677</v>
      </c>
      <c r="HFR1" s="10" t="s">
        <v>7678</v>
      </c>
      <c r="HFS1" s="10" t="s">
        <v>7679</v>
      </c>
      <c r="HFT1" s="10" t="s">
        <v>7680</v>
      </c>
      <c r="HFU1" s="10" t="s">
        <v>7681</v>
      </c>
      <c r="HFV1" s="10" t="s">
        <v>7682</v>
      </c>
      <c r="HFW1" s="10" t="s">
        <v>7683</v>
      </c>
      <c r="HFX1" s="10" t="s">
        <v>7684</v>
      </c>
      <c r="HFY1" s="10" t="s">
        <v>7685</v>
      </c>
      <c r="HFZ1" s="10" t="s">
        <v>7686</v>
      </c>
      <c r="HGA1" s="10" t="s">
        <v>7687</v>
      </c>
      <c r="HGB1" s="10" t="s">
        <v>7688</v>
      </c>
      <c r="HGC1" s="10" t="s">
        <v>7689</v>
      </c>
      <c r="HGD1" s="10" t="s">
        <v>7690</v>
      </c>
      <c r="HGE1" s="10" t="s">
        <v>7691</v>
      </c>
      <c r="HGF1" s="10" t="s">
        <v>7692</v>
      </c>
      <c r="HGG1" s="10" t="s">
        <v>7693</v>
      </c>
      <c r="HGH1" s="10" t="s">
        <v>7694</v>
      </c>
      <c r="HGI1" s="10" t="s">
        <v>7695</v>
      </c>
      <c r="HGJ1" s="10" t="s">
        <v>7696</v>
      </c>
      <c r="HGK1" s="10" t="s">
        <v>7697</v>
      </c>
      <c r="HGL1" s="10" t="s">
        <v>7698</v>
      </c>
      <c r="HGM1" s="10" t="s">
        <v>7699</v>
      </c>
      <c r="HGN1" s="10" t="s">
        <v>7700</v>
      </c>
      <c r="HGO1" s="10" t="s">
        <v>7701</v>
      </c>
      <c r="HGP1" s="10" t="s">
        <v>7702</v>
      </c>
      <c r="HGQ1" s="10" t="s">
        <v>7703</v>
      </c>
      <c r="HGR1" s="10" t="s">
        <v>7704</v>
      </c>
      <c r="HGS1" s="10" t="s">
        <v>7705</v>
      </c>
      <c r="HGT1" s="10" t="s">
        <v>7706</v>
      </c>
      <c r="HGU1" s="10" t="s">
        <v>7707</v>
      </c>
      <c r="HGV1" s="10" t="s">
        <v>7708</v>
      </c>
      <c r="HGW1" s="10" t="s">
        <v>7709</v>
      </c>
      <c r="HGX1" s="10" t="s">
        <v>7710</v>
      </c>
      <c r="HGY1" s="10" t="s">
        <v>7711</v>
      </c>
      <c r="HGZ1" s="10" t="s">
        <v>7712</v>
      </c>
      <c r="HHA1" s="10" t="s">
        <v>7713</v>
      </c>
      <c r="HHB1" s="10" t="s">
        <v>7714</v>
      </c>
      <c r="HHC1" s="10" t="s">
        <v>7715</v>
      </c>
      <c r="HHD1" s="10" t="s">
        <v>7716</v>
      </c>
      <c r="HHE1" s="10" t="s">
        <v>7717</v>
      </c>
      <c r="HHF1" s="10" t="s">
        <v>7718</v>
      </c>
      <c r="HHG1" s="10" t="s">
        <v>7719</v>
      </c>
      <c r="HHH1" s="10" t="s">
        <v>7720</v>
      </c>
      <c r="HHI1" s="10" t="s">
        <v>7721</v>
      </c>
      <c r="HHJ1" s="10" t="s">
        <v>7722</v>
      </c>
      <c r="HHK1" s="10" t="s">
        <v>7723</v>
      </c>
      <c r="HHL1" s="10" t="s">
        <v>7724</v>
      </c>
      <c r="HHM1" s="10" t="s">
        <v>7725</v>
      </c>
      <c r="HHN1" s="10" t="s">
        <v>7726</v>
      </c>
      <c r="HHO1" s="10" t="s">
        <v>7727</v>
      </c>
      <c r="HHP1" s="10" t="s">
        <v>7728</v>
      </c>
      <c r="HHQ1" s="10" t="s">
        <v>7729</v>
      </c>
      <c r="HHR1" s="10" t="s">
        <v>7730</v>
      </c>
      <c r="HHS1" s="10" t="s">
        <v>7731</v>
      </c>
      <c r="HHT1" s="10" t="s">
        <v>7732</v>
      </c>
      <c r="HHU1" s="10" t="s">
        <v>7733</v>
      </c>
      <c r="HHV1" s="10" t="s">
        <v>7734</v>
      </c>
      <c r="HHW1" s="10" t="s">
        <v>7735</v>
      </c>
      <c r="HHX1" s="10" t="s">
        <v>7736</v>
      </c>
      <c r="HHY1" s="10" t="s">
        <v>7737</v>
      </c>
      <c r="HHZ1" s="10" t="s">
        <v>7738</v>
      </c>
      <c r="HIA1" s="10" t="s">
        <v>7739</v>
      </c>
      <c r="HIB1" s="10" t="s">
        <v>7740</v>
      </c>
      <c r="HIC1" s="10" t="s">
        <v>7741</v>
      </c>
      <c r="HID1" s="10" t="s">
        <v>7742</v>
      </c>
      <c r="HIE1" s="10" t="s">
        <v>7743</v>
      </c>
      <c r="HIF1" s="10" t="s">
        <v>7744</v>
      </c>
      <c r="HIG1" s="10" t="s">
        <v>7745</v>
      </c>
      <c r="HIH1" s="10" t="s">
        <v>7746</v>
      </c>
      <c r="HII1" s="10" t="s">
        <v>7747</v>
      </c>
      <c r="HIJ1" s="10" t="s">
        <v>7748</v>
      </c>
      <c r="HIK1" s="10" t="s">
        <v>7749</v>
      </c>
      <c r="HIL1" s="10" t="s">
        <v>7750</v>
      </c>
      <c r="HIM1" s="10" t="s">
        <v>7751</v>
      </c>
      <c r="HIN1" s="10" t="s">
        <v>7752</v>
      </c>
      <c r="HIO1" s="10" t="s">
        <v>7753</v>
      </c>
      <c r="HIP1" s="10" t="s">
        <v>7754</v>
      </c>
      <c r="HIQ1" s="10" t="s">
        <v>7755</v>
      </c>
      <c r="HIR1" s="10" t="s">
        <v>7756</v>
      </c>
      <c r="HIS1" s="10" t="s">
        <v>7757</v>
      </c>
      <c r="HIT1" s="10" t="s">
        <v>7758</v>
      </c>
      <c r="HIU1" s="10" t="s">
        <v>7759</v>
      </c>
      <c r="HIV1" s="10" t="s">
        <v>7760</v>
      </c>
      <c r="HIW1" s="10" t="s">
        <v>7761</v>
      </c>
      <c r="HIX1" s="10" t="s">
        <v>7762</v>
      </c>
      <c r="HIY1" s="10" t="s">
        <v>7763</v>
      </c>
      <c r="HIZ1" s="10" t="s">
        <v>7764</v>
      </c>
      <c r="HJA1" s="10" t="s">
        <v>7765</v>
      </c>
      <c r="HJB1" s="10" t="s">
        <v>7766</v>
      </c>
      <c r="HJC1" s="10" t="s">
        <v>7767</v>
      </c>
      <c r="HJD1" s="10" t="s">
        <v>7768</v>
      </c>
      <c r="HJE1" s="10" t="s">
        <v>7769</v>
      </c>
      <c r="HJF1" s="10" t="s">
        <v>7770</v>
      </c>
      <c r="HJG1" s="10" t="s">
        <v>7771</v>
      </c>
      <c r="HJH1" s="10" t="s">
        <v>7772</v>
      </c>
      <c r="HJI1" s="10" t="s">
        <v>7773</v>
      </c>
      <c r="HJJ1" s="10" t="s">
        <v>7774</v>
      </c>
      <c r="HJK1" s="10" t="s">
        <v>7775</v>
      </c>
      <c r="HJL1" s="10" t="s">
        <v>7776</v>
      </c>
      <c r="HJM1" s="10" t="s">
        <v>7777</v>
      </c>
      <c r="HJN1" s="10" t="s">
        <v>7778</v>
      </c>
      <c r="HJO1" s="10" t="s">
        <v>7779</v>
      </c>
      <c r="HJP1" s="10" t="s">
        <v>7780</v>
      </c>
      <c r="HJQ1" s="10" t="s">
        <v>7781</v>
      </c>
      <c r="HJR1" s="10" t="s">
        <v>7782</v>
      </c>
      <c r="HJS1" s="10" t="s">
        <v>7783</v>
      </c>
      <c r="HJT1" s="10" t="s">
        <v>7784</v>
      </c>
      <c r="HJU1" s="10" t="s">
        <v>7785</v>
      </c>
      <c r="HJV1" s="10" t="s">
        <v>7786</v>
      </c>
      <c r="HJW1" s="10" t="s">
        <v>7787</v>
      </c>
      <c r="HJX1" s="10" t="s">
        <v>7788</v>
      </c>
      <c r="HJY1" s="10" t="s">
        <v>7789</v>
      </c>
      <c r="HJZ1" s="10" t="s">
        <v>7790</v>
      </c>
      <c r="HKA1" s="10" t="s">
        <v>7791</v>
      </c>
      <c r="HKB1" s="10" t="s">
        <v>7792</v>
      </c>
      <c r="HKC1" s="10" t="s">
        <v>7793</v>
      </c>
      <c r="HKD1" s="10" t="s">
        <v>7794</v>
      </c>
      <c r="HKE1" s="10" t="s">
        <v>7795</v>
      </c>
      <c r="HKF1" s="10" t="s">
        <v>7796</v>
      </c>
      <c r="HKG1" s="10" t="s">
        <v>7797</v>
      </c>
      <c r="HKH1" s="10" t="s">
        <v>7798</v>
      </c>
      <c r="HKI1" s="10" t="s">
        <v>7799</v>
      </c>
      <c r="HKJ1" s="10" t="s">
        <v>7800</v>
      </c>
      <c r="HKK1" s="10" t="s">
        <v>7801</v>
      </c>
      <c r="HKL1" s="10" t="s">
        <v>7802</v>
      </c>
      <c r="HKM1" s="10" t="s">
        <v>7803</v>
      </c>
      <c r="HKN1" s="10" t="s">
        <v>7804</v>
      </c>
      <c r="HKO1" s="10" t="s">
        <v>7805</v>
      </c>
      <c r="HKP1" s="10" t="s">
        <v>7806</v>
      </c>
      <c r="HKQ1" s="10" t="s">
        <v>7807</v>
      </c>
      <c r="HKR1" s="10" t="s">
        <v>7808</v>
      </c>
      <c r="HKS1" s="10" t="s">
        <v>7809</v>
      </c>
      <c r="HKT1" s="10" t="s">
        <v>7810</v>
      </c>
      <c r="HKU1" s="10" t="s">
        <v>7811</v>
      </c>
      <c r="HKV1" s="10" t="s">
        <v>7812</v>
      </c>
      <c r="HKW1" s="10" t="s">
        <v>7813</v>
      </c>
      <c r="HKX1" s="10" t="s">
        <v>7814</v>
      </c>
      <c r="HKY1" s="10" t="s">
        <v>7815</v>
      </c>
      <c r="HKZ1" s="10" t="s">
        <v>7816</v>
      </c>
      <c r="HLA1" s="10" t="s">
        <v>7817</v>
      </c>
      <c r="HLB1" s="10" t="s">
        <v>7818</v>
      </c>
      <c r="HLC1" s="10" t="s">
        <v>7819</v>
      </c>
      <c r="HLD1" s="10" t="s">
        <v>7820</v>
      </c>
      <c r="HLE1" s="10" t="s">
        <v>7821</v>
      </c>
      <c r="HLF1" s="10" t="s">
        <v>7822</v>
      </c>
      <c r="HLG1" s="10" t="s">
        <v>7823</v>
      </c>
      <c r="HLH1" s="10" t="s">
        <v>7824</v>
      </c>
      <c r="HLI1" s="10" t="s">
        <v>7825</v>
      </c>
      <c r="HLJ1" s="10" t="s">
        <v>7826</v>
      </c>
      <c r="HLK1" s="10" t="s">
        <v>7827</v>
      </c>
      <c r="HLL1" s="10" t="s">
        <v>7828</v>
      </c>
      <c r="HLM1" s="10" t="s">
        <v>7829</v>
      </c>
      <c r="HLN1" s="10" t="s">
        <v>7830</v>
      </c>
      <c r="HLO1" s="10" t="s">
        <v>7831</v>
      </c>
      <c r="HLP1" s="10" t="s">
        <v>7832</v>
      </c>
      <c r="HLQ1" s="10" t="s">
        <v>7833</v>
      </c>
      <c r="HLR1" s="10" t="s">
        <v>7834</v>
      </c>
      <c r="HLS1" s="10" t="s">
        <v>7835</v>
      </c>
      <c r="HLT1" s="10" t="s">
        <v>7836</v>
      </c>
      <c r="HLU1" s="10" t="s">
        <v>7837</v>
      </c>
      <c r="HLV1" s="10" t="s">
        <v>7838</v>
      </c>
      <c r="HLW1" s="10" t="s">
        <v>7839</v>
      </c>
      <c r="HLX1" s="10" t="s">
        <v>7840</v>
      </c>
      <c r="HLY1" s="10" t="s">
        <v>7841</v>
      </c>
      <c r="HLZ1" s="10" t="s">
        <v>7842</v>
      </c>
      <c r="HMA1" s="10" t="s">
        <v>7843</v>
      </c>
      <c r="HMB1" s="10" t="s">
        <v>7844</v>
      </c>
      <c r="HMC1" s="10" t="s">
        <v>7845</v>
      </c>
      <c r="HMD1" s="10" t="s">
        <v>7846</v>
      </c>
      <c r="HME1" s="10" t="s">
        <v>7847</v>
      </c>
      <c r="HMF1" s="10" t="s">
        <v>7848</v>
      </c>
      <c r="HMG1" s="10" t="s">
        <v>7849</v>
      </c>
      <c r="HMH1" s="10" t="s">
        <v>7850</v>
      </c>
      <c r="HMI1" s="10" t="s">
        <v>7851</v>
      </c>
      <c r="HMJ1" s="10" t="s">
        <v>7852</v>
      </c>
      <c r="HMK1" s="10" t="s">
        <v>7853</v>
      </c>
      <c r="HML1" s="10" t="s">
        <v>7854</v>
      </c>
      <c r="HMM1" s="10" t="s">
        <v>7855</v>
      </c>
      <c r="HMN1" s="10" t="s">
        <v>7856</v>
      </c>
      <c r="HMO1" s="10" t="s">
        <v>7857</v>
      </c>
      <c r="HMP1" s="10" t="s">
        <v>7858</v>
      </c>
      <c r="HMQ1" s="10" t="s">
        <v>7859</v>
      </c>
      <c r="HMR1" s="10" t="s">
        <v>7860</v>
      </c>
      <c r="HMS1" s="10" t="s">
        <v>7861</v>
      </c>
      <c r="HMT1" s="10" t="s">
        <v>7862</v>
      </c>
      <c r="HMU1" s="10" t="s">
        <v>7863</v>
      </c>
      <c r="HMV1" s="10" t="s">
        <v>7864</v>
      </c>
      <c r="HMW1" s="10" t="s">
        <v>7865</v>
      </c>
      <c r="HMX1" s="10" t="s">
        <v>7866</v>
      </c>
      <c r="HMY1" s="10" t="s">
        <v>7867</v>
      </c>
      <c r="HMZ1" s="10" t="s">
        <v>7868</v>
      </c>
      <c r="HNA1" s="10" t="s">
        <v>7869</v>
      </c>
      <c r="HNB1" s="10" t="s">
        <v>7870</v>
      </c>
      <c r="HNC1" s="10" t="s">
        <v>7871</v>
      </c>
      <c r="HND1" s="10" t="s">
        <v>7872</v>
      </c>
      <c r="HNE1" s="10" t="s">
        <v>7873</v>
      </c>
      <c r="HNF1" s="10" t="s">
        <v>7874</v>
      </c>
      <c r="HNG1" s="10" t="s">
        <v>7875</v>
      </c>
      <c r="HNH1" s="10" t="s">
        <v>7876</v>
      </c>
      <c r="HNI1" s="10" t="s">
        <v>7877</v>
      </c>
      <c r="HNJ1" s="10" t="s">
        <v>7878</v>
      </c>
      <c r="HNK1" s="10" t="s">
        <v>7879</v>
      </c>
      <c r="HNL1" s="10" t="s">
        <v>7880</v>
      </c>
      <c r="HNM1" s="10" t="s">
        <v>7881</v>
      </c>
      <c r="HNN1" s="10" t="s">
        <v>7882</v>
      </c>
      <c r="HNO1" s="10" t="s">
        <v>7883</v>
      </c>
      <c r="HNP1" s="10" t="s">
        <v>7884</v>
      </c>
      <c r="HNQ1" s="10" t="s">
        <v>7885</v>
      </c>
      <c r="HNR1" s="10" t="s">
        <v>7886</v>
      </c>
      <c r="HNS1" s="10" t="s">
        <v>7887</v>
      </c>
      <c r="HNT1" s="10" t="s">
        <v>7888</v>
      </c>
      <c r="HNU1" s="10" t="s">
        <v>7889</v>
      </c>
      <c r="HNV1" s="10" t="s">
        <v>7890</v>
      </c>
      <c r="HNW1" s="10" t="s">
        <v>7891</v>
      </c>
      <c r="HNX1" s="10" t="s">
        <v>7892</v>
      </c>
      <c r="HNY1" s="10" t="s">
        <v>7893</v>
      </c>
      <c r="HNZ1" s="10" t="s">
        <v>7894</v>
      </c>
      <c r="HOA1" s="10" t="s">
        <v>7895</v>
      </c>
      <c r="HOB1" s="10" t="s">
        <v>7896</v>
      </c>
      <c r="HOC1" s="10" t="s">
        <v>7897</v>
      </c>
      <c r="HOD1" s="10" t="s">
        <v>7898</v>
      </c>
      <c r="HOE1" s="10" t="s">
        <v>7899</v>
      </c>
      <c r="HOF1" s="10" t="s">
        <v>7900</v>
      </c>
      <c r="HOG1" s="10" t="s">
        <v>7901</v>
      </c>
      <c r="HOH1" s="10" t="s">
        <v>7902</v>
      </c>
      <c r="HOI1" s="10" t="s">
        <v>7903</v>
      </c>
      <c r="HOJ1" s="10" t="s">
        <v>7904</v>
      </c>
      <c r="HOK1" s="10" t="s">
        <v>7905</v>
      </c>
      <c r="HOL1" s="10" t="s">
        <v>7906</v>
      </c>
      <c r="HOM1" s="10" t="s">
        <v>7907</v>
      </c>
      <c r="HON1" s="10" t="s">
        <v>7908</v>
      </c>
      <c r="HOO1" s="10" t="s">
        <v>7909</v>
      </c>
      <c r="HOP1" s="10" t="s">
        <v>7910</v>
      </c>
      <c r="HOQ1" s="10" t="s">
        <v>7911</v>
      </c>
      <c r="HOR1" s="10" t="s">
        <v>7912</v>
      </c>
      <c r="HOS1" s="10" t="s">
        <v>7913</v>
      </c>
      <c r="HOT1" s="10" t="s">
        <v>7914</v>
      </c>
      <c r="HOU1" s="10" t="s">
        <v>7915</v>
      </c>
      <c r="HOV1" s="10" t="s">
        <v>7916</v>
      </c>
      <c r="HOW1" s="10" t="s">
        <v>7917</v>
      </c>
      <c r="HOX1" s="10" t="s">
        <v>7918</v>
      </c>
      <c r="HOY1" s="10" t="s">
        <v>7919</v>
      </c>
      <c r="HOZ1" s="10" t="s">
        <v>7920</v>
      </c>
      <c r="HPA1" s="10" t="s">
        <v>7921</v>
      </c>
      <c r="HPB1" s="10" t="s">
        <v>7922</v>
      </c>
      <c r="HPC1" s="10" t="s">
        <v>7923</v>
      </c>
      <c r="HPD1" s="10" t="s">
        <v>7924</v>
      </c>
      <c r="HPE1" s="10" t="s">
        <v>7925</v>
      </c>
      <c r="HPF1" s="10" t="s">
        <v>7926</v>
      </c>
      <c r="HPG1" s="10" t="s">
        <v>7927</v>
      </c>
      <c r="HPH1" s="10" t="s">
        <v>7928</v>
      </c>
      <c r="HPI1" s="10" t="s">
        <v>7929</v>
      </c>
      <c r="HPJ1" s="10" t="s">
        <v>7930</v>
      </c>
      <c r="HPK1" s="10" t="s">
        <v>7931</v>
      </c>
      <c r="HPL1" s="10" t="s">
        <v>7932</v>
      </c>
      <c r="HPM1" s="10" t="s">
        <v>7933</v>
      </c>
      <c r="HPN1" s="10" t="s">
        <v>7934</v>
      </c>
      <c r="HPO1" s="10" t="s">
        <v>7935</v>
      </c>
      <c r="HPP1" s="10" t="s">
        <v>7936</v>
      </c>
      <c r="HPQ1" s="10" t="s">
        <v>7937</v>
      </c>
      <c r="HPR1" s="10" t="s">
        <v>7938</v>
      </c>
      <c r="HPS1" s="10" t="s">
        <v>7939</v>
      </c>
      <c r="HPT1" s="10" t="s">
        <v>7940</v>
      </c>
      <c r="HPU1" s="10" t="s">
        <v>7941</v>
      </c>
      <c r="HPV1" s="10" t="s">
        <v>7942</v>
      </c>
      <c r="HPW1" s="10" t="s">
        <v>7943</v>
      </c>
      <c r="HPX1" s="10" t="s">
        <v>7944</v>
      </c>
      <c r="HPY1" s="10" t="s">
        <v>7945</v>
      </c>
      <c r="HPZ1" s="10" t="s">
        <v>7946</v>
      </c>
      <c r="HQA1" s="10" t="s">
        <v>7947</v>
      </c>
      <c r="HQB1" s="10" t="s">
        <v>7948</v>
      </c>
      <c r="HQC1" s="10" t="s">
        <v>7949</v>
      </c>
      <c r="HQD1" s="10" t="s">
        <v>7950</v>
      </c>
      <c r="HQE1" s="10" t="s">
        <v>7951</v>
      </c>
      <c r="HQF1" s="10" t="s">
        <v>7952</v>
      </c>
      <c r="HQG1" s="10" t="s">
        <v>7953</v>
      </c>
      <c r="HQH1" s="10" t="s">
        <v>7954</v>
      </c>
      <c r="HQI1" s="10" t="s">
        <v>7955</v>
      </c>
      <c r="HQJ1" s="10" t="s">
        <v>7956</v>
      </c>
      <c r="HQK1" s="10" t="s">
        <v>7957</v>
      </c>
      <c r="HQL1" s="10" t="s">
        <v>7958</v>
      </c>
      <c r="HQM1" s="10" t="s">
        <v>7959</v>
      </c>
      <c r="HQN1" s="10" t="s">
        <v>7960</v>
      </c>
      <c r="HQO1" s="10" t="s">
        <v>7961</v>
      </c>
      <c r="HQP1" s="10" t="s">
        <v>7962</v>
      </c>
      <c r="HQQ1" s="10" t="s">
        <v>7963</v>
      </c>
      <c r="HQR1" s="10" t="s">
        <v>7964</v>
      </c>
      <c r="HQS1" s="10" t="s">
        <v>7965</v>
      </c>
      <c r="HQT1" s="10" t="s">
        <v>7966</v>
      </c>
      <c r="HQU1" s="10" t="s">
        <v>7967</v>
      </c>
      <c r="HQV1" s="10" t="s">
        <v>7968</v>
      </c>
      <c r="HQW1" s="10" t="s">
        <v>7969</v>
      </c>
      <c r="HQX1" s="10" t="s">
        <v>7970</v>
      </c>
      <c r="HQY1" s="10" t="s">
        <v>7971</v>
      </c>
      <c r="HQZ1" s="10" t="s">
        <v>7972</v>
      </c>
      <c r="HRA1" s="10" t="s">
        <v>7973</v>
      </c>
      <c r="HRB1" s="10" t="s">
        <v>7974</v>
      </c>
      <c r="HRC1" s="10" t="s">
        <v>7975</v>
      </c>
      <c r="HRD1" s="10" t="s">
        <v>7976</v>
      </c>
      <c r="HRE1" s="10" t="s">
        <v>7977</v>
      </c>
      <c r="HRF1" s="10" t="s">
        <v>7978</v>
      </c>
      <c r="HRG1" s="10" t="s">
        <v>7979</v>
      </c>
      <c r="HRH1" s="10" t="s">
        <v>7980</v>
      </c>
      <c r="HRI1" s="10" t="s">
        <v>7981</v>
      </c>
      <c r="HRJ1" s="10" t="s">
        <v>7982</v>
      </c>
      <c r="HRK1" s="10" t="s">
        <v>7983</v>
      </c>
      <c r="HRL1" s="10" t="s">
        <v>7984</v>
      </c>
      <c r="HRM1" s="10" t="s">
        <v>7985</v>
      </c>
      <c r="HRN1" s="10" t="s">
        <v>7986</v>
      </c>
      <c r="HRO1" s="10" t="s">
        <v>7987</v>
      </c>
      <c r="HRP1" s="10" t="s">
        <v>7988</v>
      </c>
      <c r="HRQ1" s="10" t="s">
        <v>7989</v>
      </c>
      <c r="HRR1" s="10" t="s">
        <v>7990</v>
      </c>
      <c r="HRS1" s="10" t="s">
        <v>7991</v>
      </c>
      <c r="HRT1" s="10" t="s">
        <v>7992</v>
      </c>
      <c r="HRU1" s="10" t="s">
        <v>7993</v>
      </c>
      <c r="HRV1" s="10" t="s">
        <v>7994</v>
      </c>
      <c r="HRW1" s="10" t="s">
        <v>7995</v>
      </c>
      <c r="HRX1" s="10" t="s">
        <v>7996</v>
      </c>
      <c r="HRY1" s="10" t="s">
        <v>7997</v>
      </c>
      <c r="HRZ1" s="10" t="s">
        <v>7998</v>
      </c>
      <c r="HSA1" s="10" t="s">
        <v>7999</v>
      </c>
      <c r="HSB1" s="10" t="s">
        <v>8000</v>
      </c>
      <c r="HSC1" s="10" t="s">
        <v>8001</v>
      </c>
      <c r="HSD1" s="10" t="s">
        <v>8002</v>
      </c>
      <c r="HSE1" s="10" t="s">
        <v>8003</v>
      </c>
      <c r="HSF1" s="10" t="s">
        <v>8004</v>
      </c>
      <c r="HSG1" s="10" t="s">
        <v>8005</v>
      </c>
      <c r="HSH1" s="10" t="s">
        <v>8006</v>
      </c>
      <c r="HSI1" s="10" t="s">
        <v>8007</v>
      </c>
      <c r="HSJ1" s="10" t="s">
        <v>8008</v>
      </c>
      <c r="HSK1" s="10" t="s">
        <v>8009</v>
      </c>
      <c r="HSL1" s="10" t="s">
        <v>8010</v>
      </c>
      <c r="HSM1" s="10" t="s">
        <v>8011</v>
      </c>
      <c r="HSN1" s="10" t="s">
        <v>8012</v>
      </c>
      <c r="HSO1" s="10" t="s">
        <v>8013</v>
      </c>
      <c r="HSP1" s="10" t="s">
        <v>8014</v>
      </c>
      <c r="HSQ1" s="10" t="s">
        <v>8015</v>
      </c>
      <c r="HSR1" s="10" t="s">
        <v>8016</v>
      </c>
      <c r="HSS1" s="10" t="s">
        <v>8017</v>
      </c>
      <c r="HST1" s="10" t="s">
        <v>8018</v>
      </c>
      <c r="HSU1" s="10" t="s">
        <v>8019</v>
      </c>
      <c r="HSV1" s="10" t="s">
        <v>8020</v>
      </c>
      <c r="HSW1" s="10" t="s">
        <v>8021</v>
      </c>
      <c r="HSX1" s="10" t="s">
        <v>8022</v>
      </c>
      <c r="HSY1" s="10" t="s">
        <v>8023</v>
      </c>
      <c r="HSZ1" s="10" t="s">
        <v>8024</v>
      </c>
      <c r="HTA1" s="10" t="s">
        <v>8025</v>
      </c>
      <c r="HTB1" s="10" t="s">
        <v>8026</v>
      </c>
      <c r="HTC1" s="10" t="s">
        <v>8027</v>
      </c>
      <c r="HTD1" s="10" t="s">
        <v>8028</v>
      </c>
      <c r="HTE1" s="10" t="s">
        <v>8029</v>
      </c>
      <c r="HTF1" s="10" t="s">
        <v>8030</v>
      </c>
      <c r="HTG1" s="10" t="s">
        <v>8031</v>
      </c>
      <c r="HTH1" s="10" t="s">
        <v>8032</v>
      </c>
      <c r="HTI1" s="10" t="s">
        <v>8033</v>
      </c>
      <c r="HTJ1" s="10" t="s">
        <v>8034</v>
      </c>
      <c r="HTK1" s="10" t="s">
        <v>8035</v>
      </c>
      <c r="HTL1" s="10" t="s">
        <v>8036</v>
      </c>
      <c r="HTM1" s="10" t="s">
        <v>8037</v>
      </c>
      <c r="HTN1" s="10" t="s">
        <v>8038</v>
      </c>
      <c r="HTO1" s="10" t="s">
        <v>8039</v>
      </c>
      <c r="HTP1" s="10" t="s">
        <v>8040</v>
      </c>
      <c r="HTQ1" s="10" t="s">
        <v>8041</v>
      </c>
      <c r="HTR1" s="10" t="s">
        <v>8042</v>
      </c>
      <c r="HTS1" s="10" t="s">
        <v>8043</v>
      </c>
      <c r="HTT1" s="10" t="s">
        <v>8044</v>
      </c>
      <c r="HTU1" s="10" t="s">
        <v>8045</v>
      </c>
      <c r="HTV1" s="10" t="s">
        <v>8046</v>
      </c>
      <c r="HTW1" s="10" t="s">
        <v>8047</v>
      </c>
      <c r="HTX1" s="10" t="s">
        <v>8048</v>
      </c>
      <c r="HTY1" s="10" t="s">
        <v>8049</v>
      </c>
      <c r="HTZ1" s="10" t="s">
        <v>8050</v>
      </c>
      <c r="HUA1" s="10" t="s">
        <v>8051</v>
      </c>
      <c r="HUB1" s="10" t="s">
        <v>8052</v>
      </c>
      <c r="HUC1" s="10" t="s">
        <v>8053</v>
      </c>
      <c r="HUD1" s="10" t="s">
        <v>8054</v>
      </c>
      <c r="HUE1" s="10" t="s">
        <v>8055</v>
      </c>
      <c r="HUF1" s="10" t="s">
        <v>8056</v>
      </c>
      <c r="HUG1" s="10" t="s">
        <v>8057</v>
      </c>
      <c r="HUH1" s="10" t="s">
        <v>8058</v>
      </c>
      <c r="HUI1" s="10" t="s">
        <v>8059</v>
      </c>
      <c r="HUJ1" s="10" t="s">
        <v>8060</v>
      </c>
      <c r="HUK1" s="10" t="s">
        <v>8061</v>
      </c>
      <c r="HUL1" s="10" t="s">
        <v>8062</v>
      </c>
      <c r="HUM1" s="10" t="s">
        <v>8063</v>
      </c>
      <c r="HUN1" s="10" t="s">
        <v>8064</v>
      </c>
      <c r="HUO1" s="10" t="s">
        <v>8065</v>
      </c>
      <c r="HUP1" s="10" t="s">
        <v>8066</v>
      </c>
      <c r="HUQ1" s="10" t="s">
        <v>8067</v>
      </c>
      <c r="HUR1" s="10" t="s">
        <v>8068</v>
      </c>
      <c r="HUS1" s="10" t="s">
        <v>8069</v>
      </c>
      <c r="HUT1" s="10" t="s">
        <v>8070</v>
      </c>
      <c r="HUU1" s="10" t="s">
        <v>8071</v>
      </c>
      <c r="HUV1" s="10" t="s">
        <v>8072</v>
      </c>
      <c r="HUW1" s="10" t="s">
        <v>8073</v>
      </c>
      <c r="HUX1" s="10" t="s">
        <v>8074</v>
      </c>
      <c r="HUY1" s="10" t="s">
        <v>8075</v>
      </c>
      <c r="HUZ1" s="10" t="s">
        <v>8076</v>
      </c>
      <c r="HVA1" s="10" t="s">
        <v>8077</v>
      </c>
      <c r="HVB1" s="10" t="s">
        <v>8078</v>
      </c>
      <c r="HVC1" s="10" t="s">
        <v>8079</v>
      </c>
      <c r="HVD1" s="10" t="s">
        <v>8080</v>
      </c>
      <c r="HVE1" s="10" t="s">
        <v>8081</v>
      </c>
      <c r="HVF1" s="10" t="s">
        <v>8082</v>
      </c>
      <c r="HVG1" s="10" t="s">
        <v>8083</v>
      </c>
      <c r="HVH1" s="10" t="s">
        <v>8084</v>
      </c>
      <c r="HVI1" s="10" t="s">
        <v>8085</v>
      </c>
      <c r="HVJ1" s="10" t="s">
        <v>8086</v>
      </c>
      <c r="HVK1" s="10" t="s">
        <v>8087</v>
      </c>
      <c r="HVL1" s="10" t="s">
        <v>8088</v>
      </c>
      <c r="HVM1" s="10" t="s">
        <v>8089</v>
      </c>
      <c r="HVN1" s="10" t="s">
        <v>8090</v>
      </c>
      <c r="HVO1" s="10" t="s">
        <v>8091</v>
      </c>
      <c r="HVP1" s="10" t="s">
        <v>8092</v>
      </c>
      <c r="HVQ1" s="10" t="s">
        <v>8093</v>
      </c>
      <c r="HVR1" s="10" t="s">
        <v>8094</v>
      </c>
      <c r="HVS1" s="10" t="s">
        <v>8095</v>
      </c>
      <c r="HVT1" s="10" t="s">
        <v>8096</v>
      </c>
      <c r="HVU1" s="10" t="s">
        <v>8097</v>
      </c>
      <c r="HVV1" s="10" t="s">
        <v>8098</v>
      </c>
      <c r="HVW1" s="10" t="s">
        <v>8099</v>
      </c>
      <c r="HVX1" s="10" t="s">
        <v>8100</v>
      </c>
      <c r="HVY1" s="10" t="s">
        <v>8101</v>
      </c>
      <c r="HVZ1" s="10" t="s">
        <v>8102</v>
      </c>
      <c r="HWA1" s="10" t="s">
        <v>8103</v>
      </c>
      <c r="HWB1" s="10" t="s">
        <v>8104</v>
      </c>
      <c r="HWC1" s="10" t="s">
        <v>8105</v>
      </c>
      <c r="HWD1" s="10" t="s">
        <v>8106</v>
      </c>
      <c r="HWE1" s="10" t="s">
        <v>8107</v>
      </c>
      <c r="HWF1" s="10" t="s">
        <v>8108</v>
      </c>
      <c r="HWG1" s="10" t="s">
        <v>8109</v>
      </c>
      <c r="HWH1" s="10" t="s">
        <v>8110</v>
      </c>
      <c r="HWI1" s="10" t="s">
        <v>8111</v>
      </c>
      <c r="HWJ1" s="10" t="s">
        <v>8112</v>
      </c>
      <c r="HWK1" s="10" t="s">
        <v>8113</v>
      </c>
      <c r="HWL1" s="10" t="s">
        <v>8114</v>
      </c>
      <c r="HWM1" s="10" t="s">
        <v>8115</v>
      </c>
      <c r="HWN1" s="10" t="s">
        <v>8116</v>
      </c>
      <c r="HWO1" s="10" t="s">
        <v>8117</v>
      </c>
      <c r="HWP1" s="10" t="s">
        <v>8118</v>
      </c>
      <c r="HWQ1" s="10" t="s">
        <v>8119</v>
      </c>
      <c r="HWR1" s="10" t="s">
        <v>8120</v>
      </c>
      <c r="HWS1" s="10" t="s">
        <v>8121</v>
      </c>
      <c r="HWT1" s="10" t="s">
        <v>8122</v>
      </c>
      <c r="HWU1" s="10" t="s">
        <v>8123</v>
      </c>
      <c r="HWV1" s="10" t="s">
        <v>8124</v>
      </c>
      <c r="HWW1" s="10" t="s">
        <v>8125</v>
      </c>
      <c r="HWX1" s="10" t="s">
        <v>8126</v>
      </c>
      <c r="HWY1" s="10" t="s">
        <v>8127</v>
      </c>
      <c r="HWZ1" s="10" t="s">
        <v>8128</v>
      </c>
      <c r="HXA1" s="10" t="s">
        <v>8129</v>
      </c>
      <c r="HXB1" s="10" t="s">
        <v>8130</v>
      </c>
      <c r="HXC1" s="10" t="s">
        <v>8131</v>
      </c>
      <c r="HXD1" s="10" t="s">
        <v>8132</v>
      </c>
      <c r="HXE1" s="10" t="s">
        <v>8133</v>
      </c>
      <c r="HXF1" s="10" t="s">
        <v>8134</v>
      </c>
      <c r="HXG1" s="10" t="s">
        <v>8135</v>
      </c>
      <c r="HXH1" s="10" t="s">
        <v>8136</v>
      </c>
      <c r="HXI1" s="10" t="s">
        <v>8137</v>
      </c>
      <c r="HXJ1" s="10" t="s">
        <v>8138</v>
      </c>
      <c r="HXK1" s="10" t="s">
        <v>8139</v>
      </c>
      <c r="HXL1" s="10" t="s">
        <v>8140</v>
      </c>
      <c r="HXM1" s="10" t="s">
        <v>8141</v>
      </c>
      <c r="HXN1" s="10" t="s">
        <v>8142</v>
      </c>
      <c r="HXO1" s="10" t="s">
        <v>8143</v>
      </c>
      <c r="HXP1" s="10" t="s">
        <v>8144</v>
      </c>
      <c r="HXQ1" s="10" t="s">
        <v>8145</v>
      </c>
      <c r="HXR1" s="10" t="s">
        <v>8146</v>
      </c>
      <c r="HXS1" s="10" t="s">
        <v>8147</v>
      </c>
      <c r="HXT1" s="10" t="s">
        <v>8148</v>
      </c>
      <c r="HXU1" s="10" t="s">
        <v>8149</v>
      </c>
      <c r="HXV1" s="10" t="s">
        <v>8150</v>
      </c>
      <c r="HXW1" s="10" t="s">
        <v>8151</v>
      </c>
      <c r="HXX1" s="10" t="s">
        <v>8152</v>
      </c>
      <c r="HXY1" s="10" t="s">
        <v>8153</v>
      </c>
      <c r="HXZ1" s="10" t="s">
        <v>8154</v>
      </c>
      <c r="HYA1" s="10" t="s">
        <v>8155</v>
      </c>
      <c r="HYB1" s="10" t="s">
        <v>8156</v>
      </c>
      <c r="HYC1" s="10" t="s">
        <v>8157</v>
      </c>
      <c r="HYD1" s="10" t="s">
        <v>8158</v>
      </c>
      <c r="HYE1" s="10" t="s">
        <v>8159</v>
      </c>
      <c r="HYF1" s="10" t="s">
        <v>8160</v>
      </c>
      <c r="HYG1" s="10" t="s">
        <v>8161</v>
      </c>
      <c r="HYH1" s="10" t="s">
        <v>8162</v>
      </c>
      <c r="HYI1" s="10" t="s">
        <v>8163</v>
      </c>
      <c r="HYJ1" s="10" t="s">
        <v>8164</v>
      </c>
      <c r="HYK1" s="10" t="s">
        <v>8165</v>
      </c>
      <c r="HYL1" s="10" t="s">
        <v>8166</v>
      </c>
      <c r="HYM1" s="10" t="s">
        <v>8167</v>
      </c>
      <c r="HYN1" s="10" t="s">
        <v>8168</v>
      </c>
      <c r="HYO1" s="10" t="s">
        <v>8169</v>
      </c>
      <c r="HYP1" s="10" t="s">
        <v>8170</v>
      </c>
      <c r="HYQ1" s="10" t="s">
        <v>8171</v>
      </c>
      <c r="HYR1" s="10" t="s">
        <v>8172</v>
      </c>
      <c r="HYS1" s="10" t="s">
        <v>8173</v>
      </c>
      <c r="HYT1" s="10" t="s">
        <v>8174</v>
      </c>
      <c r="HYU1" s="10" t="s">
        <v>8175</v>
      </c>
      <c r="HYV1" s="10" t="s">
        <v>8176</v>
      </c>
      <c r="HYW1" s="10" t="s">
        <v>8177</v>
      </c>
      <c r="HYX1" s="10" t="s">
        <v>8178</v>
      </c>
      <c r="HYY1" s="10" t="s">
        <v>8179</v>
      </c>
      <c r="HYZ1" s="10" t="s">
        <v>8180</v>
      </c>
      <c r="HZA1" s="10" t="s">
        <v>8181</v>
      </c>
      <c r="HZB1" s="10" t="s">
        <v>8182</v>
      </c>
      <c r="HZC1" s="10" t="s">
        <v>8183</v>
      </c>
      <c r="HZD1" s="10" t="s">
        <v>8184</v>
      </c>
      <c r="HZE1" s="10" t="s">
        <v>8185</v>
      </c>
      <c r="HZF1" s="10" t="s">
        <v>8186</v>
      </c>
      <c r="HZG1" s="10" t="s">
        <v>8187</v>
      </c>
      <c r="HZH1" s="10" t="s">
        <v>8188</v>
      </c>
      <c r="HZI1" s="10" t="s">
        <v>8189</v>
      </c>
      <c r="HZJ1" s="10" t="s">
        <v>8190</v>
      </c>
      <c r="HZK1" s="10" t="s">
        <v>8191</v>
      </c>
      <c r="HZL1" s="10" t="s">
        <v>8192</v>
      </c>
      <c r="HZM1" s="10" t="s">
        <v>8193</v>
      </c>
      <c r="HZN1" s="10" t="s">
        <v>8194</v>
      </c>
      <c r="HZO1" s="10" t="s">
        <v>8195</v>
      </c>
      <c r="HZP1" s="10" t="s">
        <v>8196</v>
      </c>
      <c r="HZQ1" s="10" t="s">
        <v>8197</v>
      </c>
      <c r="HZR1" s="10" t="s">
        <v>8198</v>
      </c>
      <c r="HZS1" s="10" t="s">
        <v>8199</v>
      </c>
      <c r="HZT1" s="10" t="s">
        <v>8200</v>
      </c>
      <c r="HZU1" s="10" t="s">
        <v>8201</v>
      </c>
      <c r="HZV1" s="10" t="s">
        <v>8202</v>
      </c>
      <c r="HZW1" s="10" t="s">
        <v>8203</v>
      </c>
      <c r="HZX1" s="10" t="s">
        <v>8204</v>
      </c>
      <c r="HZY1" s="10" t="s">
        <v>8205</v>
      </c>
      <c r="HZZ1" s="10" t="s">
        <v>8206</v>
      </c>
      <c r="IAA1" s="10" t="s">
        <v>8207</v>
      </c>
      <c r="IAB1" s="10" t="s">
        <v>8208</v>
      </c>
      <c r="IAC1" s="10" t="s">
        <v>8209</v>
      </c>
      <c r="IAD1" s="10" t="s">
        <v>8210</v>
      </c>
      <c r="IAE1" s="10" t="s">
        <v>8211</v>
      </c>
      <c r="IAF1" s="10" t="s">
        <v>8212</v>
      </c>
      <c r="IAG1" s="10" t="s">
        <v>8213</v>
      </c>
      <c r="IAH1" s="10" t="s">
        <v>8214</v>
      </c>
      <c r="IAI1" s="10" t="s">
        <v>8215</v>
      </c>
      <c r="IAJ1" s="10" t="s">
        <v>8216</v>
      </c>
      <c r="IAK1" s="10" t="s">
        <v>8217</v>
      </c>
      <c r="IAL1" s="10" t="s">
        <v>8218</v>
      </c>
      <c r="IAM1" s="10" t="s">
        <v>8219</v>
      </c>
      <c r="IAN1" s="10" t="s">
        <v>8220</v>
      </c>
      <c r="IAO1" s="10" t="s">
        <v>8221</v>
      </c>
      <c r="IAP1" s="10" t="s">
        <v>8222</v>
      </c>
      <c r="IAQ1" s="10" t="s">
        <v>8223</v>
      </c>
      <c r="IAR1" s="10" t="s">
        <v>8224</v>
      </c>
      <c r="IAS1" s="10" t="s">
        <v>8225</v>
      </c>
      <c r="IAT1" s="10" t="s">
        <v>8226</v>
      </c>
      <c r="IAU1" s="10" t="s">
        <v>8227</v>
      </c>
      <c r="IAV1" s="10" t="s">
        <v>8228</v>
      </c>
      <c r="IAW1" s="10" t="s">
        <v>8229</v>
      </c>
      <c r="IAX1" s="10" t="s">
        <v>8230</v>
      </c>
      <c r="IAY1" s="10" t="s">
        <v>8231</v>
      </c>
      <c r="IAZ1" s="10" t="s">
        <v>8232</v>
      </c>
      <c r="IBA1" s="10" t="s">
        <v>8233</v>
      </c>
      <c r="IBB1" s="10" t="s">
        <v>8234</v>
      </c>
      <c r="IBC1" s="10" t="s">
        <v>8235</v>
      </c>
      <c r="IBD1" s="10" t="s">
        <v>8236</v>
      </c>
      <c r="IBE1" s="10" t="s">
        <v>8237</v>
      </c>
      <c r="IBF1" s="10" t="s">
        <v>8238</v>
      </c>
      <c r="IBG1" s="10" t="s">
        <v>8239</v>
      </c>
      <c r="IBH1" s="10" t="s">
        <v>8240</v>
      </c>
      <c r="IBI1" s="10" t="s">
        <v>8241</v>
      </c>
      <c r="IBJ1" s="10" t="s">
        <v>8242</v>
      </c>
      <c r="IBK1" s="10" t="s">
        <v>8243</v>
      </c>
      <c r="IBL1" s="10" t="s">
        <v>8244</v>
      </c>
      <c r="IBM1" s="10" t="s">
        <v>8245</v>
      </c>
      <c r="IBN1" s="10" t="s">
        <v>8246</v>
      </c>
      <c r="IBO1" s="10" t="s">
        <v>8247</v>
      </c>
      <c r="IBP1" s="10" t="s">
        <v>8248</v>
      </c>
      <c r="IBQ1" s="10" t="s">
        <v>8249</v>
      </c>
      <c r="IBR1" s="10" t="s">
        <v>8250</v>
      </c>
      <c r="IBS1" s="10" t="s">
        <v>8251</v>
      </c>
      <c r="IBT1" s="10" t="s">
        <v>8252</v>
      </c>
      <c r="IBU1" s="10" t="s">
        <v>8253</v>
      </c>
      <c r="IBV1" s="10" t="s">
        <v>8254</v>
      </c>
      <c r="IBW1" s="10" t="s">
        <v>8255</v>
      </c>
      <c r="IBX1" s="10" t="s">
        <v>8256</v>
      </c>
      <c r="IBY1" s="10" t="s">
        <v>8257</v>
      </c>
      <c r="IBZ1" s="10" t="s">
        <v>8258</v>
      </c>
      <c r="ICA1" s="10" t="s">
        <v>8259</v>
      </c>
      <c r="ICB1" s="10" t="s">
        <v>8260</v>
      </c>
      <c r="ICC1" s="10" t="s">
        <v>8261</v>
      </c>
      <c r="ICD1" s="10" t="s">
        <v>8262</v>
      </c>
      <c r="ICE1" s="10" t="s">
        <v>8263</v>
      </c>
      <c r="ICF1" s="10" t="s">
        <v>8264</v>
      </c>
      <c r="ICG1" s="10" t="s">
        <v>8265</v>
      </c>
      <c r="ICH1" s="10" t="s">
        <v>8266</v>
      </c>
      <c r="ICI1" s="10" t="s">
        <v>8267</v>
      </c>
      <c r="ICJ1" s="10" t="s">
        <v>8268</v>
      </c>
      <c r="ICK1" s="10" t="s">
        <v>8269</v>
      </c>
      <c r="ICL1" s="10" t="s">
        <v>8270</v>
      </c>
      <c r="ICM1" s="10" t="s">
        <v>8271</v>
      </c>
      <c r="ICN1" s="10" t="s">
        <v>8272</v>
      </c>
      <c r="ICO1" s="10" t="s">
        <v>8273</v>
      </c>
      <c r="ICP1" s="10" t="s">
        <v>8274</v>
      </c>
      <c r="ICQ1" s="10" t="s">
        <v>8275</v>
      </c>
      <c r="ICR1" s="10" t="s">
        <v>8276</v>
      </c>
      <c r="ICS1" s="10" t="s">
        <v>8277</v>
      </c>
      <c r="ICT1" s="10" t="s">
        <v>8278</v>
      </c>
      <c r="ICU1" s="10" t="s">
        <v>8279</v>
      </c>
      <c r="ICV1" s="10" t="s">
        <v>8280</v>
      </c>
      <c r="ICW1" s="10" t="s">
        <v>8281</v>
      </c>
      <c r="ICX1" s="10" t="s">
        <v>8282</v>
      </c>
      <c r="ICY1" s="10" t="s">
        <v>8283</v>
      </c>
      <c r="ICZ1" s="10" t="s">
        <v>8284</v>
      </c>
      <c r="IDA1" s="10" t="s">
        <v>8285</v>
      </c>
      <c r="IDB1" s="10" t="s">
        <v>8286</v>
      </c>
      <c r="IDC1" s="10" t="s">
        <v>8287</v>
      </c>
      <c r="IDD1" s="10" t="s">
        <v>8288</v>
      </c>
      <c r="IDE1" s="10" t="s">
        <v>8289</v>
      </c>
      <c r="IDF1" s="10" t="s">
        <v>8290</v>
      </c>
      <c r="IDG1" s="10" t="s">
        <v>8291</v>
      </c>
      <c r="IDH1" s="10" t="s">
        <v>8292</v>
      </c>
      <c r="IDI1" s="10" t="s">
        <v>8293</v>
      </c>
      <c r="IDJ1" s="10" t="s">
        <v>8294</v>
      </c>
      <c r="IDK1" s="10" t="s">
        <v>8295</v>
      </c>
      <c r="IDL1" s="10" t="s">
        <v>8296</v>
      </c>
      <c r="IDM1" s="10" t="s">
        <v>8297</v>
      </c>
      <c r="IDN1" s="10" t="s">
        <v>8298</v>
      </c>
      <c r="IDO1" s="10" t="s">
        <v>8299</v>
      </c>
      <c r="IDP1" s="10" t="s">
        <v>8300</v>
      </c>
      <c r="IDQ1" s="10" t="s">
        <v>8301</v>
      </c>
      <c r="IDR1" s="10" t="s">
        <v>8302</v>
      </c>
      <c r="IDS1" s="10" t="s">
        <v>8303</v>
      </c>
      <c r="IDT1" s="10" t="s">
        <v>8304</v>
      </c>
      <c r="IDU1" s="10" t="s">
        <v>8305</v>
      </c>
      <c r="IDV1" s="10" t="s">
        <v>8306</v>
      </c>
      <c r="IDW1" s="10" t="s">
        <v>8307</v>
      </c>
      <c r="IDX1" s="10" t="s">
        <v>8308</v>
      </c>
      <c r="IDY1" s="10" t="s">
        <v>8309</v>
      </c>
      <c r="IDZ1" s="10" t="s">
        <v>8310</v>
      </c>
      <c r="IEA1" s="10" t="s">
        <v>8311</v>
      </c>
      <c r="IEB1" s="10" t="s">
        <v>8312</v>
      </c>
      <c r="IEC1" s="10" t="s">
        <v>8313</v>
      </c>
      <c r="IED1" s="10" t="s">
        <v>8314</v>
      </c>
      <c r="IEE1" s="10" t="s">
        <v>8315</v>
      </c>
      <c r="IEF1" s="10" t="s">
        <v>8316</v>
      </c>
      <c r="IEG1" s="10" t="s">
        <v>8317</v>
      </c>
      <c r="IEH1" s="10" t="s">
        <v>8318</v>
      </c>
      <c r="IEI1" s="10" t="s">
        <v>8319</v>
      </c>
      <c r="IEJ1" s="10" t="s">
        <v>8320</v>
      </c>
      <c r="IEK1" s="10" t="s">
        <v>8321</v>
      </c>
      <c r="IEL1" s="10" t="s">
        <v>8322</v>
      </c>
      <c r="IEM1" s="10" t="s">
        <v>8323</v>
      </c>
      <c r="IEN1" s="10" t="s">
        <v>8324</v>
      </c>
      <c r="IEO1" s="10" t="s">
        <v>8325</v>
      </c>
      <c r="IEP1" s="10" t="s">
        <v>8326</v>
      </c>
      <c r="IEQ1" s="10" t="s">
        <v>8327</v>
      </c>
      <c r="IER1" s="10" t="s">
        <v>8328</v>
      </c>
      <c r="IES1" s="10" t="s">
        <v>8329</v>
      </c>
      <c r="IET1" s="10" t="s">
        <v>8330</v>
      </c>
      <c r="IEU1" s="10" t="s">
        <v>8331</v>
      </c>
      <c r="IEV1" s="10" t="s">
        <v>8332</v>
      </c>
      <c r="IEW1" s="10" t="s">
        <v>8333</v>
      </c>
      <c r="IEX1" s="10" t="s">
        <v>8334</v>
      </c>
      <c r="IEY1" s="10" t="s">
        <v>8335</v>
      </c>
      <c r="IEZ1" s="10" t="s">
        <v>8336</v>
      </c>
      <c r="IFA1" s="10" t="s">
        <v>8337</v>
      </c>
      <c r="IFB1" s="10" t="s">
        <v>8338</v>
      </c>
      <c r="IFC1" s="10" t="s">
        <v>8339</v>
      </c>
      <c r="IFD1" s="10" t="s">
        <v>8340</v>
      </c>
      <c r="IFE1" s="10" t="s">
        <v>8341</v>
      </c>
      <c r="IFF1" s="10" t="s">
        <v>8342</v>
      </c>
      <c r="IFG1" s="10" t="s">
        <v>8343</v>
      </c>
      <c r="IFH1" s="10" t="s">
        <v>8344</v>
      </c>
      <c r="IFI1" s="10" t="s">
        <v>8345</v>
      </c>
      <c r="IFJ1" s="10" t="s">
        <v>8346</v>
      </c>
      <c r="IFK1" s="10" t="s">
        <v>8347</v>
      </c>
      <c r="IFL1" s="10" t="s">
        <v>8348</v>
      </c>
      <c r="IFM1" s="10" t="s">
        <v>8349</v>
      </c>
      <c r="IFN1" s="10" t="s">
        <v>8350</v>
      </c>
      <c r="IFO1" s="10" t="s">
        <v>8351</v>
      </c>
      <c r="IFP1" s="10" t="s">
        <v>8352</v>
      </c>
      <c r="IFQ1" s="10" t="s">
        <v>8353</v>
      </c>
      <c r="IFR1" s="10" t="s">
        <v>8354</v>
      </c>
      <c r="IFS1" s="10" t="s">
        <v>8355</v>
      </c>
      <c r="IFT1" s="10" t="s">
        <v>8356</v>
      </c>
      <c r="IFU1" s="10" t="s">
        <v>8357</v>
      </c>
      <c r="IFV1" s="10" t="s">
        <v>8358</v>
      </c>
      <c r="IFW1" s="10" t="s">
        <v>8359</v>
      </c>
      <c r="IFX1" s="10" t="s">
        <v>8360</v>
      </c>
      <c r="IFY1" s="10" t="s">
        <v>8361</v>
      </c>
      <c r="IFZ1" s="10" t="s">
        <v>8362</v>
      </c>
      <c r="IGA1" s="10" t="s">
        <v>8363</v>
      </c>
      <c r="IGB1" s="10" t="s">
        <v>8364</v>
      </c>
      <c r="IGC1" s="10" t="s">
        <v>8365</v>
      </c>
      <c r="IGD1" s="10" t="s">
        <v>8366</v>
      </c>
      <c r="IGE1" s="10" t="s">
        <v>8367</v>
      </c>
      <c r="IGF1" s="10" t="s">
        <v>8368</v>
      </c>
      <c r="IGG1" s="10" t="s">
        <v>8369</v>
      </c>
      <c r="IGH1" s="10" t="s">
        <v>8370</v>
      </c>
      <c r="IGI1" s="10" t="s">
        <v>8371</v>
      </c>
      <c r="IGJ1" s="10" t="s">
        <v>8372</v>
      </c>
      <c r="IGK1" s="10" t="s">
        <v>8373</v>
      </c>
      <c r="IGL1" s="10" t="s">
        <v>8374</v>
      </c>
      <c r="IGM1" s="10" t="s">
        <v>8375</v>
      </c>
      <c r="IGN1" s="10" t="s">
        <v>8376</v>
      </c>
      <c r="IGO1" s="10" t="s">
        <v>8377</v>
      </c>
      <c r="IGP1" s="10" t="s">
        <v>8378</v>
      </c>
      <c r="IGQ1" s="10" t="s">
        <v>8379</v>
      </c>
      <c r="IGR1" s="10" t="s">
        <v>8380</v>
      </c>
      <c r="IGS1" s="10" t="s">
        <v>8381</v>
      </c>
      <c r="IGT1" s="10" t="s">
        <v>8382</v>
      </c>
      <c r="IGU1" s="10" t="s">
        <v>8383</v>
      </c>
      <c r="IGV1" s="10" t="s">
        <v>8384</v>
      </c>
      <c r="IGW1" s="10" t="s">
        <v>8385</v>
      </c>
      <c r="IGX1" s="10" t="s">
        <v>8386</v>
      </c>
      <c r="IGY1" s="10" t="s">
        <v>8387</v>
      </c>
      <c r="IGZ1" s="10" t="s">
        <v>8388</v>
      </c>
      <c r="IHA1" s="10" t="s">
        <v>8389</v>
      </c>
      <c r="IHB1" s="10" t="s">
        <v>8390</v>
      </c>
      <c r="IHC1" s="10" t="s">
        <v>8391</v>
      </c>
      <c r="IHD1" s="10" t="s">
        <v>8392</v>
      </c>
      <c r="IHE1" s="10" t="s">
        <v>8393</v>
      </c>
      <c r="IHF1" s="10" t="s">
        <v>8394</v>
      </c>
      <c r="IHG1" s="10" t="s">
        <v>8395</v>
      </c>
      <c r="IHH1" s="10" t="s">
        <v>8396</v>
      </c>
      <c r="IHI1" s="10" t="s">
        <v>8397</v>
      </c>
      <c r="IHJ1" s="10" t="s">
        <v>8398</v>
      </c>
      <c r="IHK1" s="10" t="s">
        <v>8399</v>
      </c>
      <c r="IHL1" s="10" t="s">
        <v>8400</v>
      </c>
      <c r="IHM1" s="10" t="s">
        <v>8401</v>
      </c>
      <c r="IHN1" s="10" t="s">
        <v>8402</v>
      </c>
      <c r="IHO1" s="10" t="s">
        <v>8403</v>
      </c>
      <c r="IHP1" s="10" t="s">
        <v>8404</v>
      </c>
      <c r="IHQ1" s="10" t="s">
        <v>8405</v>
      </c>
      <c r="IHR1" s="10" t="s">
        <v>8406</v>
      </c>
      <c r="IHS1" s="10" t="s">
        <v>8407</v>
      </c>
      <c r="IHT1" s="10" t="s">
        <v>8408</v>
      </c>
      <c r="IHU1" s="10" t="s">
        <v>8409</v>
      </c>
      <c r="IHV1" s="10" t="s">
        <v>8410</v>
      </c>
      <c r="IHW1" s="10" t="s">
        <v>8411</v>
      </c>
      <c r="IHX1" s="10" t="s">
        <v>8412</v>
      </c>
      <c r="IHY1" s="10" t="s">
        <v>8413</v>
      </c>
      <c r="IHZ1" s="10" t="s">
        <v>8414</v>
      </c>
      <c r="IIA1" s="10" t="s">
        <v>8415</v>
      </c>
      <c r="IIB1" s="10" t="s">
        <v>8416</v>
      </c>
      <c r="IIC1" s="10" t="s">
        <v>8417</v>
      </c>
      <c r="IID1" s="10" t="s">
        <v>8418</v>
      </c>
      <c r="IIE1" s="10" t="s">
        <v>8419</v>
      </c>
      <c r="IIF1" s="10" t="s">
        <v>8420</v>
      </c>
      <c r="IIG1" s="10" t="s">
        <v>8421</v>
      </c>
      <c r="IIH1" s="10" t="s">
        <v>8422</v>
      </c>
      <c r="III1" s="10" t="s">
        <v>8423</v>
      </c>
      <c r="IIJ1" s="10" t="s">
        <v>8424</v>
      </c>
      <c r="IIK1" s="10" t="s">
        <v>8425</v>
      </c>
      <c r="IIL1" s="10" t="s">
        <v>8426</v>
      </c>
      <c r="IIM1" s="10" t="s">
        <v>8427</v>
      </c>
      <c r="IIN1" s="10" t="s">
        <v>8428</v>
      </c>
      <c r="IIO1" s="10" t="s">
        <v>8429</v>
      </c>
      <c r="IIP1" s="10" t="s">
        <v>8430</v>
      </c>
      <c r="IIQ1" s="10" t="s">
        <v>8431</v>
      </c>
      <c r="IIR1" s="10" t="s">
        <v>8432</v>
      </c>
      <c r="IIS1" s="10" t="s">
        <v>8433</v>
      </c>
      <c r="IIT1" s="10" t="s">
        <v>8434</v>
      </c>
      <c r="IIU1" s="10" t="s">
        <v>8435</v>
      </c>
      <c r="IIV1" s="10" t="s">
        <v>8436</v>
      </c>
      <c r="IIW1" s="10" t="s">
        <v>8437</v>
      </c>
      <c r="IIX1" s="10" t="s">
        <v>8438</v>
      </c>
      <c r="IIY1" s="10" t="s">
        <v>8439</v>
      </c>
      <c r="IIZ1" s="10" t="s">
        <v>8440</v>
      </c>
      <c r="IJA1" s="10" t="s">
        <v>8441</v>
      </c>
      <c r="IJB1" s="10" t="s">
        <v>8442</v>
      </c>
      <c r="IJC1" s="10" t="s">
        <v>8443</v>
      </c>
      <c r="IJD1" s="10" t="s">
        <v>8444</v>
      </c>
      <c r="IJE1" s="10" t="s">
        <v>8445</v>
      </c>
      <c r="IJF1" s="10" t="s">
        <v>8446</v>
      </c>
      <c r="IJG1" s="10" t="s">
        <v>8447</v>
      </c>
      <c r="IJH1" s="10" t="s">
        <v>8448</v>
      </c>
      <c r="IJI1" s="10" t="s">
        <v>8449</v>
      </c>
      <c r="IJJ1" s="10" t="s">
        <v>8450</v>
      </c>
      <c r="IJK1" s="10" t="s">
        <v>8451</v>
      </c>
      <c r="IJL1" s="10" t="s">
        <v>8452</v>
      </c>
      <c r="IJM1" s="10" t="s">
        <v>8453</v>
      </c>
      <c r="IJN1" s="10" t="s">
        <v>8454</v>
      </c>
      <c r="IJO1" s="10" t="s">
        <v>8455</v>
      </c>
      <c r="IJP1" s="10" t="s">
        <v>8456</v>
      </c>
      <c r="IJQ1" s="10" t="s">
        <v>8457</v>
      </c>
      <c r="IJR1" s="10" t="s">
        <v>8458</v>
      </c>
      <c r="IJS1" s="10" t="s">
        <v>8459</v>
      </c>
      <c r="IJT1" s="10" t="s">
        <v>8460</v>
      </c>
      <c r="IJU1" s="10" t="s">
        <v>8461</v>
      </c>
      <c r="IJV1" s="10" t="s">
        <v>8462</v>
      </c>
      <c r="IJW1" s="10" t="s">
        <v>8463</v>
      </c>
      <c r="IJX1" s="10" t="s">
        <v>8464</v>
      </c>
      <c r="IJY1" s="10" t="s">
        <v>8465</v>
      </c>
      <c r="IJZ1" s="10" t="s">
        <v>8466</v>
      </c>
      <c r="IKA1" s="10" t="s">
        <v>8467</v>
      </c>
      <c r="IKB1" s="10" t="s">
        <v>8468</v>
      </c>
      <c r="IKC1" s="10" t="s">
        <v>8469</v>
      </c>
      <c r="IKD1" s="10" t="s">
        <v>8470</v>
      </c>
      <c r="IKE1" s="10" t="s">
        <v>8471</v>
      </c>
      <c r="IKF1" s="10" t="s">
        <v>8472</v>
      </c>
      <c r="IKG1" s="10" t="s">
        <v>8473</v>
      </c>
      <c r="IKH1" s="10" t="s">
        <v>8474</v>
      </c>
      <c r="IKI1" s="10" t="s">
        <v>8475</v>
      </c>
      <c r="IKJ1" s="10" t="s">
        <v>8476</v>
      </c>
      <c r="IKK1" s="10" t="s">
        <v>8477</v>
      </c>
      <c r="IKL1" s="10" t="s">
        <v>8478</v>
      </c>
      <c r="IKM1" s="10" t="s">
        <v>8479</v>
      </c>
      <c r="IKN1" s="10" t="s">
        <v>8480</v>
      </c>
      <c r="IKO1" s="10" t="s">
        <v>8481</v>
      </c>
      <c r="IKP1" s="10" t="s">
        <v>8482</v>
      </c>
      <c r="IKQ1" s="10" t="s">
        <v>8483</v>
      </c>
      <c r="IKR1" s="10" t="s">
        <v>8484</v>
      </c>
      <c r="IKS1" s="10" t="s">
        <v>8485</v>
      </c>
      <c r="IKT1" s="10" t="s">
        <v>8486</v>
      </c>
      <c r="IKU1" s="10" t="s">
        <v>8487</v>
      </c>
      <c r="IKV1" s="10" t="s">
        <v>8488</v>
      </c>
      <c r="IKW1" s="10" t="s">
        <v>8489</v>
      </c>
      <c r="IKX1" s="10" t="s">
        <v>8490</v>
      </c>
      <c r="IKY1" s="10" t="s">
        <v>8491</v>
      </c>
      <c r="IKZ1" s="10" t="s">
        <v>8492</v>
      </c>
      <c r="ILA1" s="10" t="s">
        <v>8493</v>
      </c>
      <c r="ILB1" s="10" t="s">
        <v>8494</v>
      </c>
      <c r="ILC1" s="10" t="s">
        <v>8495</v>
      </c>
      <c r="ILD1" s="10" t="s">
        <v>8496</v>
      </c>
      <c r="ILE1" s="10" t="s">
        <v>8497</v>
      </c>
      <c r="ILF1" s="10" t="s">
        <v>8498</v>
      </c>
      <c r="ILG1" s="10" t="s">
        <v>8499</v>
      </c>
      <c r="ILH1" s="10" t="s">
        <v>8500</v>
      </c>
      <c r="ILI1" s="10" t="s">
        <v>8501</v>
      </c>
      <c r="ILJ1" s="10" t="s">
        <v>8502</v>
      </c>
      <c r="ILK1" s="10" t="s">
        <v>8503</v>
      </c>
      <c r="ILL1" s="10" t="s">
        <v>8504</v>
      </c>
      <c r="ILM1" s="10" t="s">
        <v>8505</v>
      </c>
      <c r="ILN1" s="10" t="s">
        <v>8506</v>
      </c>
      <c r="ILO1" s="10" t="s">
        <v>8507</v>
      </c>
      <c r="ILP1" s="10" t="s">
        <v>8508</v>
      </c>
      <c r="ILQ1" s="10" t="s">
        <v>8509</v>
      </c>
      <c r="ILR1" s="10" t="s">
        <v>8510</v>
      </c>
      <c r="ILS1" s="10" t="s">
        <v>8511</v>
      </c>
      <c r="ILT1" s="10" t="s">
        <v>8512</v>
      </c>
      <c r="ILU1" s="10" t="s">
        <v>8513</v>
      </c>
      <c r="ILV1" s="10" t="s">
        <v>8514</v>
      </c>
      <c r="ILW1" s="10" t="s">
        <v>8515</v>
      </c>
      <c r="ILX1" s="10" t="s">
        <v>8516</v>
      </c>
      <c r="ILY1" s="10" t="s">
        <v>8517</v>
      </c>
      <c r="ILZ1" s="10" t="s">
        <v>8518</v>
      </c>
      <c r="IMA1" s="10" t="s">
        <v>8519</v>
      </c>
      <c r="IMB1" s="10" t="s">
        <v>8520</v>
      </c>
      <c r="IMC1" s="10" t="s">
        <v>8521</v>
      </c>
      <c r="IMD1" s="10" t="s">
        <v>8522</v>
      </c>
      <c r="IME1" s="10" t="s">
        <v>8523</v>
      </c>
      <c r="IMF1" s="10" t="s">
        <v>8524</v>
      </c>
      <c r="IMG1" s="10" t="s">
        <v>8525</v>
      </c>
      <c r="IMH1" s="10" t="s">
        <v>8526</v>
      </c>
      <c r="IMI1" s="10" t="s">
        <v>8527</v>
      </c>
      <c r="IMJ1" s="10" t="s">
        <v>8528</v>
      </c>
      <c r="IMK1" s="10" t="s">
        <v>8529</v>
      </c>
      <c r="IML1" s="10" t="s">
        <v>8530</v>
      </c>
      <c r="IMM1" s="10" t="s">
        <v>8531</v>
      </c>
      <c r="IMN1" s="10" t="s">
        <v>8532</v>
      </c>
      <c r="IMO1" s="10" t="s">
        <v>8533</v>
      </c>
      <c r="IMP1" s="10" t="s">
        <v>8534</v>
      </c>
      <c r="IMQ1" s="10" t="s">
        <v>8535</v>
      </c>
      <c r="IMR1" s="10" t="s">
        <v>8536</v>
      </c>
      <c r="IMS1" s="10" t="s">
        <v>8537</v>
      </c>
      <c r="IMT1" s="10" t="s">
        <v>8538</v>
      </c>
      <c r="IMU1" s="10" t="s">
        <v>8539</v>
      </c>
      <c r="IMV1" s="10" t="s">
        <v>8540</v>
      </c>
      <c r="IMW1" s="10" t="s">
        <v>8541</v>
      </c>
      <c r="IMX1" s="10" t="s">
        <v>8542</v>
      </c>
      <c r="IMY1" s="10" t="s">
        <v>8543</v>
      </c>
      <c r="IMZ1" s="10" t="s">
        <v>8544</v>
      </c>
      <c r="INA1" s="10" t="s">
        <v>8545</v>
      </c>
      <c r="INB1" s="10" t="s">
        <v>8546</v>
      </c>
      <c r="INC1" s="10" t="s">
        <v>8547</v>
      </c>
      <c r="IND1" s="10" t="s">
        <v>8548</v>
      </c>
      <c r="INE1" s="10" t="s">
        <v>8549</v>
      </c>
      <c r="INF1" s="10" t="s">
        <v>8550</v>
      </c>
      <c r="ING1" s="10" t="s">
        <v>8551</v>
      </c>
      <c r="INH1" s="10" t="s">
        <v>8552</v>
      </c>
      <c r="INI1" s="10" t="s">
        <v>8553</v>
      </c>
      <c r="INJ1" s="10" t="s">
        <v>8554</v>
      </c>
      <c r="INK1" s="10" t="s">
        <v>8555</v>
      </c>
      <c r="INL1" s="10" t="s">
        <v>8556</v>
      </c>
      <c r="INM1" s="10" t="s">
        <v>8557</v>
      </c>
      <c r="INN1" s="10" t="s">
        <v>8558</v>
      </c>
      <c r="INO1" s="10" t="s">
        <v>8559</v>
      </c>
      <c r="INP1" s="10" t="s">
        <v>8560</v>
      </c>
      <c r="INQ1" s="10" t="s">
        <v>8561</v>
      </c>
      <c r="INR1" s="10" t="s">
        <v>8562</v>
      </c>
      <c r="INS1" s="10" t="s">
        <v>8563</v>
      </c>
      <c r="INT1" s="10" t="s">
        <v>8564</v>
      </c>
      <c r="INU1" s="10" t="s">
        <v>8565</v>
      </c>
      <c r="INV1" s="10" t="s">
        <v>8566</v>
      </c>
      <c r="INW1" s="10" t="s">
        <v>8567</v>
      </c>
      <c r="INX1" s="10" t="s">
        <v>8568</v>
      </c>
      <c r="INY1" s="10" t="s">
        <v>8569</v>
      </c>
      <c r="INZ1" s="10" t="s">
        <v>8570</v>
      </c>
      <c r="IOA1" s="10" t="s">
        <v>8571</v>
      </c>
      <c r="IOB1" s="10" t="s">
        <v>8572</v>
      </c>
      <c r="IOC1" s="10" t="s">
        <v>8573</v>
      </c>
      <c r="IOD1" s="10" t="s">
        <v>8574</v>
      </c>
      <c r="IOE1" s="10" t="s">
        <v>8575</v>
      </c>
      <c r="IOF1" s="10" t="s">
        <v>8576</v>
      </c>
      <c r="IOG1" s="10" t="s">
        <v>8577</v>
      </c>
      <c r="IOH1" s="10" t="s">
        <v>8578</v>
      </c>
      <c r="IOI1" s="10" t="s">
        <v>8579</v>
      </c>
      <c r="IOJ1" s="10" t="s">
        <v>8580</v>
      </c>
      <c r="IOK1" s="10" t="s">
        <v>8581</v>
      </c>
      <c r="IOL1" s="10" t="s">
        <v>8582</v>
      </c>
      <c r="IOM1" s="10" t="s">
        <v>8583</v>
      </c>
      <c r="ION1" s="10" t="s">
        <v>8584</v>
      </c>
      <c r="IOO1" s="10" t="s">
        <v>8585</v>
      </c>
      <c r="IOP1" s="10" t="s">
        <v>8586</v>
      </c>
      <c r="IOQ1" s="10" t="s">
        <v>8587</v>
      </c>
      <c r="IOR1" s="10" t="s">
        <v>8588</v>
      </c>
      <c r="IOS1" s="10" t="s">
        <v>8589</v>
      </c>
      <c r="IOT1" s="10" t="s">
        <v>8590</v>
      </c>
      <c r="IOU1" s="10" t="s">
        <v>8591</v>
      </c>
      <c r="IOV1" s="10" t="s">
        <v>8592</v>
      </c>
      <c r="IOW1" s="10" t="s">
        <v>8593</v>
      </c>
      <c r="IOX1" s="10" t="s">
        <v>8594</v>
      </c>
      <c r="IOY1" s="10" t="s">
        <v>8595</v>
      </c>
      <c r="IOZ1" s="10" t="s">
        <v>8596</v>
      </c>
      <c r="IPA1" s="10" t="s">
        <v>8597</v>
      </c>
      <c r="IPB1" s="10" t="s">
        <v>8598</v>
      </c>
      <c r="IPC1" s="10" t="s">
        <v>8599</v>
      </c>
      <c r="IPD1" s="10" t="s">
        <v>8600</v>
      </c>
      <c r="IPE1" s="10" t="s">
        <v>8601</v>
      </c>
      <c r="IPF1" s="10" t="s">
        <v>8602</v>
      </c>
      <c r="IPG1" s="10" t="s">
        <v>8603</v>
      </c>
      <c r="IPH1" s="10" t="s">
        <v>8604</v>
      </c>
      <c r="IPI1" s="10" t="s">
        <v>8605</v>
      </c>
      <c r="IPJ1" s="10" t="s">
        <v>8606</v>
      </c>
      <c r="IPK1" s="10" t="s">
        <v>8607</v>
      </c>
      <c r="IPL1" s="10" t="s">
        <v>8608</v>
      </c>
      <c r="IPM1" s="10" t="s">
        <v>8609</v>
      </c>
      <c r="IPN1" s="10" t="s">
        <v>8610</v>
      </c>
      <c r="IPO1" s="10" t="s">
        <v>8611</v>
      </c>
      <c r="IPP1" s="10" t="s">
        <v>8612</v>
      </c>
      <c r="IPQ1" s="10" t="s">
        <v>8613</v>
      </c>
      <c r="IPR1" s="10" t="s">
        <v>8614</v>
      </c>
      <c r="IPS1" s="10" t="s">
        <v>8615</v>
      </c>
      <c r="IPT1" s="10" t="s">
        <v>8616</v>
      </c>
      <c r="IPU1" s="10" t="s">
        <v>8617</v>
      </c>
      <c r="IPV1" s="10" t="s">
        <v>8618</v>
      </c>
      <c r="IPW1" s="10" t="s">
        <v>8619</v>
      </c>
      <c r="IPX1" s="10" t="s">
        <v>8620</v>
      </c>
      <c r="IPY1" s="10" t="s">
        <v>8621</v>
      </c>
      <c r="IPZ1" s="10" t="s">
        <v>8622</v>
      </c>
      <c r="IQA1" s="10" t="s">
        <v>8623</v>
      </c>
      <c r="IQB1" s="10" t="s">
        <v>8624</v>
      </c>
      <c r="IQC1" s="10" t="s">
        <v>8625</v>
      </c>
      <c r="IQD1" s="10" t="s">
        <v>8626</v>
      </c>
      <c r="IQE1" s="10" t="s">
        <v>8627</v>
      </c>
      <c r="IQF1" s="10" t="s">
        <v>8628</v>
      </c>
      <c r="IQG1" s="10" t="s">
        <v>8629</v>
      </c>
      <c r="IQH1" s="10" t="s">
        <v>8630</v>
      </c>
      <c r="IQI1" s="10" t="s">
        <v>8631</v>
      </c>
      <c r="IQJ1" s="10" t="s">
        <v>8632</v>
      </c>
      <c r="IQK1" s="10" t="s">
        <v>8633</v>
      </c>
      <c r="IQL1" s="10" t="s">
        <v>8634</v>
      </c>
      <c r="IQM1" s="10" t="s">
        <v>8635</v>
      </c>
      <c r="IQN1" s="10" t="s">
        <v>8636</v>
      </c>
      <c r="IQO1" s="10" t="s">
        <v>8637</v>
      </c>
      <c r="IQP1" s="10" t="s">
        <v>8638</v>
      </c>
      <c r="IQQ1" s="10" t="s">
        <v>8639</v>
      </c>
      <c r="IQR1" s="10" t="s">
        <v>8640</v>
      </c>
      <c r="IQS1" s="10" t="s">
        <v>8641</v>
      </c>
      <c r="IQT1" s="10" t="s">
        <v>8642</v>
      </c>
      <c r="IQU1" s="10" t="s">
        <v>8643</v>
      </c>
      <c r="IQV1" s="10" t="s">
        <v>8644</v>
      </c>
      <c r="IQW1" s="10" t="s">
        <v>8645</v>
      </c>
      <c r="IQX1" s="10" t="s">
        <v>8646</v>
      </c>
      <c r="IQY1" s="10" t="s">
        <v>8647</v>
      </c>
      <c r="IQZ1" s="10" t="s">
        <v>8648</v>
      </c>
      <c r="IRA1" s="10" t="s">
        <v>8649</v>
      </c>
      <c r="IRB1" s="10" t="s">
        <v>8650</v>
      </c>
      <c r="IRC1" s="10" t="s">
        <v>8651</v>
      </c>
      <c r="IRD1" s="10" t="s">
        <v>8652</v>
      </c>
      <c r="IRE1" s="10" t="s">
        <v>8653</v>
      </c>
      <c r="IRF1" s="10" t="s">
        <v>8654</v>
      </c>
      <c r="IRG1" s="10" t="s">
        <v>8655</v>
      </c>
      <c r="IRH1" s="10" t="s">
        <v>8656</v>
      </c>
      <c r="IRI1" s="10" t="s">
        <v>8657</v>
      </c>
      <c r="IRJ1" s="10" t="s">
        <v>8658</v>
      </c>
      <c r="IRK1" s="10" t="s">
        <v>8659</v>
      </c>
      <c r="IRL1" s="10" t="s">
        <v>8660</v>
      </c>
      <c r="IRM1" s="10" t="s">
        <v>8661</v>
      </c>
      <c r="IRN1" s="10" t="s">
        <v>8662</v>
      </c>
      <c r="IRO1" s="10" t="s">
        <v>8663</v>
      </c>
      <c r="IRP1" s="10" t="s">
        <v>8664</v>
      </c>
      <c r="IRQ1" s="10" t="s">
        <v>8665</v>
      </c>
      <c r="IRR1" s="10" t="s">
        <v>8666</v>
      </c>
      <c r="IRS1" s="10" t="s">
        <v>8667</v>
      </c>
      <c r="IRT1" s="10" t="s">
        <v>8668</v>
      </c>
      <c r="IRU1" s="10" t="s">
        <v>8669</v>
      </c>
      <c r="IRV1" s="10" t="s">
        <v>8670</v>
      </c>
      <c r="IRW1" s="10" t="s">
        <v>8671</v>
      </c>
      <c r="IRX1" s="10" t="s">
        <v>8672</v>
      </c>
      <c r="IRY1" s="10" t="s">
        <v>8673</v>
      </c>
      <c r="IRZ1" s="10" t="s">
        <v>8674</v>
      </c>
      <c r="ISA1" s="10" t="s">
        <v>8675</v>
      </c>
      <c r="ISB1" s="10" t="s">
        <v>8676</v>
      </c>
      <c r="ISC1" s="10" t="s">
        <v>8677</v>
      </c>
      <c r="ISD1" s="10" t="s">
        <v>8678</v>
      </c>
      <c r="ISE1" s="10" t="s">
        <v>8679</v>
      </c>
      <c r="ISF1" s="10" t="s">
        <v>8680</v>
      </c>
      <c r="ISG1" s="10" t="s">
        <v>8681</v>
      </c>
      <c r="ISH1" s="10" t="s">
        <v>8682</v>
      </c>
      <c r="ISI1" s="10" t="s">
        <v>8683</v>
      </c>
      <c r="ISJ1" s="10" t="s">
        <v>8684</v>
      </c>
      <c r="ISK1" s="10" t="s">
        <v>8685</v>
      </c>
      <c r="ISL1" s="10" t="s">
        <v>8686</v>
      </c>
      <c r="ISM1" s="10" t="s">
        <v>8687</v>
      </c>
      <c r="ISN1" s="10" t="s">
        <v>8688</v>
      </c>
      <c r="ISO1" s="10" t="s">
        <v>8689</v>
      </c>
      <c r="ISP1" s="10" t="s">
        <v>8690</v>
      </c>
      <c r="ISQ1" s="10" t="s">
        <v>8691</v>
      </c>
      <c r="ISR1" s="10" t="s">
        <v>8692</v>
      </c>
      <c r="ISS1" s="10" t="s">
        <v>8693</v>
      </c>
      <c r="IST1" s="10" t="s">
        <v>8694</v>
      </c>
      <c r="ISU1" s="10" t="s">
        <v>8695</v>
      </c>
      <c r="ISV1" s="10" t="s">
        <v>8696</v>
      </c>
      <c r="ISW1" s="10" t="s">
        <v>8697</v>
      </c>
      <c r="ISX1" s="10" t="s">
        <v>8698</v>
      </c>
      <c r="ISY1" s="10" t="s">
        <v>8699</v>
      </c>
      <c r="ISZ1" s="10" t="s">
        <v>8700</v>
      </c>
      <c r="ITA1" s="10" t="s">
        <v>8701</v>
      </c>
      <c r="ITB1" s="10" t="s">
        <v>8702</v>
      </c>
      <c r="ITC1" s="10" t="s">
        <v>8703</v>
      </c>
      <c r="ITD1" s="10" t="s">
        <v>8704</v>
      </c>
      <c r="ITE1" s="10" t="s">
        <v>8705</v>
      </c>
      <c r="ITF1" s="10" t="s">
        <v>8706</v>
      </c>
      <c r="ITG1" s="10" t="s">
        <v>8707</v>
      </c>
      <c r="ITH1" s="10" t="s">
        <v>8708</v>
      </c>
      <c r="ITI1" s="10" t="s">
        <v>8709</v>
      </c>
      <c r="ITJ1" s="10" t="s">
        <v>8710</v>
      </c>
      <c r="ITK1" s="10" t="s">
        <v>8711</v>
      </c>
      <c r="ITL1" s="10" t="s">
        <v>8712</v>
      </c>
      <c r="ITM1" s="10" t="s">
        <v>8713</v>
      </c>
      <c r="ITN1" s="10" t="s">
        <v>8714</v>
      </c>
      <c r="ITO1" s="10" t="s">
        <v>8715</v>
      </c>
      <c r="ITP1" s="10" t="s">
        <v>8716</v>
      </c>
      <c r="ITQ1" s="10" t="s">
        <v>8717</v>
      </c>
      <c r="ITR1" s="10" t="s">
        <v>8718</v>
      </c>
      <c r="ITS1" s="10" t="s">
        <v>8719</v>
      </c>
      <c r="ITT1" s="10" t="s">
        <v>8720</v>
      </c>
      <c r="ITU1" s="10" t="s">
        <v>8721</v>
      </c>
      <c r="ITV1" s="10" t="s">
        <v>8722</v>
      </c>
      <c r="ITW1" s="10" t="s">
        <v>8723</v>
      </c>
      <c r="ITX1" s="10" t="s">
        <v>8724</v>
      </c>
      <c r="ITY1" s="10" t="s">
        <v>8725</v>
      </c>
      <c r="ITZ1" s="10" t="s">
        <v>8726</v>
      </c>
      <c r="IUA1" s="10" t="s">
        <v>8727</v>
      </c>
      <c r="IUB1" s="10" t="s">
        <v>8728</v>
      </c>
      <c r="IUC1" s="10" t="s">
        <v>8729</v>
      </c>
      <c r="IUD1" s="10" t="s">
        <v>8730</v>
      </c>
      <c r="IUE1" s="10" t="s">
        <v>8731</v>
      </c>
      <c r="IUF1" s="10" t="s">
        <v>8732</v>
      </c>
      <c r="IUG1" s="10" t="s">
        <v>8733</v>
      </c>
      <c r="IUH1" s="10" t="s">
        <v>8734</v>
      </c>
      <c r="IUI1" s="10" t="s">
        <v>8735</v>
      </c>
      <c r="IUJ1" s="10" t="s">
        <v>8736</v>
      </c>
      <c r="IUK1" s="10" t="s">
        <v>8737</v>
      </c>
      <c r="IUL1" s="10" t="s">
        <v>8738</v>
      </c>
      <c r="IUM1" s="10" t="s">
        <v>8739</v>
      </c>
      <c r="IUN1" s="10" t="s">
        <v>8740</v>
      </c>
      <c r="IUO1" s="10" t="s">
        <v>8741</v>
      </c>
      <c r="IUP1" s="10" t="s">
        <v>8742</v>
      </c>
      <c r="IUQ1" s="10" t="s">
        <v>8743</v>
      </c>
      <c r="IUR1" s="10" t="s">
        <v>8744</v>
      </c>
      <c r="IUS1" s="10" t="s">
        <v>8745</v>
      </c>
      <c r="IUT1" s="10" t="s">
        <v>8746</v>
      </c>
      <c r="IUU1" s="10" t="s">
        <v>8747</v>
      </c>
      <c r="IUV1" s="10" t="s">
        <v>8748</v>
      </c>
      <c r="IUW1" s="10" t="s">
        <v>8749</v>
      </c>
      <c r="IUX1" s="10" t="s">
        <v>8750</v>
      </c>
      <c r="IUY1" s="10" t="s">
        <v>8751</v>
      </c>
      <c r="IUZ1" s="10" t="s">
        <v>8752</v>
      </c>
      <c r="IVA1" s="10" t="s">
        <v>8753</v>
      </c>
      <c r="IVB1" s="10" t="s">
        <v>8754</v>
      </c>
      <c r="IVC1" s="10" t="s">
        <v>8755</v>
      </c>
      <c r="IVD1" s="10" t="s">
        <v>8756</v>
      </c>
      <c r="IVE1" s="10" t="s">
        <v>8757</v>
      </c>
      <c r="IVF1" s="10" t="s">
        <v>8758</v>
      </c>
      <c r="IVG1" s="10" t="s">
        <v>8759</v>
      </c>
      <c r="IVH1" s="10" t="s">
        <v>8760</v>
      </c>
      <c r="IVI1" s="10" t="s">
        <v>8761</v>
      </c>
      <c r="IVJ1" s="10" t="s">
        <v>8762</v>
      </c>
      <c r="IVK1" s="10" t="s">
        <v>8763</v>
      </c>
      <c r="IVL1" s="10" t="s">
        <v>8764</v>
      </c>
      <c r="IVM1" s="10" t="s">
        <v>8765</v>
      </c>
      <c r="IVN1" s="10" t="s">
        <v>8766</v>
      </c>
      <c r="IVO1" s="10" t="s">
        <v>8767</v>
      </c>
      <c r="IVP1" s="10" t="s">
        <v>8768</v>
      </c>
      <c r="IVQ1" s="10" t="s">
        <v>8769</v>
      </c>
      <c r="IVR1" s="10" t="s">
        <v>8770</v>
      </c>
      <c r="IVS1" s="10" t="s">
        <v>8771</v>
      </c>
      <c r="IVT1" s="10" t="s">
        <v>8772</v>
      </c>
      <c r="IVU1" s="10" t="s">
        <v>8773</v>
      </c>
      <c r="IVV1" s="10" t="s">
        <v>8774</v>
      </c>
      <c r="IVW1" s="10" t="s">
        <v>8775</v>
      </c>
      <c r="IVX1" s="10" t="s">
        <v>8776</v>
      </c>
      <c r="IVY1" s="10" t="s">
        <v>8777</v>
      </c>
      <c r="IVZ1" s="10" t="s">
        <v>8778</v>
      </c>
      <c r="IWA1" s="10" t="s">
        <v>8779</v>
      </c>
      <c r="IWB1" s="10" t="s">
        <v>8780</v>
      </c>
      <c r="IWC1" s="10" t="s">
        <v>8781</v>
      </c>
      <c r="IWD1" s="10" t="s">
        <v>8782</v>
      </c>
      <c r="IWE1" s="10" t="s">
        <v>8783</v>
      </c>
      <c r="IWF1" s="10" t="s">
        <v>8784</v>
      </c>
      <c r="IWG1" s="10" t="s">
        <v>8785</v>
      </c>
      <c r="IWH1" s="10" t="s">
        <v>8786</v>
      </c>
      <c r="IWI1" s="10" t="s">
        <v>8787</v>
      </c>
      <c r="IWJ1" s="10" t="s">
        <v>8788</v>
      </c>
      <c r="IWK1" s="10" t="s">
        <v>8789</v>
      </c>
      <c r="IWL1" s="10" t="s">
        <v>8790</v>
      </c>
      <c r="IWM1" s="10" t="s">
        <v>8791</v>
      </c>
      <c r="IWN1" s="10" t="s">
        <v>8792</v>
      </c>
      <c r="IWO1" s="10" t="s">
        <v>8793</v>
      </c>
      <c r="IWP1" s="10" t="s">
        <v>8794</v>
      </c>
      <c r="IWQ1" s="10" t="s">
        <v>8795</v>
      </c>
      <c r="IWR1" s="10" t="s">
        <v>8796</v>
      </c>
      <c r="IWS1" s="10" t="s">
        <v>8797</v>
      </c>
      <c r="IWT1" s="10" t="s">
        <v>8798</v>
      </c>
      <c r="IWU1" s="10" t="s">
        <v>8799</v>
      </c>
      <c r="IWV1" s="10" t="s">
        <v>8800</v>
      </c>
      <c r="IWW1" s="10" t="s">
        <v>8801</v>
      </c>
      <c r="IWX1" s="10" t="s">
        <v>8802</v>
      </c>
      <c r="IWY1" s="10" t="s">
        <v>8803</v>
      </c>
      <c r="IWZ1" s="10" t="s">
        <v>8804</v>
      </c>
      <c r="IXA1" s="10" t="s">
        <v>8805</v>
      </c>
      <c r="IXB1" s="10" t="s">
        <v>8806</v>
      </c>
      <c r="IXC1" s="10" t="s">
        <v>8807</v>
      </c>
      <c r="IXD1" s="10" t="s">
        <v>8808</v>
      </c>
      <c r="IXE1" s="10" t="s">
        <v>8809</v>
      </c>
      <c r="IXF1" s="10" t="s">
        <v>8810</v>
      </c>
      <c r="IXG1" s="10" t="s">
        <v>8811</v>
      </c>
      <c r="IXH1" s="10" t="s">
        <v>8812</v>
      </c>
      <c r="IXI1" s="10" t="s">
        <v>8813</v>
      </c>
      <c r="IXJ1" s="10" t="s">
        <v>8814</v>
      </c>
      <c r="IXK1" s="10" t="s">
        <v>8815</v>
      </c>
      <c r="IXL1" s="10" t="s">
        <v>8816</v>
      </c>
      <c r="IXM1" s="10" t="s">
        <v>8817</v>
      </c>
      <c r="IXN1" s="10" t="s">
        <v>8818</v>
      </c>
      <c r="IXO1" s="10" t="s">
        <v>8819</v>
      </c>
      <c r="IXP1" s="10" t="s">
        <v>8820</v>
      </c>
      <c r="IXQ1" s="10" t="s">
        <v>8821</v>
      </c>
      <c r="IXR1" s="10" t="s">
        <v>8822</v>
      </c>
      <c r="IXS1" s="10" t="s">
        <v>8823</v>
      </c>
      <c r="IXT1" s="10" t="s">
        <v>8824</v>
      </c>
      <c r="IXU1" s="10" t="s">
        <v>8825</v>
      </c>
      <c r="IXV1" s="10" t="s">
        <v>8826</v>
      </c>
      <c r="IXW1" s="10" t="s">
        <v>8827</v>
      </c>
      <c r="IXX1" s="10" t="s">
        <v>8828</v>
      </c>
      <c r="IXY1" s="10" t="s">
        <v>8829</v>
      </c>
      <c r="IXZ1" s="10" t="s">
        <v>8830</v>
      </c>
      <c r="IYA1" s="10" t="s">
        <v>8831</v>
      </c>
      <c r="IYB1" s="10" t="s">
        <v>8832</v>
      </c>
      <c r="IYC1" s="10" t="s">
        <v>8833</v>
      </c>
      <c r="IYD1" s="10" t="s">
        <v>8834</v>
      </c>
      <c r="IYE1" s="10" t="s">
        <v>8835</v>
      </c>
      <c r="IYF1" s="10" t="s">
        <v>8836</v>
      </c>
      <c r="IYG1" s="10" t="s">
        <v>8837</v>
      </c>
      <c r="IYH1" s="10" t="s">
        <v>8838</v>
      </c>
      <c r="IYI1" s="10" t="s">
        <v>8839</v>
      </c>
      <c r="IYJ1" s="10" t="s">
        <v>8840</v>
      </c>
      <c r="IYK1" s="10" t="s">
        <v>8841</v>
      </c>
      <c r="IYL1" s="10" t="s">
        <v>8842</v>
      </c>
      <c r="IYM1" s="10" t="s">
        <v>8843</v>
      </c>
      <c r="IYN1" s="10" t="s">
        <v>8844</v>
      </c>
      <c r="IYO1" s="10" t="s">
        <v>8845</v>
      </c>
      <c r="IYP1" s="10" t="s">
        <v>8846</v>
      </c>
      <c r="IYQ1" s="10" t="s">
        <v>8847</v>
      </c>
      <c r="IYR1" s="10" t="s">
        <v>8848</v>
      </c>
      <c r="IYS1" s="10" t="s">
        <v>8849</v>
      </c>
      <c r="IYT1" s="10" t="s">
        <v>8850</v>
      </c>
      <c r="IYU1" s="10" t="s">
        <v>8851</v>
      </c>
      <c r="IYV1" s="10" t="s">
        <v>8852</v>
      </c>
      <c r="IYW1" s="10" t="s">
        <v>8853</v>
      </c>
      <c r="IYX1" s="10" t="s">
        <v>8854</v>
      </c>
      <c r="IYY1" s="10" t="s">
        <v>8855</v>
      </c>
      <c r="IYZ1" s="10" t="s">
        <v>8856</v>
      </c>
      <c r="IZA1" s="10" t="s">
        <v>8857</v>
      </c>
      <c r="IZB1" s="10" t="s">
        <v>8858</v>
      </c>
      <c r="IZC1" s="10" t="s">
        <v>8859</v>
      </c>
      <c r="IZD1" s="10" t="s">
        <v>8860</v>
      </c>
      <c r="IZE1" s="10" t="s">
        <v>8861</v>
      </c>
      <c r="IZF1" s="10" t="s">
        <v>8862</v>
      </c>
      <c r="IZG1" s="10" t="s">
        <v>8863</v>
      </c>
      <c r="IZH1" s="10" t="s">
        <v>8864</v>
      </c>
      <c r="IZI1" s="10" t="s">
        <v>8865</v>
      </c>
      <c r="IZJ1" s="10" t="s">
        <v>8866</v>
      </c>
      <c r="IZK1" s="10" t="s">
        <v>8867</v>
      </c>
      <c r="IZL1" s="10" t="s">
        <v>8868</v>
      </c>
      <c r="IZM1" s="10" t="s">
        <v>8869</v>
      </c>
      <c r="IZN1" s="10" t="s">
        <v>8870</v>
      </c>
      <c r="IZO1" s="10" t="s">
        <v>8871</v>
      </c>
      <c r="IZP1" s="10" t="s">
        <v>8872</v>
      </c>
      <c r="IZQ1" s="10" t="s">
        <v>8873</v>
      </c>
      <c r="IZR1" s="10" t="s">
        <v>8874</v>
      </c>
      <c r="IZS1" s="10" t="s">
        <v>8875</v>
      </c>
      <c r="IZT1" s="10" t="s">
        <v>8876</v>
      </c>
      <c r="IZU1" s="10" t="s">
        <v>8877</v>
      </c>
      <c r="IZV1" s="10" t="s">
        <v>8878</v>
      </c>
      <c r="IZW1" s="10" t="s">
        <v>8879</v>
      </c>
      <c r="IZX1" s="10" t="s">
        <v>8880</v>
      </c>
      <c r="IZY1" s="10" t="s">
        <v>8881</v>
      </c>
      <c r="IZZ1" s="10" t="s">
        <v>8882</v>
      </c>
      <c r="JAA1" s="10" t="s">
        <v>8883</v>
      </c>
      <c r="JAB1" s="10" t="s">
        <v>8884</v>
      </c>
      <c r="JAC1" s="10" t="s">
        <v>8885</v>
      </c>
      <c r="JAD1" s="10" t="s">
        <v>8886</v>
      </c>
      <c r="JAE1" s="10" t="s">
        <v>8887</v>
      </c>
      <c r="JAF1" s="10" t="s">
        <v>8888</v>
      </c>
      <c r="JAG1" s="10" t="s">
        <v>8889</v>
      </c>
      <c r="JAH1" s="10" t="s">
        <v>8890</v>
      </c>
      <c r="JAI1" s="10" t="s">
        <v>8891</v>
      </c>
      <c r="JAJ1" s="10" t="s">
        <v>8892</v>
      </c>
      <c r="JAK1" s="10" t="s">
        <v>8893</v>
      </c>
      <c r="JAL1" s="10" t="s">
        <v>8894</v>
      </c>
      <c r="JAM1" s="10" t="s">
        <v>8895</v>
      </c>
      <c r="JAN1" s="10" t="s">
        <v>8896</v>
      </c>
      <c r="JAO1" s="10" t="s">
        <v>8897</v>
      </c>
      <c r="JAP1" s="10" t="s">
        <v>8898</v>
      </c>
      <c r="JAQ1" s="10" t="s">
        <v>8899</v>
      </c>
      <c r="JAR1" s="10" t="s">
        <v>8900</v>
      </c>
      <c r="JAS1" s="10" t="s">
        <v>8901</v>
      </c>
      <c r="JAT1" s="10" t="s">
        <v>8902</v>
      </c>
      <c r="JAU1" s="10" t="s">
        <v>8903</v>
      </c>
      <c r="JAV1" s="10" t="s">
        <v>8904</v>
      </c>
      <c r="JAW1" s="10" t="s">
        <v>8905</v>
      </c>
      <c r="JAX1" s="10" t="s">
        <v>8906</v>
      </c>
      <c r="JAY1" s="10" t="s">
        <v>8907</v>
      </c>
      <c r="JAZ1" s="10" t="s">
        <v>8908</v>
      </c>
      <c r="JBA1" s="10" t="s">
        <v>8909</v>
      </c>
      <c r="JBB1" s="10" t="s">
        <v>8910</v>
      </c>
      <c r="JBC1" s="10" t="s">
        <v>8911</v>
      </c>
      <c r="JBD1" s="10" t="s">
        <v>8912</v>
      </c>
      <c r="JBE1" s="10" t="s">
        <v>8913</v>
      </c>
      <c r="JBF1" s="10" t="s">
        <v>8914</v>
      </c>
      <c r="JBG1" s="10" t="s">
        <v>8915</v>
      </c>
      <c r="JBH1" s="10" t="s">
        <v>8916</v>
      </c>
      <c r="JBI1" s="10" t="s">
        <v>8917</v>
      </c>
      <c r="JBJ1" s="10" t="s">
        <v>8918</v>
      </c>
      <c r="JBK1" s="10" t="s">
        <v>8919</v>
      </c>
      <c r="JBL1" s="10" t="s">
        <v>8920</v>
      </c>
      <c r="JBM1" s="10" t="s">
        <v>8921</v>
      </c>
      <c r="JBN1" s="10" t="s">
        <v>8922</v>
      </c>
      <c r="JBO1" s="10" t="s">
        <v>8923</v>
      </c>
      <c r="JBP1" s="10" t="s">
        <v>8924</v>
      </c>
      <c r="JBQ1" s="10" t="s">
        <v>8925</v>
      </c>
      <c r="JBR1" s="10" t="s">
        <v>8926</v>
      </c>
      <c r="JBS1" s="10" t="s">
        <v>8927</v>
      </c>
      <c r="JBT1" s="10" t="s">
        <v>8928</v>
      </c>
      <c r="JBU1" s="10" t="s">
        <v>8929</v>
      </c>
      <c r="JBV1" s="10" t="s">
        <v>8930</v>
      </c>
      <c r="JBW1" s="10" t="s">
        <v>8931</v>
      </c>
      <c r="JBX1" s="10" t="s">
        <v>8932</v>
      </c>
      <c r="JBY1" s="10" t="s">
        <v>8933</v>
      </c>
      <c r="JBZ1" s="10" t="s">
        <v>8934</v>
      </c>
      <c r="JCA1" s="10" t="s">
        <v>8935</v>
      </c>
      <c r="JCB1" s="10" t="s">
        <v>8936</v>
      </c>
      <c r="JCC1" s="10" t="s">
        <v>8937</v>
      </c>
      <c r="JCD1" s="10" t="s">
        <v>8938</v>
      </c>
      <c r="JCE1" s="10" t="s">
        <v>8939</v>
      </c>
      <c r="JCF1" s="10" t="s">
        <v>8940</v>
      </c>
      <c r="JCG1" s="10" t="s">
        <v>8941</v>
      </c>
      <c r="JCH1" s="10" t="s">
        <v>8942</v>
      </c>
      <c r="JCI1" s="10" t="s">
        <v>8943</v>
      </c>
      <c r="JCJ1" s="10" t="s">
        <v>8944</v>
      </c>
      <c r="JCK1" s="10" t="s">
        <v>8945</v>
      </c>
      <c r="JCL1" s="10" t="s">
        <v>8946</v>
      </c>
      <c r="JCM1" s="10" t="s">
        <v>8947</v>
      </c>
      <c r="JCN1" s="10" t="s">
        <v>8948</v>
      </c>
      <c r="JCO1" s="10" t="s">
        <v>8949</v>
      </c>
      <c r="JCP1" s="10" t="s">
        <v>8950</v>
      </c>
      <c r="JCQ1" s="10" t="s">
        <v>8951</v>
      </c>
      <c r="JCR1" s="10" t="s">
        <v>8952</v>
      </c>
      <c r="JCS1" s="10" t="s">
        <v>8953</v>
      </c>
      <c r="JCT1" s="10" t="s">
        <v>8954</v>
      </c>
      <c r="JCU1" s="10" t="s">
        <v>8955</v>
      </c>
      <c r="JCV1" s="10" t="s">
        <v>8956</v>
      </c>
      <c r="JCW1" s="10" t="s">
        <v>8957</v>
      </c>
      <c r="JCX1" s="10" t="s">
        <v>8958</v>
      </c>
      <c r="JCY1" s="10" t="s">
        <v>8959</v>
      </c>
      <c r="JCZ1" s="10" t="s">
        <v>8960</v>
      </c>
      <c r="JDA1" s="10" t="s">
        <v>8961</v>
      </c>
      <c r="JDB1" s="10" t="s">
        <v>8962</v>
      </c>
      <c r="JDC1" s="10" t="s">
        <v>8963</v>
      </c>
      <c r="JDD1" s="10" t="s">
        <v>8964</v>
      </c>
      <c r="JDE1" s="10" t="s">
        <v>8965</v>
      </c>
      <c r="JDF1" s="10" t="s">
        <v>8966</v>
      </c>
      <c r="JDG1" s="10" t="s">
        <v>8967</v>
      </c>
      <c r="JDH1" s="10" t="s">
        <v>8968</v>
      </c>
      <c r="JDI1" s="10" t="s">
        <v>8969</v>
      </c>
      <c r="JDJ1" s="10" t="s">
        <v>8970</v>
      </c>
      <c r="JDK1" s="10" t="s">
        <v>8971</v>
      </c>
      <c r="JDL1" s="10" t="s">
        <v>8972</v>
      </c>
      <c r="JDM1" s="10" t="s">
        <v>8973</v>
      </c>
      <c r="JDN1" s="10" t="s">
        <v>8974</v>
      </c>
      <c r="JDO1" s="10" t="s">
        <v>8975</v>
      </c>
      <c r="JDP1" s="10" t="s">
        <v>8976</v>
      </c>
      <c r="JDQ1" s="10" t="s">
        <v>8977</v>
      </c>
      <c r="JDR1" s="10" t="s">
        <v>8978</v>
      </c>
      <c r="JDS1" s="10" t="s">
        <v>8979</v>
      </c>
      <c r="JDT1" s="10" t="s">
        <v>8980</v>
      </c>
      <c r="JDU1" s="10" t="s">
        <v>8981</v>
      </c>
      <c r="JDV1" s="10" t="s">
        <v>8982</v>
      </c>
      <c r="JDW1" s="10" t="s">
        <v>8983</v>
      </c>
      <c r="JDX1" s="10" t="s">
        <v>8984</v>
      </c>
      <c r="JDY1" s="10" t="s">
        <v>8985</v>
      </c>
      <c r="JDZ1" s="10" t="s">
        <v>8986</v>
      </c>
      <c r="JEA1" s="10" t="s">
        <v>8987</v>
      </c>
      <c r="JEB1" s="10" t="s">
        <v>8988</v>
      </c>
      <c r="JEC1" s="10" t="s">
        <v>8989</v>
      </c>
      <c r="JED1" s="10" t="s">
        <v>8990</v>
      </c>
      <c r="JEE1" s="10" t="s">
        <v>8991</v>
      </c>
      <c r="JEF1" s="10" t="s">
        <v>8992</v>
      </c>
      <c r="JEG1" s="10" t="s">
        <v>8993</v>
      </c>
      <c r="JEH1" s="10" t="s">
        <v>8994</v>
      </c>
      <c r="JEI1" s="10" t="s">
        <v>8995</v>
      </c>
      <c r="JEJ1" s="10" t="s">
        <v>8996</v>
      </c>
      <c r="JEK1" s="10" t="s">
        <v>8997</v>
      </c>
      <c r="JEL1" s="10" t="s">
        <v>8998</v>
      </c>
      <c r="JEM1" s="10" t="s">
        <v>8999</v>
      </c>
      <c r="JEN1" s="10" t="s">
        <v>9000</v>
      </c>
      <c r="JEO1" s="10" t="s">
        <v>9001</v>
      </c>
      <c r="JEP1" s="10" t="s">
        <v>9002</v>
      </c>
      <c r="JEQ1" s="10" t="s">
        <v>9003</v>
      </c>
      <c r="JER1" s="10" t="s">
        <v>9004</v>
      </c>
      <c r="JES1" s="10" t="s">
        <v>9005</v>
      </c>
      <c r="JET1" s="10" t="s">
        <v>9006</v>
      </c>
      <c r="JEU1" s="10" t="s">
        <v>9007</v>
      </c>
      <c r="JEV1" s="10" t="s">
        <v>9008</v>
      </c>
      <c r="JEW1" s="10" t="s">
        <v>9009</v>
      </c>
      <c r="JEX1" s="10" t="s">
        <v>9010</v>
      </c>
      <c r="JEY1" s="10" t="s">
        <v>9011</v>
      </c>
      <c r="JEZ1" s="10" t="s">
        <v>9012</v>
      </c>
      <c r="JFA1" s="10" t="s">
        <v>9013</v>
      </c>
      <c r="JFB1" s="10" t="s">
        <v>9014</v>
      </c>
      <c r="JFC1" s="10" t="s">
        <v>9015</v>
      </c>
      <c r="JFD1" s="10" t="s">
        <v>9016</v>
      </c>
      <c r="JFE1" s="10" t="s">
        <v>9017</v>
      </c>
      <c r="JFF1" s="10" t="s">
        <v>9018</v>
      </c>
      <c r="JFG1" s="10" t="s">
        <v>9019</v>
      </c>
      <c r="JFH1" s="10" t="s">
        <v>9020</v>
      </c>
      <c r="JFI1" s="10" t="s">
        <v>9021</v>
      </c>
      <c r="JFJ1" s="10" t="s">
        <v>9022</v>
      </c>
      <c r="JFK1" s="10" t="s">
        <v>9023</v>
      </c>
      <c r="JFL1" s="10" t="s">
        <v>9024</v>
      </c>
      <c r="JFM1" s="10" t="s">
        <v>9025</v>
      </c>
      <c r="JFN1" s="10" t="s">
        <v>9026</v>
      </c>
      <c r="JFO1" s="10" t="s">
        <v>9027</v>
      </c>
      <c r="JFP1" s="10" t="s">
        <v>9028</v>
      </c>
      <c r="JFQ1" s="10" t="s">
        <v>9029</v>
      </c>
      <c r="JFR1" s="10" t="s">
        <v>9030</v>
      </c>
      <c r="JFS1" s="10" t="s">
        <v>9031</v>
      </c>
      <c r="JFT1" s="10" t="s">
        <v>9032</v>
      </c>
      <c r="JFU1" s="10" t="s">
        <v>9033</v>
      </c>
      <c r="JFV1" s="10" t="s">
        <v>9034</v>
      </c>
      <c r="JFW1" s="10" t="s">
        <v>9035</v>
      </c>
      <c r="JFX1" s="10" t="s">
        <v>9036</v>
      </c>
      <c r="JFY1" s="10" t="s">
        <v>9037</v>
      </c>
      <c r="JFZ1" s="10" t="s">
        <v>9038</v>
      </c>
      <c r="JGA1" s="10" t="s">
        <v>9039</v>
      </c>
      <c r="JGB1" s="10" t="s">
        <v>9040</v>
      </c>
      <c r="JGC1" s="10" t="s">
        <v>9041</v>
      </c>
      <c r="JGD1" s="10" t="s">
        <v>9042</v>
      </c>
      <c r="JGE1" s="10" t="s">
        <v>9043</v>
      </c>
      <c r="JGF1" s="10" t="s">
        <v>9044</v>
      </c>
      <c r="JGG1" s="10" t="s">
        <v>9045</v>
      </c>
      <c r="JGH1" s="10" t="s">
        <v>9046</v>
      </c>
      <c r="JGI1" s="10" t="s">
        <v>9047</v>
      </c>
      <c r="JGJ1" s="10" t="s">
        <v>9048</v>
      </c>
      <c r="JGK1" s="10" t="s">
        <v>9049</v>
      </c>
      <c r="JGL1" s="10" t="s">
        <v>9050</v>
      </c>
      <c r="JGM1" s="10" t="s">
        <v>9051</v>
      </c>
      <c r="JGN1" s="10" t="s">
        <v>9052</v>
      </c>
      <c r="JGO1" s="10" t="s">
        <v>9053</v>
      </c>
      <c r="JGP1" s="10" t="s">
        <v>9054</v>
      </c>
      <c r="JGQ1" s="10" t="s">
        <v>9055</v>
      </c>
      <c r="JGR1" s="10" t="s">
        <v>9056</v>
      </c>
      <c r="JGS1" s="10" t="s">
        <v>9057</v>
      </c>
      <c r="JGT1" s="10" t="s">
        <v>9058</v>
      </c>
      <c r="JGU1" s="10" t="s">
        <v>9059</v>
      </c>
      <c r="JGV1" s="10" t="s">
        <v>9060</v>
      </c>
      <c r="JGW1" s="10" t="s">
        <v>9061</v>
      </c>
      <c r="JGX1" s="10" t="s">
        <v>9062</v>
      </c>
      <c r="JGY1" s="10" t="s">
        <v>9063</v>
      </c>
      <c r="JGZ1" s="10" t="s">
        <v>9064</v>
      </c>
      <c r="JHA1" s="10" t="s">
        <v>9065</v>
      </c>
      <c r="JHB1" s="10" t="s">
        <v>9066</v>
      </c>
      <c r="JHC1" s="10" t="s">
        <v>9067</v>
      </c>
      <c r="JHD1" s="10" t="s">
        <v>9068</v>
      </c>
      <c r="JHE1" s="10" t="s">
        <v>9069</v>
      </c>
      <c r="JHF1" s="10" t="s">
        <v>9070</v>
      </c>
      <c r="JHG1" s="10" t="s">
        <v>9071</v>
      </c>
      <c r="JHH1" s="10" t="s">
        <v>9072</v>
      </c>
      <c r="JHI1" s="10" t="s">
        <v>9073</v>
      </c>
      <c r="JHJ1" s="10" t="s">
        <v>9074</v>
      </c>
      <c r="JHK1" s="10" t="s">
        <v>9075</v>
      </c>
      <c r="JHL1" s="10" t="s">
        <v>9076</v>
      </c>
      <c r="JHM1" s="10" t="s">
        <v>9077</v>
      </c>
      <c r="JHN1" s="10" t="s">
        <v>9078</v>
      </c>
      <c r="JHO1" s="10" t="s">
        <v>9079</v>
      </c>
      <c r="JHP1" s="10" t="s">
        <v>9080</v>
      </c>
      <c r="JHQ1" s="10" t="s">
        <v>9081</v>
      </c>
      <c r="JHR1" s="10" t="s">
        <v>9082</v>
      </c>
      <c r="JHS1" s="10" t="s">
        <v>9083</v>
      </c>
      <c r="JHT1" s="10" t="s">
        <v>9084</v>
      </c>
      <c r="JHU1" s="10" t="s">
        <v>9085</v>
      </c>
      <c r="JHV1" s="10" t="s">
        <v>9086</v>
      </c>
      <c r="JHW1" s="10" t="s">
        <v>9087</v>
      </c>
      <c r="JHX1" s="10" t="s">
        <v>9088</v>
      </c>
      <c r="JHY1" s="10" t="s">
        <v>9089</v>
      </c>
      <c r="JHZ1" s="10" t="s">
        <v>9090</v>
      </c>
      <c r="JIA1" s="10" t="s">
        <v>9091</v>
      </c>
      <c r="JIB1" s="10" t="s">
        <v>9092</v>
      </c>
      <c r="JIC1" s="10" t="s">
        <v>9093</v>
      </c>
      <c r="JID1" s="10" t="s">
        <v>9094</v>
      </c>
      <c r="JIE1" s="10" t="s">
        <v>9095</v>
      </c>
      <c r="JIF1" s="10" t="s">
        <v>9096</v>
      </c>
      <c r="JIG1" s="10" t="s">
        <v>9097</v>
      </c>
      <c r="JIH1" s="10" t="s">
        <v>9098</v>
      </c>
      <c r="JII1" s="10" t="s">
        <v>9099</v>
      </c>
      <c r="JIJ1" s="10" t="s">
        <v>9100</v>
      </c>
      <c r="JIK1" s="10" t="s">
        <v>9101</v>
      </c>
      <c r="JIL1" s="10" t="s">
        <v>9102</v>
      </c>
      <c r="JIM1" s="10" t="s">
        <v>9103</v>
      </c>
      <c r="JIN1" s="10" t="s">
        <v>9104</v>
      </c>
      <c r="JIO1" s="10" t="s">
        <v>9105</v>
      </c>
      <c r="JIP1" s="10" t="s">
        <v>9106</v>
      </c>
      <c r="JIQ1" s="10" t="s">
        <v>9107</v>
      </c>
      <c r="JIR1" s="10" t="s">
        <v>9108</v>
      </c>
      <c r="JIS1" s="10" t="s">
        <v>9109</v>
      </c>
      <c r="JIT1" s="10" t="s">
        <v>9110</v>
      </c>
      <c r="JIU1" s="10" t="s">
        <v>9111</v>
      </c>
      <c r="JIV1" s="10" t="s">
        <v>9112</v>
      </c>
      <c r="JIW1" s="10" t="s">
        <v>9113</v>
      </c>
      <c r="JIX1" s="10" t="s">
        <v>9114</v>
      </c>
      <c r="JIY1" s="10" t="s">
        <v>9115</v>
      </c>
      <c r="JIZ1" s="10" t="s">
        <v>9116</v>
      </c>
      <c r="JJA1" s="10" t="s">
        <v>9117</v>
      </c>
      <c r="JJB1" s="10" t="s">
        <v>9118</v>
      </c>
      <c r="JJC1" s="10" t="s">
        <v>9119</v>
      </c>
      <c r="JJD1" s="10" t="s">
        <v>9120</v>
      </c>
      <c r="JJE1" s="10" t="s">
        <v>9121</v>
      </c>
      <c r="JJF1" s="10" t="s">
        <v>9122</v>
      </c>
      <c r="JJG1" s="10" t="s">
        <v>9123</v>
      </c>
      <c r="JJH1" s="10" t="s">
        <v>9124</v>
      </c>
      <c r="JJI1" s="10" t="s">
        <v>9125</v>
      </c>
      <c r="JJJ1" s="10" t="s">
        <v>9126</v>
      </c>
      <c r="JJK1" s="10" t="s">
        <v>9127</v>
      </c>
      <c r="JJL1" s="10" t="s">
        <v>9128</v>
      </c>
      <c r="JJM1" s="10" t="s">
        <v>9129</v>
      </c>
      <c r="JJN1" s="10" t="s">
        <v>9130</v>
      </c>
      <c r="JJO1" s="10" t="s">
        <v>9131</v>
      </c>
      <c r="JJP1" s="10" t="s">
        <v>9132</v>
      </c>
      <c r="JJQ1" s="10" t="s">
        <v>9133</v>
      </c>
      <c r="JJR1" s="10" t="s">
        <v>9134</v>
      </c>
      <c r="JJS1" s="10" t="s">
        <v>9135</v>
      </c>
      <c r="JJT1" s="10" t="s">
        <v>9136</v>
      </c>
      <c r="JJU1" s="10" t="s">
        <v>9137</v>
      </c>
      <c r="JJV1" s="10" t="s">
        <v>9138</v>
      </c>
      <c r="JJW1" s="10" t="s">
        <v>9139</v>
      </c>
      <c r="JJX1" s="10" t="s">
        <v>9140</v>
      </c>
      <c r="JJY1" s="10" t="s">
        <v>9141</v>
      </c>
      <c r="JJZ1" s="10" t="s">
        <v>9142</v>
      </c>
      <c r="JKA1" s="10" t="s">
        <v>9143</v>
      </c>
      <c r="JKB1" s="10" t="s">
        <v>9144</v>
      </c>
      <c r="JKC1" s="10" t="s">
        <v>9145</v>
      </c>
      <c r="JKD1" s="10" t="s">
        <v>9146</v>
      </c>
      <c r="JKE1" s="10" t="s">
        <v>9147</v>
      </c>
      <c r="JKF1" s="10" t="s">
        <v>9148</v>
      </c>
      <c r="JKG1" s="10" t="s">
        <v>9149</v>
      </c>
      <c r="JKH1" s="10" t="s">
        <v>9150</v>
      </c>
      <c r="JKI1" s="10" t="s">
        <v>9151</v>
      </c>
      <c r="JKJ1" s="10" t="s">
        <v>9152</v>
      </c>
      <c r="JKK1" s="10" t="s">
        <v>9153</v>
      </c>
      <c r="JKL1" s="10" t="s">
        <v>9154</v>
      </c>
      <c r="JKM1" s="10" t="s">
        <v>9155</v>
      </c>
      <c r="JKN1" s="10" t="s">
        <v>9156</v>
      </c>
      <c r="JKO1" s="10" t="s">
        <v>9157</v>
      </c>
      <c r="JKP1" s="10" t="s">
        <v>9158</v>
      </c>
      <c r="JKQ1" s="10" t="s">
        <v>9159</v>
      </c>
      <c r="JKR1" s="10" t="s">
        <v>9160</v>
      </c>
      <c r="JKS1" s="10" t="s">
        <v>9161</v>
      </c>
      <c r="JKT1" s="10" t="s">
        <v>9162</v>
      </c>
      <c r="JKU1" s="10" t="s">
        <v>9163</v>
      </c>
      <c r="JKV1" s="10" t="s">
        <v>9164</v>
      </c>
      <c r="JKW1" s="10" t="s">
        <v>9165</v>
      </c>
      <c r="JKX1" s="10" t="s">
        <v>9166</v>
      </c>
      <c r="JKY1" s="10" t="s">
        <v>9167</v>
      </c>
      <c r="JKZ1" s="10" t="s">
        <v>9168</v>
      </c>
      <c r="JLA1" s="10" t="s">
        <v>9169</v>
      </c>
      <c r="JLB1" s="10" t="s">
        <v>9170</v>
      </c>
      <c r="JLC1" s="10" t="s">
        <v>9171</v>
      </c>
      <c r="JLD1" s="10" t="s">
        <v>9172</v>
      </c>
      <c r="JLE1" s="10" t="s">
        <v>9173</v>
      </c>
      <c r="JLF1" s="10" t="s">
        <v>9174</v>
      </c>
      <c r="JLG1" s="10" t="s">
        <v>9175</v>
      </c>
      <c r="JLH1" s="10" t="s">
        <v>9176</v>
      </c>
      <c r="JLI1" s="10" t="s">
        <v>9177</v>
      </c>
      <c r="JLJ1" s="10" t="s">
        <v>9178</v>
      </c>
      <c r="JLK1" s="10" t="s">
        <v>9179</v>
      </c>
      <c r="JLL1" s="10" t="s">
        <v>9180</v>
      </c>
      <c r="JLM1" s="10" t="s">
        <v>9181</v>
      </c>
      <c r="JLN1" s="10" t="s">
        <v>9182</v>
      </c>
      <c r="JLO1" s="10" t="s">
        <v>9183</v>
      </c>
      <c r="JLP1" s="10" t="s">
        <v>9184</v>
      </c>
      <c r="JLQ1" s="10" t="s">
        <v>9185</v>
      </c>
      <c r="JLR1" s="10" t="s">
        <v>9186</v>
      </c>
      <c r="JLS1" s="10" t="s">
        <v>9187</v>
      </c>
      <c r="JLT1" s="10" t="s">
        <v>9188</v>
      </c>
      <c r="JLU1" s="10" t="s">
        <v>9189</v>
      </c>
      <c r="JLV1" s="10" t="s">
        <v>9190</v>
      </c>
      <c r="JLW1" s="10" t="s">
        <v>9191</v>
      </c>
      <c r="JLX1" s="10" t="s">
        <v>9192</v>
      </c>
      <c r="JLY1" s="10" t="s">
        <v>9193</v>
      </c>
      <c r="JLZ1" s="10" t="s">
        <v>9194</v>
      </c>
      <c r="JMA1" s="10" t="s">
        <v>9195</v>
      </c>
      <c r="JMB1" s="10" t="s">
        <v>9196</v>
      </c>
      <c r="JMC1" s="10" t="s">
        <v>9197</v>
      </c>
      <c r="JMD1" s="10" t="s">
        <v>9198</v>
      </c>
      <c r="JME1" s="10" t="s">
        <v>9199</v>
      </c>
      <c r="JMF1" s="10" t="s">
        <v>9200</v>
      </c>
      <c r="JMG1" s="10" t="s">
        <v>9201</v>
      </c>
      <c r="JMH1" s="10" t="s">
        <v>9202</v>
      </c>
      <c r="JMI1" s="10" t="s">
        <v>9203</v>
      </c>
      <c r="JMJ1" s="10" t="s">
        <v>9204</v>
      </c>
      <c r="JMK1" s="10" t="s">
        <v>9205</v>
      </c>
      <c r="JML1" s="10" t="s">
        <v>9206</v>
      </c>
      <c r="JMM1" s="10" t="s">
        <v>9207</v>
      </c>
      <c r="JMN1" s="10" t="s">
        <v>9208</v>
      </c>
      <c r="JMO1" s="10" t="s">
        <v>9209</v>
      </c>
      <c r="JMP1" s="10" t="s">
        <v>9210</v>
      </c>
      <c r="JMQ1" s="10" t="s">
        <v>9211</v>
      </c>
      <c r="JMR1" s="10" t="s">
        <v>9212</v>
      </c>
      <c r="JMS1" s="10" t="s">
        <v>9213</v>
      </c>
      <c r="JMT1" s="10" t="s">
        <v>9214</v>
      </c>
      <c r="JMU1" s="10" t="s">
        <v>9215</v>
      </c>
      <c r="JMV1" s="10" t="s">
        <v>9216</v>
      </c>
      <c r="JMW1" s="10" t="s">
        <v>9217</v>
      </c>
      <c r="JMX1" s="10" t="s">
        <v>9218</v>
      </c>
      <c r="JMY1" s="10" t="s">
        <v>9219</v>
      </c>
      <c r="JMZ1" s="10" t="s">
        <v>9220</v>
      </c>
      <c r="JNA1" s="10" t="s">
        <v>9221</v>
      </c>
      <c r="JNB1" s="10" t="s">
        <v>9222</v>
      </c>
      <c r="JNC1" s="10" t="s">
        <v>9223</v>
      </c>
      <c r="JND1" s="10" t="s">
        <v>9224</v>
      </c>
      <c r="JNE1" s="10" t="s">
        <v>9225</v>
      </c>
      <c r="JNF1" s="10" t="s">
        <v>9226</v>
      </c>
      <c r="JNG1" s="10" t="s">
        <v>9227</v>
      </c>
      <c r="JNH1" s="10" t="s">
        <v>9228</v>
      </c>
      <c r="JNI1" s="10" t="s">
        <v>9229</v>
      </c>
      <c r="JNJ1" s="10" t="s">
        <v>9230</v>
      </c>
      <c r="JNK1" s="10" t="s">
        <v>9231</v>
      </c>
      <c r="JNL1" s="10" t="s">
        <v>9232</v>
      </c>
      <c r="JNM1" s="10" t="s">
        <v>9233</v>
      </c>
      <c r="JNN1" s="10" t="s">
        <v>9234</v>
      </c>
      <c r="JNO1" s="10" t="s">
        <v>9235</v>
      </c>
      <c r="JNP1" s="10" t="s">
        <v>9236</v>
      </c>
      <c r="JNQ1" s="10" t="s">
        <v>9237</v>
      </c>
      <c r="JNR1" s="10" t="s">
        <v>9238</v>
      </c>
      <c r="JNS1" s="10" t="s">
        <v>9239</v>
      </c>
      <c r="JNT1" s="10" t="s">
        <v>9240</v>
      </c>
      <c r="JNU1" s="10" t="s">
        <v>9241</v>
      </c>
      <c r="JNV1" s="10" t="s">
        <v>9242</v>
      </c>
      <c r="JNW1" s="10" t="s">
        <v>9243</v>
      </c>
      <c r="JNX1" s="10" t="s">
        <v>9244</v>
      </c>
      <c r="JNY1" s="10" t="s">
        <v>9245</v>
      </c>
      <c r="JNZ1" s="10" t="s">
        <v>9246</v>
      </c>
      <c r="JOA1" s="10" t="s">
        <v>9247</v>
      </c>
      <c r="JOB1" s="10" t="s">
        <v>9248</v>
      </c>
      <c r="JOC1" s="10" t="s">
        <v>9249</v>
      </c>
      <c r="JOD1" s="10" t="s">
        <v>9250</v>
      </c>
      <c r="JOE1" s="10" t="s">
        <v>9251</v>
      </c>
      <c r="JOF1" s="10" t="s">
        <v>9252</v>
      </c>
      <c r="JOG1" s="10" t="s">
        <v>9253</v>
      </c>
      <c r="JOH1" s="10" t="s">
        <v>9254</v>
      </c>
      <c r="JOI1" s="10" t="s">
        <v>9255</v>
      </c>
      <c r="JOJ1" s="10" t="s">
        <v>9256</v>
      </c>
      <c r="JOK1" s="10" t="s">
        <v>9257</v>
      </c>
      <c r="JOL1" s="10" t="s">
        <v>9258</v>
      </c>
      <c r="JOM1" s="10" t="s">
        <v>9259</v>
      </c>
      <c r="JON1" s="10" t="s">
        <v>9260</v>
      </c>
      <c r="JOO1" s="10" t="s">
        <v>9261</v>
      </c>
      <c r="JOP1" s="10" t="s">
        <v>9262</v>
      </c>
      <c r="JOQ1" s="10" t="s">
        <v>9263</v>
      </c>
      <c r="JOR1" s="10" t="s">
        <v>9264</v>
      </c>
      <c r="JOS1" s="10" t="s">
        <v>9265</v>
      </c>
      <c r="JOT1" s="10" t="s">
        <v>9266</v>
      </c>
      <c r="JOU1" s="10" t="s">
        <v>9267</v>
      </c>
      <c r="JOV1" s="10" t="s">
        <v>9268</v>
      </c>
      <c r="JOW1" s="10" t="s">
        <v>9269</v>
      </c>
      <c r="JOX1" s="10" t="s">
        <v>9270</v>
      </c>
      <c r="JOY1" s="10" t="s">
        <v>9271</v>
      </c>
      <c r="JOZ1" s="10" t="s">
        <v>9272</v>
      </c>
      <c r="JPA1" s="10" t="s">
        <v>9273</v>
      </c>
      <c r="JPB1" s="10" t="s">
        <v>9274</v>
      </c>
      <c r="JPC1" s="10" t="s">
        <v>9275</v>
      </c>
      <c r="JPD1" s="10" t="s">
        <v>9276</v>
      </c>
      <c r="JPE1" s="10" t="s">
        <v>9277</v>
      </c>
      <c r="JPF1" s="10" t="s">
        <v>9278</v>
      </c>
      <c r="JPG1" s="10" t="s">
        <v>9279</v>
      </c>
      <c r="JPH1" s="10" t="s">
        <v>9280</v>
      </c>
      <c r="JPI1" s="10" t="s">
        <v>9281</v>
      </c>
      <c r="JPJ1" s="10" t="s">
        <v>9282</v>
      </c>
      <c r="JPK1" s="10" t="s">
        <v>9283</v>
      </c>
      <c r="JPL1" s="10" t="s">
        <v>9284</v>
      </c>
      <c r="JPM1" s="10" t="s">
        <v>9285</v>
      </c>
      <c r="JPN1" s="10" t="s">
        <v>9286</v>
      </c>
      <c r="JPO1" s="10" t="s">
        <v>9287</v>
      </c>
      <c r="JPP1" s="10" t="s">
        <v>9288</v>
      </c>
      <c r="JPQ1" s="10" t="s">
        <v>9289</v>
      </c>
      <c r="JPR1" s="10" t="s">
        <v>9290</v>
      </c>
      <c r="JPS1" s="10" t="s">
        <v>9291</v>
      </c>
      <c r="JPT1" s="10" t="s">
        <v>9292</v>
      </c>
      <c r="JPU1" s="10" t="s">
        <v>9293</v>
      </c>
      <c r="JPV1" s="10" t="s">
        <v>9294</v>
      </c>
      <c r="JPW1" s="10" t="s">
        <v>9295</v>
      </c>
      <c r="JPX1" s="10" t="s">
        <v>9296</v>
      </c>
      <c r="JPY1" s="10" t="s">
        <v>9297</v>
      </c>
      <c r="JPZ1" s="10" t="s">
        <v>9298</v>
      </c>
      <c r="JQA1" s="10" t="s">
        <v>9299</v>
      </c>
      <c r="JQB1" s="10" t="s">
        <v>9300</v>
      </c>
      <c r="JQC1" s="10" t="s">
        <v>9301</v>
      </c>
      <c r="JQD1" s="10" t="s">
        <v>9302</v>
      </c>
      <c r="JQE1" s="10" t="s">
        <v>9303</v>
      </c>
      <c r="JQF1" s="10" t="s">
        <v>9304</v>
      </c>
      <c r="JQG1" s="10" t="s">
        <v>9305</v>
      </c>
      <c r="JQH1" s="10" t="s">
        <v>9306</v>
      </c>
      <c r="JQI1" s="10" t="s">
        <v>9307</v>
      </c>
      <c r="JQJ1" s="10" t="s">
        <v>9308</v>
      </c>
      <c r="JQK1" s="10" t="s">
        <v>9309</v>
      </c>
      <c r="JQL1" s="10" t="s">
        <v>9310</v>
      </c>
      <c r="JQM1" s="10" t="s">
        <v>9311</v>
      </c>
      <c r="JQN1" s="10" t="s">
        <v>9312</v>
      </c>
      <c r="JQO1" s="10" t="s">
        <v>9313</v>
      </c>
      <c r="JQP1" s="10" t="s">
        <v>9314</v>
      </c>
      <c r="JQQ1" s="10" t="s">
        <v>9315</v>
      </c>
      <c r="JQR1" s="10" t="s">
        <v>9316</v>
      </c>
      <c r="JQS1" s="10" t="s">
        <v>9317</v>
      </c>
      <c r="JQT1" s="10" t="s">
        <v>9318</v>
      </c>
      <c r="JQU1" s="10" t="s">
        <v>9319</v>
      </c>
      <c r="JQV1" s="10" t="s">
        <v>9320</v>
      </c>
      <c r="JQW1" s="10" t="s">
        <v>9321</v>
      </c>
      <c r="JQX1" s="10" t="s">
        <v>9322</v>
      </c>
      <c r="JQY1" s="10" t="s">
        <v>9323</v>
      </c>
      <c r="JQZ1" s="10" t="s">
        <v>9324</v>
      </c>
      <c r="JRA1" s="10" t="s">
        <v>9325</v>
      </c>
      <c r="JRB1" s="10" t="s">
        <v>9326</v>
      </c>
      <c r="JRC1" s="10" t="s">
        <v>9327</v>
      </c>
      <c r="JRD1" s="10" t="s">
        <v>9328</v>
      </c>
      <c r="JRE1" s="10" t="s">
        <v>9329</v>
      </c>
      <c r="JRF1" s="10" t="s">
        <v>9330</v>
      </c>
      <c r="JRG1" s="10" t="s">
        <v>9331</v>
      </c>
      <c r="JRH1" s="10" t="s">
        <v>9332</v>
      </c>
      <c r="JRI1" s="10" t="s">
        <v>9333</v>
      </c>
      <c r="JRJ1" s="10" t="s">
        <v>9334</v>
      </c>
      <c r="JRK1" s="10" t="s">
        <v>9335</v>
      </c>
      <c r="JRL1" s="10" t="s">
        <v>9336</v>
      </c>
      <c r="JRM1" s="10" t="s">
        <v>9337</v>
      </c>
      <c r="JRN1" s="10" t="s">
        <v>9338</v>
      </c>
      <c r="JRO1" s="10" t="s">
        <v>9339</v>
      </c>
      <c r="JRP1" s="10" t="s">
        <v>9340</v>
      </c>
      <c r="JRQ1" s="10" t="s">
        <v>9341</v>
      </c>
      <c r="JRR1" s="10" t="s">
        <v>9342</v>
      </c>
      <c r="JRS1" s="10" t="s">
        <v>9343</v>
      </c>
      <c r="JRT1" s="10" t="s">
        <v>9344</v>
      </c>
      <c r="JRU1" s="10" t="s">
        <v>9345</v>
      </c>
      <c r="JRV1" s="10" t="s">
        <v>9346</v>
      </c>
      <c r="JRW1" s="10" t="s">
        <v>9347</v>
      </c>
      <c r="JRX1" s="10" t="s">
        <v>9348</v>
      </c>
      <c r="JRY1" s="10" t="s">
        <v>9349</v>
      </c>
      <c r="JRZ1" s="10" t="s">
        <v>9350</v>
      </c>
      <c r="JSA1" s="10" t="s">
        <v>9351</v>
      </c>
      <c r="JSB1" s="10" t="s">
        <v>9352</v>
      </c>
      <c r="JSC1" s="10" t="s">
        <v>9353</v>
      </c>
      <c r="JSD1" s="10" t="s">
        <v>9354</v>
      </c>
      <c r="JSE1" s="10" t="s">
        <v>9355</v>
      </c>
      <c r="JSF1" s="10" t="s">
        <v>9356</v>
      </c>
      <c r="JSG1" s="10" t="s">
        <v>9357</v>
      </c>
      <c r="JSH1" s="10" t="s">
        <v>9358</v>
      </c>
      <c r="JSI1" s="10" t="s">
        <v>9359</v>
      </c>
      <c r="JSJ1" s="10" t="s">
        <v>9360</v>
      </c>
      <c r="JSK1" s="10" t="s">
        <v>9361</v>
      </c>
      <c r="JSL1" s="10" t="s">
        <v>9362</v>
      </c>
      <c r="JSM1" s="10" t="s">
        <v>9363</v>
      </c>
      <c r="JSN1" s="10" t="s">
        <v>9364</v>
      </c>
      <c r="JSO1" s="10" t="s">
        <v>9365</v>
      </c>
      <c r="JSP1" s="10" t="s">
        <v>9366</v>
      </c>
      <c r="JSQ1" s="10" t="s">
        <v>9367</v>
      </c>
      <c r="JSR1" s="10" t="s">
        <v>9368</v>
      </c>
      <c r="JSS1" s="10" t="s">
        <v>9369</v>
      </c>
      <c r="JST1" s="10" t="s">
        <v>9370</v>
      </c>
      <c r="JSU1" s="10" t="s">
        <v>9371</v>
      </c>
      <c r="JSV1" s="10" t="s">
        <v>9372</v>
      </c>
      <c r="JSW1" s="10" t="s">
        <v>9373</v>
      </c>
      <c r="JSX1" s="10" t="s">
        <v>9374</v>
      </c>
      <c r="JSY1" s="10" t="s">
        <v>9375</v>
      </c>
      <c r="JSZ1" s="10" t="s">
        <v>9376</v>
      </c>
      <c r="JTA1" s="10" t="s">
        <v>9377</v>
      </c>
      <c r="JTB1" s="10" t="s">
        <v>9378</v>
      </c>
      <c r="JTC1" s="10" t="s">
        <v>9379</v>
      </c>
      <c r="JTD1" s="10" t="s">
        <v>9380</v>
      </c>
      <c r="JTE1" s="10" t="s">
        <v>9381</v>
      </c>
      <c r="JTF1" s="10" t="s">
        <v>9382</v>
      </c>
      <c r="JTG1" s="10" t="s">
        <v>9383</v>
      </c>
      <c r="JTH1" s="10" t="s">
        <v>9384</v>
      </c>
      <c r="JTI1" s="10" t="s">
        <v>9385</v>
      </c>
      <c r="JTJ1" s="10" t="s">
        <v>9386</v>
      </c>
      <c r="JTK1" s="10" t="s">
        <v>9387</v>
      </c>
      <c r="JTL1" s="10" t="s">
        <v>9388</v>
      </c>
      <c r="JTM1" s="10" t="s">
        <v>9389</v>
      </c>
      <c r="JTN1" s="10" t="s">
        <v>9390</v>
      </c>
      <c r="JTO1" s="10" t="s">
        <v>9391</v>
      </c>
      <c r="JTP1" s="10" t="s">
        <v>9392</v>
      </c>
      <c r="JTQ1" s="10" t="s">
        <v>9393</v>
      </c>
      <c r="JTR1" s="10" t="s">
        <v>9394</v>
      </c>
      <c r="JTS1" s="10" t="s">
        <v>9395</v>
      </c>
      <c r="JTT1" s="10" t="s">
        <v>9396</v>
      </c>
      <c r="JTU1" s="10" t="s">
        <v>9397</v>
      </c>
      <c r="JTV1" s="10" t="s">
        <v>9398</v>
      </c>
      <c r="JTW1" s="10" t="s">
        <v>9399</v>
      </c>
      <c r="JTX1" s="10" t="s">
        <v>9400</v>
      </c>
      <c r="JTY1" s="10" t="s">
        <v>9401</v>
      </c>
      <c r="JTZ1" s="10" t="s">
        <v>9402</v>
      </c>
      <c r="JUA1" s="10" t="s">
        <v>9403</v>
      </c>
      <c r="JUB1" s="10" t="s">
        <v>9404</v>
      </c>
      <c r="JUC1" s="10" t="s">
        <v>9405</v>
      </c>
      <c r="JUD1" s="10" t="s">
        <v>9406</v>
      </c>
      <c r="JUE1" s="10" t="s">
        <v>9407</v>
      </c>
      <c r="JUF1" s="10" t="s">
        <v>9408</v>
      </c>
      <c r="JUG1" s="10" t="s">
        <v>9409</v>
      </c>
      <c r="JUH1" s="10" t="s">
        <v>9410</v>
      </c>
      <c r="JUI1" s="10" t="s">
        <v>9411</v>
      </c>
      <c r="JUJ1" s="10" t="s">
        <v>9412</v>
      </c>
      <c r="JUK1" s="10" t="s">
        <v>9413</v>
      </c>
      <c r="JUL1" s="10" t="s">
        <v>9414</v>
      </c>
      <c r="JUM1" s="10" t="s">
        <v>9415</v>
      </c>
      <c r="JUN1" s="10" t="s">
        <v>9416</v>
      </c>
      <c r="JUO1" s="10" t="s">
        <v>9417</v>
      </c>
      <c r="JUP1" s="10" t="s">
        <v>9418</v>
      </c>
      <c r="JUQ1" s="10" t="s">
        <v>9419</v>
      </c>
      <c r="JUR1" s="10" t="s">
        <v>9420</v>
      </c>
      <c r="JUS1" s="10" t="s">
        <v>9421</v>
      </c>
      <c r="JUT1" s="10" t="s">
        <v>9422</v>
      </c>
      <c r="JUU1" s="10" t="s">
        <v>9423</v>
      </c>
      <c r="JUV1" s="10" t="s">
        <v>9424</v>
      </c>
      <c r="JUW1" s="10" t="s">
        <v>9425</v>
      </c>
      <c r="JUX1" s="10" t="s">
        <v>9426</v>
      </c>
      <c r="JUY1" s="10" t="s">
        <v>9427</v>
      </c>
      <c r="JUZ1" s="10" t="s">
        <v>9428</v>
      </c>
      <c r="JVA1" s="10" t="s">
        <v>9429</v>
      </c>
      <c r="JVB1" s="10" t="s">
        <v>9430</v>
      </c>
      <c r="JVC1" s="10" t="s">
        <v>9431</v>
      </c>
      <c r="JVD1" s="10" t="s">
        <v>9432</v>
      </c>
      <c r="JVE1" s="10" t="s">
        <v>9433</v>
      </c>
      <c r="JVF1" s="10" t="s">
        <v>9434</v>
      </c>
      <c r="JVG1" s="10" t="s">
        <v>9435</v>
      </c>
      <c r="JVH1" s="10" t="s">
        <v>9436</v>
      </c>
      <c r="JVI1" s="10" t="s">
        <v>9437</v>
      </c>
      <c r="JVJ1" s="10" t="s">
        <v>9438</v>
      </c>
      <c r="JVK1" s="10" t="s">
        <v>9439</v>
      </c>
      <c r="JVL1" s="10" t="s">
        <v>9440</v>
      </c>
      <c r="JVM1" s="10" t="s">
        <v>9441</v>
      </c>
      <c r="JVN1" s="10" t="s">
        <v>9442</v>
      </c>
      <c r="JVO1" s="10" t="s">
        <v>9443</v>
      </c>
      <c r="JVP1" s="10" t="s">
        <v>9444</v>
      </c>
      <c r="JVQ1" s="10" t="s">
        <v>9445</v>
      </c>
      <c r="JVR1" s="10" t="s">
        <v>9446</v>
      </c>
      <c r="JVS1" s="10" t="s">
        <v>9447</v>
      </c>
      <c r="JVT1" s="10" t="s">
        <v>9448</v>
      </c>
      <c r="JVU1" s="10" t="s">
        <v>9449</v>
      </c>
      <c r="JVV1" s="10" t="s">
        <v>9450</v>
      </c>
      <c r="JVW1" s="10" t="s">
        <v>9451</v>
      </c>
      <c r="JVX1" s="10" t="s">
        <v>9452</v>
      </c>
      <c r="JVY1" s="10" t="s">
        <v>9453</v>
      </c>
      <c r="JVZ1" s="10" t="s">
        <v>9454</v>
      </c>
      <c r="JWA1" s="10" t="s">
        <v>9455</v>
      </c>
      <c r="JWB1" s="10" t="s">
        <v>9456</v>
      </c>
      <c r="JWC1" s="10" t="s">
        <v>9457</v>
      </c>
      <c r="JWD1" s="10" t="s">
        <v>9458</v>
      </c>
      <c r="JWE1" s="10" t="s">
        <v>9459</v>
      </c>
      <c r="JWF1" s="10" t="s">
        <v>9460</v>
      </c>
      <c r="JWG1" s="10" t="s">
        <v>9461</v>
      </c>
      <c r="JWH1" s="10" t="s">
        <v>9462</v>
      </c>
      <c r="JWI1" s="10" t="s">
        <v>9463</v>
      </c>
      <c r="JWJ1" s="10" t="s">
        <v>9464</v>
      </c>
      <c r="JWK1" s="10" t="s">
        <v>9465</v>
      </c>
      <c r="JWL1" s="10" t="s">
        <v>9466</v>
      </c>
      <c r="JWM1" s="10" t="s">
        <v>9467</v>
      </c>
      <c r="JWN1" s="10" t="s">
        <v>9468</v>
      </c>
      <c r="JWO1" s="10" t="s">
        <v>9469</v>
      </c>
      <c r="JWP1" s="10" t="s">
        <v>9470</v>
      </c>
      <c r="JWQ1" s="10" t="s">
        <v>9471</v>
      </c>
      <c r="JWR1" s="10" t="s">
        <v>9472</v>
      </c>
      <c r="JWS1" s="10" t="s">
        <v>9473</v>
      </c>
      <c r="JWT1" s="10" t="s">
        <v>9474</v>
      </c>
      <c r="JWU1" s="10" t="s">
        <v>9475</v>
      </c>
      <c r="JWV1" s="10" t="s">
        <v>9476</v>
      </c>
      <c r="JWW1" s="10" t="s">
        <v>9477</v>
      </c>
      <c r="JWX1" s="10" t="s">
        <v>9478</v>
      </c>
      <c r="JWY1" s="10" t="s">
        <v>9479</v>
      </c>
      <c r="JWZ1" s="10" t="s">
        <v>9480</v>
      </c>
      <c r="JXA1" s="10" t="s">
        <v>9481</v>
      </c>
      <c r="JXB1" s="10" t="s">
        <v>9482</v>
      </c>
      <c r="JXC1" s="10" t="s">
        <v>9483</v>
      </c>
      <c r="JXD1" s="10" t="s">
        <v>9484</v>
      </c>
      <c r="JXE1" s="10" t="s">
        <v>9485</v>
      </c>
      <c r="JXF1" s="10" t="s">
        <v>9486</v>
      </c>
      <c r="JXG1" s="10" t="s">
        <v>9487</v>
      </c>
      <c r="JXH1" s="10" t="s">
        <v>9488</v>
      </c>
      <c r="JXI1" s="10" t="s">
        <v>9489</v>
      </c>
      <c r="JXJ1" s="10" t="s">
        <v>9490</v>
      </c>
      <c r="JXK1" s="10" t="s">
        <v>9491</v>
      </c>
      <c r="JXL1" s="10" t="s">
        <v>9492</v>
      </c>
      <c r="JXM1" s="10" t="s">
        <v>9493</v>
      </c>
      <c r="JXN1" s="10" t="s">
        <v>9494</v>
      </c>
      <c r="JXO1" s="10" t="s">
        <v>9495</v>
      </c>
      <c r="JXP1" s="10" t="s">
        <v>9496</v>
      </c>
      <c r="JXQ1" s="10" t="s">
        <v>9497</v>
      </c>
      <c r="JXR1" s="10" t="s">
        <v>9498</v>
      </c>
      <c r="JXS1" s="10" t="s">
        <v>9499</v>
      </c>
      <c r="JXT1" s="10" t="s">
        <v>9500</v>
      </c>
      <c r="JXU1" s="10" t="s">
        <v>9501</v>
      </c>
      <c r="JXV1" s="10" t="s">
        <v>9502</v>
      </c>
      <c r="JXW1" s="10" t="s">
        <v>9503</v>
      </c>
      <c r="JXX1" s="10" t="s">
        <v>9504</v>
      </c>
      <c r="JXY1" s="10" t="s">
        <v>9505</v>
      </c>
      <c r="JXZ1" s="10" t="s">
        <v>9506</v>
      </c>
      <c r="JYA1" s="10" t="s">
        <v>9507</v>
      </c>
      <c r="JYB1" s="10" t="s">
        <v>9508</v>
      </c>
      <c r="JYC1" s="10" t="s">
        <v>9509</v>
      </c>
      <c r="JYD1" s="10" t="s">
        <v>9510</v>
      </c>
      <c r="JYE1" s="10" t="s">
        <v>9511</v>
      </c>
      <c r="JYF1" s="10" t="s">
        <v>9512</v>
      </c>
      <c r="JYG1" s="10" t="s">
        <v>9513</v>
      </c>
      <c r="JYH1" s="10" t="s">
        <v>9514</v>
      </c>
      <c r="JYI1" s="10" t="s">
        <v>9515</v>
      </c>
      <c r="JYJ1" s="10" t="s">
        <v>9516</v>
      </c>
      <c r="JYK1" s="10" t="s">
        <v>9517</v>
      </c>
      <c r="JYL1" s="10" t="s">
        <v>9518</v>
      </c>
      <c r="JYM1" s="10" t="s">
        <v>9519</v>
      </c>
      <c r="JYN1" s="10" t="s">
        <v>9520</v>
      </c>
      <c r="JYO1" s="10" t="s">
        <v>9521</v>
      </c>
      <c r="JYP1" s="10" t="s">
        <v>9522</v>
      </c>
      <c r="JYQ1" s="10" t="s">
        <v>9523</v>
      </c>
      <c r="JYR1" s="10" t="s">
        <v>9524</v>
      </c>
      <c r="JYS1" s="10" t="s">
        <v>9525</v>
      </c>
      <c r="JYT1" s="10" t="s">
        <v>9526</v>
      </c>
      <c r="JYU1" s="10" t="s">
        <v>9527</v>
      </c>
      <c r="JYV1" s="10" t="s">
        <v>9528</v>
      </c>
      <c r="JYW1" s="10" t="s">
        <v>9529</v>
      </c>
      <c r="JYX1" s="10" t="s">
        <v>9530</v>
      </c>
      <c r="JYY1" s="10" t="s">
        <v>9531</v>
      </c>
      <c r="JYZ1" s="10" t="s">
        <v>9532</v>
      </c>
      <c r="JZA1" s="10" t="s">
        <v>9533</v>
      </c>
      <c r="JZB1" s="10" t="s">
        <v>9534</v>
      </c>
      <c r="JZC1" s="10" t="s">
        <v>9535</v>
      </c>
      <c r="JZD1" s="10" t="s">
        <v>9536</v>
      </c>
      <c r="JZE1" s="10" t="s">
        <v>9537</v>
      </c>
      <c r="JZF1" s="10" t="s">
        <v>9538</v>
      </c>
      <c r="JZG1" s="10" t="s">
        <v>9539</v>
      </c>
      <c r="JZH1" s="10" t="s">
        <v>9540</v>
      </c>
      <c r="JZI1" s="10" t="s">
        <v>9541</v>
      </c>
      <c r="JZJ1" s="10" t="s">
        <v>9542</v>
      </c>
      <c r="JZK1" s="10" t="s">
        <v>9543</v>
      </c>
      <c r="JZL1" s="10" t="s">
        <v>9544</v>
      </c>
      <c r="JZM1" s="10" t="s">
        <v>9545</v>
      </c>
      <c r="JZN1" s="10" t="s">
        <v>9546</v>
      </c>
      <c r="JZO1" s="10" t="s">
        <v>9547</v>
      </c>
      <c r="JZP1" s="10" t="s">
        <v>9548</v>
      </c>
      <c r="JZQ1" s="10" t="s">
        <v>9549</v>
      </c>
      <c r="JZR1" s="10" t="s">
        <v>9550</v>
      </c>
      <c r="JZS1" s="10" t="s">
        <v>9551</v>
      </c>
      <c r="JZT1" s="10" t="s">
        <v>9552</v>
      </c>
      <c r="JZU1" s="10" t="s">
        <v>9553</v>
      </c>
      <c r="JZV1" s="10" t="s">
        <v>9554</v>
      </c>
      <c r="JZW1" s="10" t="s">
        <v>9555</v>
      </c>
      <c r="JZX1" s="10" t="s">
        <v>9556</v>
      </c>
      <c r="JZY1" s="10" t="s">
        <v>9557</v>
      </c>
      <c r="JZZ1" s="10" t="s">
        <v>9558</v>
      </c>
      <c r="KAA1" s="10" t="s">
        <v>9559</v>
      </c>
      <c r="KAB1" s="10" t="s">
        <v>9560</v>
      </c>
      <c r="KAC1" s="10" t="s">
        <v>9561</v>
      </c>
      <c r="KAD1" s="10" t="s">
        <v>9562</v>
      </c>
      <c r="KAE1" s="10" t="s">
        <v>9563</v>
      </c>
      <c r="KAF1" s="10" t="s">
        <v>9564</v>
      </c>
      <c r="KAG1" s="10" t="s">
        <v>9565</v>
      </c>
      <c r="KAH1" s="10" t="s">
        <v>9566</v>
      </c>
      <c r="KAI1" s="10" t="s">
        <v>9567</v>
      </c>
      <c r="KAJ1" s="10" t="s">
        <v>9568</v>
      </c>
      <c r="KAK1" s="10" t="s">
        <v>9569</v>
      </c>
      <c r="KAL1" s="10" t="s">
        <v>9570</v>
      </c>
      <c r="KAM1" s="10" t="s">
        <v>9571</v>
      </c>
      <c r="KAN1" s="10" t="s">
        <v>9572</v>
      </c>
      <c r="KAO1" s="10" t="s">
        <v>9573</v>
      </c>
      <c r="KAP1" s="10" t="s">
        <v>9574</v>
      </c>
      <c r="KAQ1" s="10" t="s">
        <v>9575</v>
      </c>
      <c r="KAR1" s="10" t="s">
        <v>9576</v>
      </c>
      <c r="KAS1" s="10" t="s">
        <v>9577</v>
      </c>
      <c r="KAT1" s="10" t="s">
        <v>9578</v>
      </c>
      <c r="KAU1" s="10" t="s">
        <v>9579</v>
      </c>
      <c r="KAV1" s="10" t="s">
        <v>9580</v>
      </c>
      <c r="KAW1" s="10" t="s">
        <v>9581</v>
      </c>
      <c r="KAX1" s="10" t="s">
        <v>9582</v>
      </c>
      <c r="KAY1" s="10" t="s">
        <v>9583</v>
      </c>
      <c r="KAZ1" s="10" t="s">
        <v>9584</v>
      </c>
      <c r="KBA1" s="10" t="s">
        <v>9585</v>
      </c>
      <c r="KBB1" s="10" t="s">
        <v>9586</v>
      </c>
      <c r="KBC1" s="10" t="s">
        <v>9587</v>
      </c>
      <c r="KBD1" s="10" t="s">
        <v>9588</v>
      </c>
      <c r="KBE1" s="10" t="s">
        <v>9589</v>
      </c>
      <c r="KBF1" s="10" t="s">
        <v>9590</v>
      </c>
      <c r="KBG1" s="10" t="s">
        <v>9591</v>
      </c>
      <c r="KBH1" s="10" t="s">
        <v>9592</v>
      </c>
      <c r="KBI1" s="10" t="s">
        <v>9593</v>
      </c>
      <c r="KBJ1" s="10" t="s">
        <v>9594</v>
      </c>
      <c r="KBK1" s="10" t="s">
        <v>9595</v>
      </c>
      <c r="KBL1" s="10" t="s">
        <v>9596</v>
      </c>
      <c r="KBM1" s="10" t="s">
        <v>9597</v>
      </c>
      <c r="KBN1" s="10" t="s">
        <v>9598</v>
      </c>
      <c r="KBO1" s="10" t="s">
        <v>9599</v>
      </c>
      <c r="KBP1" s="10" t="s">
        <v>9600</v>
      </c>
      <c r="KBQ1" s="10" t="s">
        <v>9601</v>
      </c>
      <c r="KBR1" s="10" t="s">
        <v>9602</v>
      </c>
      <c r="KBS1" s="10" t="s">
        <v>9603</v>
      </c>
      <c r="KBT1" s="10" t="s">
        <v>9604</v>
      </c>
      <c r="KBU1" s="10" t="s">
        <v>9605</v>
      </c>
      <c r="KBV1" s="10" t="s">
        <v>9606</v>
      </c>
      <c r="KBW1" s="10" t="s">
        <v>9607</v>
      </c>
      <c r="KBX1" s="10" t="s">
        <v>9608</v>
      </c>
      <c r="KBY1" s="10" t="s">
        <v>9609</v>
      </c>
      <c r="KBZ1" s="10" t="s">
        <v>9610</v>
      </c>
      <c r="KCA1" s="10" t="s">
        <v>9611</v>
      </c>
      <c r="KCB1" s="10" t="s">
        <v>9612</v>
      </c>
      <c r="KCC1" s="10" t="s">
        <v>9613</v>
      </c>
      <c r="KCD1" s="10" t="s">
        <v>9614</v>
      </c>
      <c r="KCE1" s="10" t="s">
        <v>9615</v>
      </c>
      <c r="KCF1" s="10" t="s">
        <v>9616</v>
      </c>
      <c r="KCG1" s="10" t="s">
        <v>9617</v>
      </c>
      <c r="KCH1" s="10" t="s">
        <v>9618</v>
      </c>
      <c r="KCI1" s="10" t="s">
        <v>9619</v>
      </c>
      <c r="KCJ1" s="10" t="s">
        <v>9620</v>
      </c>
      <c r="KCK1" s="10" t="s">
        <v>9621</v>
      </c>
      <c r="KCL1" s="10" t="s">
        <v>9622</v>
      </c>
      <c r="KCM1" s="10" t="s">
        <v>9623</v>
      </c>
      <c r="KCN1" s="10" t="s">
        <v>9624</v>
      </c>
      <c r="KCO1" s="10" t="s">
        <v>9625</v>
      </c>
      <c r="KCP1" s="10" t="s">
        <v>9626</v>
      </c>
      <c r="KCQ1" s="10" t="s">
        <v>9627</v>
      </c>
      <c r="KCR1" s="10" t="s">
        <v>9628</v>
      </c>
      <c r="KCS1" s="10" t="s">
        <v>9629</v>
      </c>
      <c r="KCT1" s="10" t="s">
        <v>9630</v>
      </c>
      <c r="KCU1" s="10" t="s">
        <v>9631</v>
      </c>
      <c r="KCV1" s="10" t="s">
        <v>9632</v>
      </c>
      <c r="KCW1" s="10" t="s">
        <v>9633</v>
      </c>
      <c r="KCX1" s="10" t="s">
        <v>9634</v>
      </c>
      <c r="KCY1" s="10" t="s">
        <v>9635</v>
      </c>
      <c r="KCZ1" s="10" t="s">
        <v>9636</v>
      </c>
      <c r="KDA1" s="10" t="s">
        <v>9637</v>
      </c>
      <c r="KDB1" s="10" t="s">
        <v>9638</v>
      </c>
      <c r="KDC1" s="10" t="s">
        <v>9639</v>
      </c>
      <c r="KDD1" s="10" t="s">
        <v>9640</v>
      </c>
      <c r="KDE1" s="10" t="s">
        <v>9641</v>
      </c>
      <c r="KDF1" s="10" t="s">
        <v>9642</v>
      </c>
      <c r="KDG1" s="10" t="s">
        <v>9643</v>
      </c>
      <c r="KDH1" s="10" t="s">
        <v>9644</v>
      </c>
      <c r="KDI1" s="10" t="s">
        <v>9645</v>
      </c>
      <c r="KDJ1" s="10" t="s">
        <v>9646</v>
      </c>
      <c r="KDK1" s="10" t="s">
        <v>9647</v>
      </c>
      <c r="KDL1" s="10" t="s">
        <v>9648</v>
      </c>
      <c r="KDM1" s="10" t="s">
        <v>9649</v>
      </c>
      <c r="KDN1" s="10" t="s">
        <v>9650</v>
      </c>
      <c r="KDO1" s="10" t="s">
        <v>9651</v>
      </c>
      <c r="KDP1" s="10" t="s">
        <v>9652</v>
      </c>
      <c r="KDQ1" s="10" t="s">
        <v>9653</v>
      </c>
      <c r="KDR1" s="10" t="s">
        <v>9654</v>
      </c>
      <c r="KDS1" s="10" t="s">
        <v>9655</v>
      </c>
      <c r="KDT1" s="10" t="s">
        <v>9656</v>
      </c>
      <c r="KDU1" s="10" t="s">
        <v>9657</v>
      </c>
      <c r="KDV1" s="10" t="s">
        <v>9658</v>
      </c>
      <c r="KDW1" s="10" t="s">
        <v>9659</v>
      </c>
      <c r="KDX1" s="10" t="s">
        <v>9660</v>
      </c>
      <c r="KDY1" s="10" t="s">
        <v>9661</v>
      </c>
      <c r="KDZ1" s="10" t="s">
        <v>9662</v>
      </c>
      <c r="KEA1" s="10" t="s">
        <v>9663</v>
      </c>
      <c r="KEB1" s="10" t="s">
        <v>9664</v>
      </c>
      <c r="KEC1" s="10" t="s">
        <v>9665</v>
      </c>
      <c r="KED1" s="10" t="s">
        <v>9666</v>
      </c>
      <c r="KEE1" s="10" t="s">
        <v>9667</v>
      </c>
      <c r="KEF1" s="10" t="s">
        <v>9668</v>
      </c>
      <c r="KEG1" s="10" t="s">
        <v>9669</v>
      </c>
      <c r="KEH1" s="10" t="s">
        <v>9670</v>
      </c>
      <c r="KEI1" s="10" t="s">
        <v>9671</v>
      </c>
      <c r="KEJ1" s="10" t="s">
        <v>9672</v>
      </c>
      <c r="KEK1" s="10" t="s">
        <v>9673</v>
      </c>
      <c r="KEL1" s="10" t="s">
        <v>9674</v>
      </c>
      <c r="KEM1" s="10" t="s">
        <v>9675</v>
      </c>
      <c r="KEN1" s="10" t="s">
        <v>9676</v>
      </c>
      <c r="KEO1" s="10" t="s">
        <v>9677</v>
      </c>
      <c r="KEP1" s="10" t="s">
        <v>9678</v>
      </c>
      <c r="KEQ1" s="10" t="s">
        <v>9679</v>
      </c>
      <c r="KER1" s="10" t="s">
        <v>9680</v>
      </c>
      <c r="KES1" s="10" t="s">
        <v>9681</v>
      </c>
      <c r="KET1" s="10" t="s">
        <v>9682</v>
      </c>
      <c r="KEU1" s="10" t="s">
        <v>9683</v>
      </c>
      <c r="KEV1" s="10" t="s">
        <v>9684</v>
      </c>
      <c r="KEW1" s="10" t="s">
        <v>9685</v>
      </c>
      <c r="KEX1" s="10" t="s">
        <v>9686</v>
      </c>
      <c r="KEY1" s="10" t="s">
        <v>9687</v>
      </c>
      <c r="KEZ1" s="10" t="s">
        <v>9688</v>
      </c>
      <c r="KFA1" s="10" t="s">
        <v>9689</v>
      </c>
      <c r="KFB1" s="10" t="s">
        <v>9690</v>
      </c>
      <c r="KFC1" s="10" t="s">
        <v>9691</v>
      </c>
      <c r="KFD1" s="10" t="s">
        <v>9692</v>
      </c>
      <c r="KFE1" s="10" t="s">
        <v>9693</v>
      </c>
      <c r="KFF1" s="10" t="s">
        <v>9694</v>
      </c>
      <c r="KFG1" s="10" t="s">
        <v>9695</v>
      </c>
      <c r="KFH1" s="10" t="s">
        <v>9696</v>
      </c>
      <c r="KFI1" s="10" t="s">
        <v>9697</v>
      </c>
      <c r="KFJ1" s="10" t="s">
        <v>9698</v>
      </c>
      <c r="KFK1" s="10" t="s">
        <v>9699</v>
      </c>
      <c r="KFL1" s="10" t="s">
        <v>9700</v>
      </c>
      <c r="KFM1" s="10" t="s">
        <v>9701</v>
      </c>
      <c r="KFN1" s="10" t="s">
        <v>9702</v>
      </c>
      <c r="KFO1" s="10" t="s">
        <v>9703</v>
      </c>
      <c r="KFP1" s="10" t="s">
        <v>9704</v>
      </c>
      <c r="KFQ1" s="10" t="s">
        <v>9705</v>
      </c>
      <c r="KFR1" s="10" t="s">
        <v>9706</v>
      </c>
      <c r="KFS1" s="10" t="s">
        <v>9707</v>
      </c>
      <c r="KFT1" s="10" t="s">
        <v>9708</v>
      </c>
      <c r="KFU1" s="10" t="s">
        <v>9709</v>
      </c>
      <c r="KFV1" s="10" t="s">
        <v>9710</v>
      </c>
      <c r="KFW1" s="10" t="s">
        <v>9711</v>
      </c>
      <c r="KFX1" s="10" t="s">
        <v>9712</v>
      </c>
      <c r="KFY1" s="10" t="s">
        <v>9713</v>
      </c>
      <c r="KFZ1" s="10" t="s">
        <v>9714</v>
      </c>
      <c r="KGA1" s="10" t="s">
        <v>9715</v>
      </c>
      <c r="KGB1" s="10" t="s">
        <v>9716</v>
      </c>
      <c r="KGC1" s="10" t="s">
        <v>9717</v>
      </c>
      <c r="KGD1" s="10" t="s">
        <v>9718</v>
      </c>
      <c r="KGE1" s="10" t="s">
        <v>9719</v>
      </c>
      <c r="KGF1" s="10" t="s">
        <v>9720</v>
      </c>
      <c r="KGG1" s="10" t="s">
        <v>9721</v>
      </c>
      <c r="KGH1" s="10" t="s">
        <v>9722</v>
      </c>
      <c r="KGI1" s="10" t="s">
        <v>9723</v>
      </c>
      <c r="KGJ1" s="10" t="s">
        <v>9724</v>
      </c>
      <c r="KGK1" s="10" t="s">
        <v>9725</v>
      </c>
      <c r="KGL1" s="10" t="s">
        <v>9726</v>
      </c>
      <c r="KGM1" s="10" t="s">
        <v>9727</v>
      </c>
      <c r="KGN1" s="10" t="s">
        <v>9728</v>
      </c>
      <c r="KGO1" s="10" t="s">
        <v>9729</v>
      </c>
      <c r="KGP1" s="10" t="s">
        <v>9730</v>
      </c>
      <c r="KGQ1" s="10" t="s">
        <v>9731</v>
      </c>
      <c r="KGR1" s="10" t="s">
        <v>9732</v>
      </c>
      <c r="KGS1" s="10" t="s">
        <v>9733</v>
      </c>
      <c r="KGT1" s="10" t="s">
        <v>9734</v>
      </c>
      <c r="KGU1" s="10" t="s">
        <v>9735</v>
      </c>
      <c r="KGV1" s="10" t="s">
        <v>9736</v>
      </c>
      <c r="KGW1" s="10" t="s">
        <v>9737</v>
      </c>
      <c r="KGX1" s="10" t="s">
        <v>9738</v>
      </c>
      <c r="KGY1" s="10" t="s">
        <v>9739</v>
      </c>
      <c r="KGZ1" s="10" t="s">
        <v>9740</v>
      </c>
      <c r="KHA1" s="10" t="s">
        <v>9741</v>
      </c>
      <c r="KHB1" s="10" t="s">
        <v>9742</v>
      </c>
      <c r="KHC1" s="10" t="s">
        <v>9743</v>
      </c>
      <c r="KHD1" s="10" t="s">
        <v>9744</v>
      </c>
      <c r="KHE1" s="10" t="s">
        <v>9745</v>
      </c>
      <c r="KHF1" s="10" t="s">
        <v>9746</v>
      </c>
      <c r="KHG1" s="10" t="s">
        <v>9747</v>
      </c>
      <c r="KHH1" s="10" t="s">
        <v>9748</v>
      </c>
      <c r="KHI1" s="10" t="s">
        <v>9749</v>
      </c>
      <c r="KHJ1" s="10" t="s">
        <v>9750</v>
      </c>
      <c r="KHK1" s="10" t="s">
        <v>9751</v>
      </c>
      <c r="KHL1" s="10" t="s">
        <v>9752</v>
      </c>
      <c r="KHM1" s="10" t="s">
        <v>9753</v>
      </c>
      <c r="KHN1" s="10" t="s">
        <v>9754</v>
      </c>
      <c r="KHO1" s="10" t="s">
        <v>9755</v>
      </c>
      <c r="KHP1" s="10" t="s">
        <v>9756</v>
      </c>
      <c r="KHQ1" s="10" t="s">
        <v>9757</v>
      </c>
      <c r="KHR1" s="10" t="s">
        <v>9758</v>
      </c>
      <c r="KHS1" s="10" t="s">
        <v>9759</v>
      </c>
      <c r="KHT1" s="10" t="s">
        <v>9760</v>
      </c>
      <c r="KHU1" s="10" t="s">
        <v>9761</v>
      </c>
      <c r="KHV1" s="10" t="s">
        <v>9762</v>
      </c>
      <c r="KHW1" s="10" t="s">
        <v>9763</v>
      </c>
      <c r="KHX1" s="10" t="s">
        <v>9764</v>
      </c>
      <c r="KHY1" s="10" t="s">
        <v>9765</v>
      </c>
      <c r="KHZ1" s="10" t="s">
        <v>9766</v>
      </c>
      <c r="KIA1" s="10" t="s">
        <v>9767</v>
      </c>
      <c r="KIB1" s="10" t="s">
        <v>9768</v>
      </c>
      <c r="KIC1" s="10" t="s">
        <v>9769</v>
      </c>
      <c r="KID1" s="10" t="s">
        <v>9770</v>
      </c>
      <c r="KIE1" s="10" t="s">
        <v>9771</v>
      </c>
      <c r="KIF1" s="10" t="s">
        <v>9772</v>
      </c>
      <c r="KIG1" s="10" t="s">
        <v>9773</v>
      </c>
      <c r="KIH1" s="10" t="s">
        <v>9774</v>
      </c>
      <c r="KII1" s="10" t="s">
        <v>9775</v>
      </c>
      <c r="KIJ1" s="10" t="s">
        <v>9776</v>
      </c>
      <c r="KIK1" s="10" t="s">
        <v>9777</v>
      </c>
      <c r="KIL1" s="10" t="s">
        <v>9778</v>
      </c>
      <c r="KIM1" s="10" t="s">
        <v>9779</v>
      </c>
      <c r="KIN1" s="10" t="s">
        <v>9780</v>
      </c>
      <c r="KIO1" s="10" t="s">
        <v>9781</v>
      </c>
      <c r="KIP1" s="10" t="s">
        <v>9782</v>
      </c>
      <c r="KIQ1" s="10" t="s">
        <v>9783</v>
      </c>
      <c r="KIR1" s="10" t="s">
        <v>9784</v>
      </c>
      <c r="KIS1" s="10" t="s">
        <v>9785</v>
      </c>
      <c r="KIT1" s="10" t="s">
        <v>9786</v>
      </c>
      <c r="KIU1" s="10" t="s">
        <v>9787</v>
      </c>
      <c r="KIV1" s="10" t="s">
        <v>9788</v>
      </c>
      <c r="KIW1" s="10" t="s">
        <v>9789</v>
      </c>
      <c r="KIX1" s="10" t="s">
        <v>9790</v>
      </c>
      <c r="KIY1" s="10" t="s">
        <v>9791</v>
      </c>
      <c r="KIZ1" s="10" t="s">
        <v>9792</v>
      </c>
      <c r="KJA1" s="10" t="s">
        <v>9793</v>
      </c>
      <c r="KJB1" s="10" t="s">
        <v>9794</v>
      </c>
      <c r="KJC1" s="10" t="s">
        <v>9795</v>
      </c>
      <c r="KJD1" s="10" t="s">
        <v>9796</v>
      </c>
      <c r="KJE1" s="10" t="s">
        <v>9797</v>
      </c>
      <c r="KJF1" s="10" t="s">
        <v>9798</v>
      </c>
      <c r="KJG1" s="10" t="s">
        <v>9799</v>
      </c>
      <c r="KJH1" s="10" t="s">
        <v>9800</v>
      </c>
      <c r="KJI1" s="10" t="s">
        <v>9801</v>
      </c>
      <c r="KJJ1" s="10" t="s">
        <v>9802</v>
      </c>
      <c r="KJK1" s="10" t="s">
        <v>9803</v>
      </c>
      <c r="KJL1" s="10" t="s">
        <v>9804</v>
      </c>
      <c r="KJM1" s="10" t="s">
        <v>9805</v>
      </c>
      <c r="KJN1" s="10" t="s">
        <v>9806</v>
      </c>
      <c r="KJO1" s="10" t="s">
        <v>9807</v>
      </c>
      <c r="KJP1" s="10" t="s">
        <v>9808</v>
      </c>
      <c r="KJQ1" s="10" t="s">
        <v>9809</v>
      </c>
      <c r="KJR1" s="10" t="s">
        <v>9810</v>
      </c>
      <c r="KJS1" s="10" t="s">
        <v>9811</v>
      </c>
      <c r="KJT1" s="10" t="s">
        <v>9812</v>
      </c>
      <c r="KJU1" s="10" t="s">
        <v>9813</v>
      </c>
      <c r="KJV1" s="10" t="s">
        <v>9814</v>
      </c>
      <c r="KJW1" s="10" t="s">
        <v>9815</v>
      </c>
      <c r="KJX1" s="10" t="s">
        <v>9816</v>
      </c>
      <c r="KJY1" s="10" t="s">
        <v>9817</v>
      </c>
      <c r="KJZ1" s="10" t="s">
        <v>9818</v>
      </c>
      <c r="KKA1" s="10" t="s">
        <v>9819</v>
      </c>
      <c r="KKB1" s="10" t="s">
        <v>9820</v>
      </c>
      <c r="KKC1" s="10" t="s">
        <v>9821</v>
      </c>
      <c r="KKD1" s="10" t="s">
        <v>9822</v>
      </c>
      <c r="KKE1" s="10" t="s">
        <v>9823</v>
      </c>
      <c r="KKF1" s="10" t="s">
        <v>9824</v>
      </c>
      <c r="KKG1" s="10" t="s">
        <v>9825</v>
      </c>
      <c r="KKH1" s="10" t="s">
        <v>9826</v>
      </c>
      <c r="KKI1" s="10" t="s">
        <v>9827</v>
      </c>
      <c r="KKJ1" s="10" t="s">
        <v>9828</v>
      </c>
      <c r="KKK1" s="10" t="s">
        <v>9829</v>
      </c>
      <c r="KKL1" s="10" t="s">
        <v>9830</v>
      </c>
      <c r="KKM1" s="10" t="s">
        <v>9831</v>
      </c>
      <c r="KKN1" s="10" t="s">
        <v>9832</v>
      </c>
      <c r="KKO1" s="10" t="s">
        <v>9833</v>
      </c>
      <c r="KKP1" s="10" t="s">
        <v>9834</v>
      </c>
      <c r="KKQ1" s="10" t="s">
        <v>9835</v>
      </c>
      <c r="KKR1" s="10" t="s">
        <v>9836</v>
      </c>
      <c r="KKS1" s="10" t="s">
        <v>9837</v>
      </c>
      <c r="KKT1" s="10" t="s">
        <v>9838</v>
      </c>
      <c r="KKU1" s="10" t="s">
        <v>9839</v>
      </c>
      <c r="KKV1" s="10" t="s">
        <v>9840</v>
      </c>
      <c r="KKW1" s="10" t="s">
        <v>9841</v>
      </c>
      <c r="KKX1" s="10" t="s">
        <v>9842</v>
      </c>
      <c r="KKY1" s="10" t="s">
        <v>9843</v>
      </c>
      <c r="KKZ1" s="10" t="s">
        <v>9844</v>
      </c>
      <c r="KLA1" s="10" t="s">
        <v>9845</v>
      </c>
      <c r="KLB1" s="10" t="s">
        <v>9846</v>
      </c>
      <c r="KLC1" s="10" t="s">
        <v>9847</v>
      </c>
      <c r="KLD1" s="10" t="s">
        <v>9848</v>
      </c>
      <c r="KLE1" s="10" t="s">
        <v>9849</v>
      </c>
      <c r="KLF1" s="10" t="s">
        <v>9850</v>
      </c>
      <c r="KLG1" s="10" t="s">
        <v>9851</v>
      </c>
      <c r="KLH1" s="10" t="s">
        <v>9852</v>
      </c>
      <c r="KLI1" s="10" t="s">
        <v>9853</v>
      </c>
      <c r="KLJ1" s="10" t="s">
        <v>9854</v>
      </c>
      <c r="KLK1" s="10" t="s">
        <v>9855</v>
      </c>
      <c r="KLL1" s="10" t="s">
        <v>9856</v>
      </c>
      <c r="KLM1" s="10" t="s">
        <v>9857</v>
      </c>
      <c r="KLN1" s="10" t="s">
        <v>9858</v>
      </c>
      <c r="KLO1" s="10" t="s">
        <v>9859</v>
      </c>
      <c r="KLP1" s="10" t="s">
        <v>9860</v>
      </c>
      <c r="KLQ1" s="10" t="s">
        <v>9861</v>
      </c>
      <c r="KLR1" s="10" t="s">
        <v>9862</v>
      </c>
      <c r="KLS1" s="10" t="s">
        <v>9863</v>
      </c>
      <c r="KLT1" s="10" t="s">
        <v>9864</v>
      </c>
      <c r="KLU1" s="10" t="s">
        <v>9865</v>
      </c>
      <c r="KLV1" s="10" t="s">
        <v>9866</v>
      </c>
      <c r="KLW1" s="10" t="s">
        <v>9867</v>
      </c>
      <c r="KLX1" s="10" t="s">
        <v>9868</v>
      </c>
      <c r="KLY1" s="10" t="s">
        <v>9869</v>
      </c>
      <c r="KLZ1" s="10" t="s">
        <v>9870</v>
      </c>
      <c r="KMA1" s="10" t="s">
        <v>9871</v>
      </c>
      <c r="KMB1" s="10" t="s">
        <v>9872</v>
      </c>
      <c r="KMC1" s="10" t="s">
        <v>9873</v>
      </c>
      <c r="KMD1" s="10" t="s">
        <v>9874</v>
      </c>
      <c r="KME1" s="10" t="s">
        <v>9875</v>
      </c>
      <c r="KMF1" s="10" t="s">
        <v>9876</v>
      </c>
      <c r="KMG1" s="10" t="s">
        <v>9877</v>
      </c>
      <c r="KMH1" s="10" t="s">
        <v>9878</v>
      </c>
      <c r="KMI1" s="10" t="s">
        <v>9879</v>
      </c>
      <c r="KMJ1" s="10" t="s">
        <v>9880</v>
      </c>
      <c r="KMK1" s="10" t="s">
        <v>9881</v>
      </c>
      <c r="KML1" s="10" t="s">
        <v>9882</v>
      </c>
      <c r="KMM1" s="10" t="s">
        <v>9883</v>
      </c>
      <c r="KMN1" s="10" t="s">
        <v>9884</v>
      </c>
      <c r="KMO1" s="10" t="s">
        <v>9885</v>
      </c>
      <c r="KMP1" s="10" t="s">
        <v>9886</v>
      </c>
      <c r="KMQ1" s="10" t="s">
        <v>9887</v>
      </c>
      <c r="KMR1" s="10" t="s">
        <v>9888</v>
      </c>
      <c r="KMS1" s="10" t="s">
        <v>9889</v>
      </c>
      <c r="KMT1" s="10" t="s">
        <v>9890</v>
      </c>
      <c r="KMU1" s="10" t="s">
        <v>9891</v>
      </c>
      <c r="KMV1" s="10" t="s">
        <v>9892</v>
      </c>
      <c r="KMW1" s="10" t="s">
        <v>9893</v>
      </c>
      <c r="KMX1" s="10" t="s">
        <v>9894</v>
      </c>
      <c r="KMY1" s="10" t="s">
        <v>9895</v>
      </c>
      <c r="KMZ1" s="10" t="s">
        <v>9896</v>
      </c>
      <c r="KNA1" s="10" t="s">
        <v>9897</v>
      </c>
      <c r="KNB1" s="10" t="s">
        <v>9898</v>
      </c>
      <c r="KNC1" s="10" t="s">
        <v>9899</v>
      </c>
      <c r="KND1" s="10" t="s">
        <v>9900</v>
      </c>
      <c r="KNE1" s="10" t="s">
        <v>9901</v>
      </c>
      <c r="KNF1" s="10" t="s">
        <v>9902</v>
      </c>
      <c r="KNG1" s="10" t="s">
        <v>9903</v>
      </c>
      <c r="KNH1" s="10" t="s">
        <v>9904</v>
      </c>
      <c r="KNI1" s="10" t="s">
        <v>9905</v>
      </c>
      <c r="KNJ1" s="10" t="s">
        <v>9906</v>
      </c>
      <c r="KNK1" s="10" t="s">
        <v>9907</v>
      </c>
      <c r="KNL1" s="10" t="s">
        <v>9908</v>
      </c>
      <c r="KNM1" s="10" t="s">
        <v>9909</v>
      </c>
      <c r="KNN1" s="10" t="s">
        <v>9910</v>
      </c>
      <c r="KNO1" s="10" t="s">
        <v>9911</v>
      </c>
      <c r="KNP1" s="10" t="s">
        <v>9912</v>
      </c>
      <c r="KNQ1" s="10" t="s">
        <v>9913</v>
      </c>
      <c r="KNR1" s="10" t="s">
        <v>9914</v>
      </c>
      <c r="KNS1" s="10" t="s">
        <v>9915</v>
      </c>
      <c r="KNT1" s="10" t="s">
        <v>9916</v>
      </c>
      <c r="KNU1" s="10" t="s">
        <v>9917</v>
      </c>
      <c r="KNV1" s="10" t="s">
        <v>9918</v>
      </c>
      <c r="KNW1" s="10" t="s">
        <v>9919</v>
      </c>
      <c r="KNX1" s="10" t="s">
        <v>9920</v>
      </c>
      <c r="KNY1" s="10" t="s">
        <v>9921</v>
      </c>
      <c r="KNZ1" s="10" t="s">
        <v>9922</v>
      </c>
      <c r="KOA1" s="10" t="s">
        <v>9923</v>
      </c>
      <c r="KOB1" s="10" t="s">
        <v>9924</v>
      </c>
      <c r="KOC1" s="10" t="s">
        <v>9925</v>
      </c>
      <c r="KOD1" s="10" t="s">
        <v>9926</v>
      </c>
      <c r="KOE1" s="10" t="s">
        <v>9927</v>
      </c>
      <c r="KOF1" s="10" t="s">
        <v>9928</v>
      </c>
      <c r="KOG1" s="10" t="s">
        <v>9929</v>
      </c>
      <c r="KOH1" s="10" t="s">
        <v>9930</v>
      </c>
      <c r="KOI1" s="10" t="s">
        <v>9931</v>
      </c>
      <c r="KOJ1" s="10" t="s">
        <v>9932</v>
      </c>
      <c r="KOK1" s="10" t="s">
        <v>9933</v>
      </c>
      <c r="KOL1" s="10" t="s">
        <v>9934</v>
      </c>
      <c r="KOM1" s="10" t="s">
        <v>9935</v>
      </c>
      <c r="KON1" s="10" t="s">
        <v>9936</v>
      </c>
      <c r="KOO1" s="10" t="s">
        <v>9937</v>
      </c>
      <c r="KOP1" s="10" t="s">
        <v>9938</v>
      </c>
      <c r="KOQ1" s="10" t="s">
        <v>9939</v>
      </c>
      <c r="KOR1" s="10" t="s">
        <v>9940</v>
      </c>
      <c r="KOS1" s="10" t="s">
        <v>9941</v>
      </c>
      <c r="KOT1" s="10" t="s">
        <v>9942</v>
      </c>
      <c r="KOU1" s="10" t="s">
        <v>9943</v>
      </c>
      <c r="KOV1" s="10" t="s">
        <v>9944</v>
      </c>
      <c r="KOW1" s="10" t="s">
        <v>9945</v>
      </c>
      <c r="KOX1" s="10" t="s">
        <v>9946</v>
      </c>
      <c r="KOY1" s="10" t="s">
        <v>9947</v>
      </c>
      <c r="KOZ1" s="10" t="s">
        <v>9948</v>
      </c>
      <c r="KPA1" s="10" t="s">
        <v>9949</v>
      </c>
      <c r="KPB1" s="10" t="s">
        <v>9950</v>
      </c>
      <c r="KPC1" s="10" t="s">
        <v>9951</v>
      </c>
      <c r="KPD1" s="10" t="s">
        <v>9952</v>
      </c>
      <c r="KPE1" s="10" t="s">
        <v>9953</v>
      </c>
      <c r="KPF1" s="10" t="s">
        <v>9954</v>
      </c>
      <c r="KPG1" s="10" t="s">
        <v>9955</v>
      </c>
      <c r="KPH1" s="10" t="s">
        <v>9956</v>
      </c>
      <c r="KPI1" s="10" t="s">
        <v>9957</v>
      </c>
      <c r="KPJ1" s="10" t="s">
        <v>9958</v>
      </c>
      <c r="KPK1" s="10" t="s">
        <v>9959</v>
      </c>
      <c r="KPL1" s="10" t="s">
        <v>9960</v>
      </c>
      <c r="KPM1" s="10" t="s">
        <v>9961</v>
      </c>
      <c r="KPN1" s="10" t="s">
        <v>9962</v>
      </c>
      <c r="KPO1" s="10" t="s">
        <v>9963</v>
      </c>
      <c r="KPP1" s="10" t="s">
        <v>9964</v>
      </c>
      <c r="KPQ1" s="10" t="s">
        <v>9965</v>
      </c>
      <c r="KPR1" s="10" t="s">
        <v>9966</v>
      </c>
      <c r="KPS1" s="10" t="s">
        <v>9967</v>
      </c>
      <c r="KPT1" s="10" t="s">
        <v>9968</v>
      </c>
      <c r="KPU1" s="10" t="s">
        <v>9969</v>
      </c>
      <c r="KPV1" s="10" t="s">
        <v>9970</v>
      </c>
      <c r="KPW1" s="10" t="s">
        <v>9971</v>
      </c>
      <c r="KPX1" s="10" t="s">
        <v>9972</v>
      </c>
      <c r="KPY1" s="10" t="s">
        <v>9973</v>
      </c>
      <c r="KPZ1" s="10" t="s">
        <v>9974</v>
      </c>
      <c r="KQA1" s="10" t="s">
        <v>9975</v>
      </c>
      <c r="KQB1" s="10" t="s">
        <v>9976</v>
      </c>
      <c r="KQC1" s="10" t="s">
        <v>9977</v>
      </c>
      <c r="KQD1" s="10" t="s">
        <v>9978</v>
      </c>
      <c r="KQE1" s="10" t="s">
        <v>9979</v>
      </c>
      <c r="KQF1" s="10" t="s">
        <v>9980</v>
      </c>
      <c r="KQG1" s="10" t="s">
        <v>9981</v>
      </c>
      <c r="KQH1" s="10" t="s">
        <v>9982</v>
      </c>
      <c r="KQI1" s="10" t="s">
        <v>9983</v>
      </c>
      <c r="KQJ1" s="10" t="s">
        <v>9984</v>
      </c>
      <c r="KQK1" s="10" t="s">
        <v>9985</v>
      </c>
      <c r="KQL1" s="10" t="s">
        <v>9986</v>
      </c>
      <c r="KQM1" s="10" t="s">
        <v>9987</v>
      </c>
      <c r="KQN1" s="10" t="s">
        <v>9988</v>
      </c>
      <c r="KQO1" s="10" t="s">
        <v>9989</v>
      </c>
      <c r="KQP1" s="10" t="s">
        <v>9990</v>
      </c>
      <c r="KQQ1" s="10" t="s">
        <v>9991</v>
      </c>
      <c r="KQR1" s="10" t="s">
        <v>9992</v>
      </c>
      <c r="KQS1" s="10" t="s">
        <v>9993</v>
      </c>
      <c r="KQT1" s="10" t="s">
        <v>9994</v>
      </c>
      <c r="KQU1" s="10" t="s">
        <v>9995</v>
      </c>
      <c r="KQV1" s="10" t="s">
        <v>9996</v>
      </c>
      <c r="KQW1" s="10" t="s">
        <v>9997</v>
      </c>
      <c r="KQX1" s="10" t="s">
        <v>9998</v>
      </c>
      <c r="KQY1" s="10" t="s">
        <v>9999</v>
      </c>
      <c r="KQZ1" s="10" t="s">
        <v>10000</v>
      </c>
      <c r="KRA1" s="10" t="s">
        <v>10001</v>
      </c>
      <c r="KRB1" s="10" t="s">
        <v>10002</v>
      </c>
      <c r="KRC1" s="10" t="s">
        <v>10003</v>
      </c>
      <c r="KRD1" s="10" t="s">
        <v>10004</v>
      </c>
      <c r="KRE1" s="10" t="s">
        <v>10005</v>
      </c>
      <c r="KRF1" s="10" t="s">
        <v>10006</v>
      </c>
      <c r="KRG1" s="10" t="s">
        <v>10007</v>
      </c>
      <c r="KRH1" s="10" t="s">
        <v>10008</v>
      </c>
      <c r="KRI1" s="10" t="s">
        <v>10009</v>
      </c>
      <c r="KRJ1" s="10" t="s">
        <v>10010</v>
      </c>
      <c r="KRK1" s="10" t="s">
        <v>10011</v>
      </c>
      <c r="KRL1" s="10" t="s">
        <v>10012</v>
      </c>
      <c r="KRM1" s="10" t="s">
        <v>10013</v>
      </c>
      <c r="KRN1" s="10" t="s">
        <v>10014</v>
      </c>
      <c r="KRO1" s="10" t="s">
        <v>10015</v>
      </c>
      <c r="KRP1" s="10" t="s">
        <v>10016</v>
      </c>
      <c r="KRQ1" s="10" t="s">
        <v>10017</v>
      </c>
      <c r="KRR1" s="10" t="s">
        <v>10018</v>
      </c>
      <c r="KRS1" s="10" t="s">
        <v>10019</v>
      </c>
      <c r="KRT1" s="10" t="s">
        <v>10020</v>
      </c>
      <c r="KRU1" s="10" t="s">
        <v>10021</v>
      </c>
      <c r="KRV1" s="10" t="s">
        <v>10022</v>
      </c>
      <c r="KRW1" s="10" t="s">
        <v>10023</v>
      </c>
      <c r="KRX1" s="10" t="s">
        <v>10024</v>
      </c>
      <c r="KRY1" s="10" t="s">
        <v>10025</v>
      </c>
      <c r="KRZ1" s="10" t="s">
        <v>10026</v>
      </c>
      <c r="KSA1" s="10" t="s">
        <v>10027</v>
      </c>
      <c r="KSB1" s="10" t="s">
        <v>10028</v>
      </c>
      <c r="KSC1" s="10" t="s">
        <v>10029</v>
      </c>
      <c r="KSD1" s="10" t="s">
        <v>10030</v>
      </c>
      <c r="KSE1" s="10" t="s">
        <v>10031</v>
      </c>
      <c r="KSF1" s="10" t="s">
        <v>10032</v>
      </c>
      <c r="KSG1" s="10" t="s">
        <v>10033</v>
      </c>
      <c r="KSH1" s="10" t="s">
        <v>10034</v>
      </c>
      <c r="KSI1" s="10" t="s">
        <v>10035</v>
      </c>
      <c r="KSJ1" s="10" t="s">
        <v>10036</v>
      </c>
      <c r="KSK1" s="10" t="s">
        <v>10037</v>
      </c>
      <c r="KSL1" s="10" t="s">
        <v>10038</v>
      </c>
      <c r="KSM1" s="10" t="s">
        <v>10039</v>
      </c>
      <c r="KSN1" s="10" t="s">
        <v>10040</v>
      </c>
      <c r="KSO1" s="10" t="s">
        <v>10041</v>
      </c>
      <c r="KSP1" s="10" t="s">
        <v>10042</v>
      </c>
      <c r="KSQ1" s="10" t="s">
        <v>10043</v>
      </c>
      <c r="KSR1" s="10" t="s">
        <v>10044</v>
      </c>
      <c r="KSS1" s="10" t="s">
        <v>10045</v>
      </c>
      <c r="KST1" s="10" t="s">
        <v>10046</v>
      </c>
      <c r="KSU1" s="10" t="s">
        <v>10047</v>
      </c>
      <c r="KSV1" s="10" t="s">
        <v>10048</v>
      </c>
      <c r="KSW1" s="10" t="s">
        <v>10049</v>
      </c>
      <c r="KSX1" s="10" t="s">
        <v>10050</v>
      </c>
      <c r="KSY1" s="10" t="s">
        <v>10051</v>
      </c>
      <c r="KSZ1" s="10" t="s">
        <v>10052</v>
      </c>
      <c r="KTA1" s="10" t="s">
        <v>10053</v>
      </c>
      <c r="KTB1" s="10" t="s">
        <v>10054</v>
      </c>
      <c r="KTC1" s="10" t="s">
        <v>10055</v>
      </c>
      <c r="KTD1" s="10" t="s">
        <v>10056</v>
      </c>
      <c r="KTE1" s="10" t="s">
        <v>10057</v>
      </c>
      <c r="KTF1" s="10" t="s">
        <v>10058</v>
      </c>
      <c r="KTG1" s="10" t="s">
        <v>10059</v>
      </c>
      <c r="KTH1" s="10" t="s">
        <v>10060</v>
      </c>
      <c r="KTI1" s="10" t="s">
        <v>10061</v>
      </c>
      <c r="KTJ1" s="10" t="s">
        <v>10062</v>
      </c>
      <c r="KTK1" s="10" t="s">
        <v>10063</v>
      </c>
      <c r="KTL1" s="10" t="s">
        <v>10064</v>
      </c>
      <c r="KTM1" s="10" t="s">
        <v>10065</v>
      </c>
      <c r="KTN1" s="10" t="s">
        <v>10066</v>
      </c>
      <c r="KTO1" s="10" t="s">
        <v>10067</v>
      </c>
      <c r="KTP1" s="10" t="s">
        <v>10068</v>
      </c>
      <c r="KTQ1" s="10" t="s">
        <v>10069</v>
      </c>
      <c r="KTR1" s="10" t="s">
        <v>10070</v>
      </c>
      <c r="KTS1" s="10" t="s">
        <v>10071</v>
      </c>
      <c r="KTT1" s="10" t="s">
        <v>10072</v>
      </c>
      <c r="KTU1" s="10" t="s">
        <v>10073</v>
      </c>
      <c r="KTV1" s="10" t="s">
        <v>10074</v>
      </c>
      <c r="KTW1" s="10" t="s">
        <v>10075</v>
      </c>
      <c r="KTX1" s="10" t="s">
        <v>10076</v>
      </c>
      <c r="KTY1" s="10" t="s">
        <v>10077</v>
      </c>
      <c r="KTZ1" s="10" t="s">
        <v>10078</v>
      </c>
      <c r="KUA1" s="10" t="s">
        <v>10079</v>
      </c>
      <c r="KUB1" s="10" t="s">
        <v>10080</v>
      </c>
      <c r="KUC1" s="10" t="s">
        <v>10081</v>
      </c>
      <c r="KUD1" s="10" t="s">
        <v>10082</v>
      </c>
      <c r="KUE1" s="10" t="s">
        <v>10083</v>
      </c>
      <c r="KUF1" s="10" t="s">
        <v>10084</v>
      </c>
      <c r="KUG1" s="10" t="s">
        <v>10085</v>
      </c>
      <c r="KUH1" s="10" t="s">
        <v>10086</v>
      </c>
      <c r="KUI1" s="10" t="s">
        <v>10087</v>
      </c>
      <c r="KUJ1" s="10" t="s">
        <v>10088</v>
      </c>
      <c r="KUK1" s="10" t="s">
        <v>10089</v>
      </c>
      <c r="KUL1" s="10" t="s">
        <v>10090</v>
      </c>
      <c r="KUM1" s="10" t="s">
        <v>10091</v>
      </c>
      <c r="KUN1" s="10" t="s">
        <v>10092</v>
      </c>
      <c r="KUO1" s="10" t="s">
        <v>10093</v>
      </c>
      <c r="KUP1" s="10" t="s">
        <v>10094</v>
      </c>
      <c r="KUQ1" s="10" t="s">
        <v>10095</v>
      </c>
      <c r="KUR1" s="10" t="s">
        <v>10096</v>
      </c>
      <c r="KUS1" s="10" t="s">
        <v>10097</v>
      </c>
      <c r="KUT1" s="10" t="s">
        <v>10098</v>
      </c>
      <c r="KUU1" s="10" t="s">
        <v>10099</v>
      </c>
      <c r="KUV1" s="10" t="s">
        <v>10100</v>
      </c>
      <c r="KUW1" s="10" t="s">
        <v>10101</v>
      </c>
      <c r="KUX1" s="10" t="s">
        <v>10102</v>
      </c>
      <c r="KUY1" s="10" t="s">
        <v>10103</v>
      </c>
      <c r="KUZ1" s="10" t="s">
        <v>10104</v>
      </c>
      <c r="KVA1" s="10" t="s">
        <v>10105</v>
      </c>
      <c r="KVB1" s="10" t="s">
        <v>10106</v>
      </c>
      <c r="KVC1" s="10" t="s">
        <v>10107</v>
      </c>
      <c r="KVD1" s="10" t="s">
        <v>10108</v>
      </c>
      <c r="KVE1" s="10" t="s">
        <v>10109</v>
      </c>
      <c r="KVF1" s="10" t="s">
        <v>10110</v>
      </c>
      <c r="KVG1" s="10" t="s">
        <v>10111</v>
      </c>
      <c r="KVH1" s="10" t="s">
        <v>10112</v>
      </c>
      <c r="KVI1" s="10" t="s">
        <v>10113</v>
      </c>
      <c r="KVJ1" s="10" t="s">
        <v>10114</v>
      </c>
      <c r="KVK1" s="10" t="s">
        <v>10115</v>
      </c>
      <c r="KVL1" s="10" t="s">
        <v>10116</v>
      </c>
      <c r="KVM1" s="10" t="s">
        <v>10117</v>
      </c>
      <c r="KVN1" s="10" t="s">
        <v>10118</v>
      </c>
      <c r="KVO1" s="10" t="s">
        <v>10119</v>
      </c>
      <c r="KVP1" s="10" t="s">
        <v>10120</v>
      </c>
      <c r="KVQ1" s="10" t="s">
        <v>10121</v>
      </c>
      <c r="KVR1" s="10" t="s">
        <v>10122</v>
      </c>
      <c r="KVS1" s="10" t="s">
        <v>10123</v>
      </c>
      <c r="KVT1" s="10" t="s">
        <v>10124</v>
      </c>
      <c r="KVU1" s="10" t="s">
        <v>10125</v>
      </c>
      <c r="KVV1" s="10" t="s">
        <v>10126</v>
      </c>
      <c r="KVW1" s="10" t="s">
        <v>10127</v>
      </c>
      <c r="KVX1" s="10" t="s">
        <v>10128</v>
      </c>
      <c r="KVY1" s="10" t="s">
        <v>10129</v>
      </c>
      <c r="KVZ1" s="10" t="s">
        <v>10130</v>
      </c>
      <c r="KWA1" s="10" t="s">
        <v>10131</v>
      </c>
      <c r="KWB1" s="10" t="s">
        <v>10132</v>
      </c>
      <c r="KWC1" s="10" t="s">
        <v>10133</v>
      </c>
      <c r="KWD1" s="10" t="s">
        <v>10134</v>
      </c>
      <c r="KWE1" s="10" t="s">
        <v>10135</v>
      </c>
      <c r="KWF1" s="10" t="s">
        <v>10136</v>
      </c>
      <c r="KWG1" s="10" t="s">
        <v>10137</v>
      </c>
      <c r="KWH1" s="10" t="s">
        <v>10138</v>
      </c>
      <c r="KWI1" s="10" t="s">
        <v>10139</v>
      </c>
      <c r="KWJ1" s="10" t="s">
        <v>10140</v>
      </c>
      <c r="KWK1" s="10" t="s">
        <v>10141</v>
      </c>
      <c r="KWL1" s="10" t="s">
        <v>10142</v>
      </c>
      <c r="KWM1" s="10" t="s">
        <v>10143</v>
      </c>
      <c r="KWN1" s="10" t="s">
        <v>10144</v>
      </c>
      <c r="KWO1" s="10" t="s">
        <v>10145</v>
      </c>
      <c r="KWP1" s="10" t="s">
        <v>10146</v>
      </c>
      <c r="KWQ1" s="10" t="s">
        <v>10147</v>
      </c>
      <c r="KWR1" s="10" t="s">
        <v>10148</v>
      </c>
      <c r="KWS1" s="10" t="s">
        <v>10149</v>
      </c>
      <c r="KWT1" s="10" t="s">
        <v>10150</v>
      </c>
      <c r="KWU1" s="10" t="s">
        <v>10151</v>
      </c>
      <c r="KWV1" s="10" t="s">
        <v>10152</v>
      </c>
      <c r="KWW1" s="10" t="s">
        <v>10153</v>
      </c>
      <c r="KWX1" s="10" t="s">
        <v>10154</v>
      </c>
      <c r="KWY1" s="10" t="s">
        <v>10155</v>
      </c>
      <c r="KWZ1" s="10" t="s">
        <v>10156</v>
      </c>
      <c r="KXA1" s="10" t="s">
        <v>10157</v>
      </c>
      <c r="KXB1" s="10" t="s">
        <v>10158</v>
      </c>
      <c r="KXC1" s="10" t="s">
        <v>10159</v>
      </c>
      <c r="KXD1" s="10" t="s">
        <v>10160</v>
      </c>
      <c r="KXE1" s="10" t="s">
        <v>10161</v>
      </c>
      <c r="KXF1" s="10" t="s">
        <v>10162</v>
      </c>
      <c r="KXG1" s="10" t="s">
        <v>10163</v>
      </c>
      <c r="KXH1" s="10" t="s">
        <v>10164</v>
      </c>
      <c r="KXI1" s="10" t="s">
        <v>10165</v>
      </c>
      <c r="KXJ1" s="10" t="s">
        <v>10166</v>
      </c>
      <c r="KXK1" s="10" t="s">
        <v>10167</v>
      </c>
      <c r="KXL1" s="10" t="s">
        <v>10168</v>
      </c>
      <c r="KXM1" s="10" t="s">
        <v>10169</v>
      </c>
      <c r="KXN1" s="10" t="s">
        <v>10170</v>
      </c>
      <c r="KXO1" s="10" t="s">
        <v>10171</v>
      </c>
      <c r="KXP1" s="10" t="s">
        <v>10172</v>
      </c>
      <c r="KXQ1" s="10" t="s">
        <v>10173</v>
      </c>
      <c r="KXR1" s="10" t="s">
        <v>10174</v>
      </c>
      <c r="KXS1" s="10" t="s">
        <v>10175</v>
      </c>
      <c r="KXT1" s="10" t="s">
        <v>10176</v>
      </c>
      <c r="KXU1" s="10" t="s">
        <v>10177</v>
      </c>
      <c r="KXV1" s="10" t="s">
        <v>10178</v>
      </c>
      <c r="KXW1" s="10" t="s">
        <v>10179</v>
      </c>
      <c r="KXX1" s="10" t="s">
        <v>10180</v>
      </c>
      <c r="KXY1" s="10" t="s">
        <v>10181</v>
      </c>
      <c r="KXZ1" s="10" t="s">
        <v>10182</v>
      </c>
      <c r="KYA1" s="10" t="s">
        <v>10183</v>
      </c>
      <c r="KYB1" s="10" t="s">
        <v>10184</v>
      </c>
      <c r="KYC1" s="10" t="s">
        <v>10185</v>
      </c>
      <c r="KYD1" s="10" t="s">
        <v>10186</v>
      </c>
      <c r="KYE1" s="10" t="s">
        <v>10187</v>
      </c>
      <c r="KYF1" s="10" t="s">
        <v>10188</v>
      </c>
      <c r="KYG1" s="10" t="s">
        <v>10189</v>
      </c>
      <c r="KYH1" s="10" t="s">
        <v>10190</v>
      </c>
      <c r="KYI1" s="10" t="s">
        <v>10191</v>
      </c>
      <c r="KYJ1" s="10" t="s">
        <v>10192</v>
      </c>
      <c r="KYK1" s="10" t="s">
        <v>10193</v>
      </c>
      <c r="KYL1" s="10" t="s">
        <v>10194</v>
      </c>
      <c r="KYM1" s="10" t="s">
        <v>10195</v>
      </c>
      <c r="KYN1" s="10" t="s">
        <v>10196</v>
      </c>
      <c r="KYO1" s="10" t="s">
        <v>10197</v>
      </c>
      <c r="KYP1" s="10" t="s">
        <v>10198</v>
      </c>
      <c r="KYQ1" s="10" t="s">
        <v>10199</v>
      </c>
      <c r="KYR1" s="10" t="s">
        <v>10200</v>
      </c>
      <c r="KYS1" s="10" t="s">
        <v>10201</v>
      </c>
      <c r="KYT1" s="10" t="s">
        <v>10202</v>
      </c>
      <c r="KYU1" s="10" t="s">
        <v>10203</v>
      </c>
      <c r="KYV1" s="10" t="s">
        <v>10204</v>
      </c>
      <c r="KYW1" s="10" t="s">
        <v>10205</v>
      </c>
      <c r="KYX1" s="10" t="s">
        <v>10206</v>
      </c>
      <c r="KYY1" s="10" t="s">
        <v>10207</v>
      </c>
      <c r="KYZ1" s="10" t="s">
        <v>10208</v>
      </c>
      <c r="KZA1" s="10" t="s">
        <v>10209</v>
      </c>
      <c r="KZB1" s="10" t="s">
        <v>10210</v>
      </c>
      <c r="KZC1" s="10" t="s">
        <v>10211</v>
      </c>
      <c r="KZD1" s="10" t="s">
        <v>10212</v>
      </c>
      <c r="KZE1" s="10" t="s">
        <v>10213</v>
      </c>
      <c r="KZF1" s="10" t="s">
        <v>10214</v>
      </c>
      <c r="KZG1" s="10" t="s">
        <v>10215</v>
      </c>
      <c r="KZH1" s="10" t="s">
        <v>10216</v>
      </c>
      <c r="KZI1" s="10" t="s">
        <v>10217</v>
      </c>
      <c r="KZJ1" s="10" t="s">
        <v>10218</v>
      </c>
      <c r="KZK1" s="10" t="s">
        <v>10219</v>
      </c>
      <c r="KZL1" s="10" t="s">
        <v>10220</v>
      </c>
      <c r="KZM1" s="10" t="s">
        <v>10221</v>
      </c>
      <c r="KZN1" s="10" t="s">
        <v>10222</v>
      </c>
      <c r="KZO1" s="10" t="s">
        <v>10223</v>
      </c>
      <c r="KZP1" s="10" t="s">
        <v>10224</v>
      </c>
      <c r="KZQ1" s="10" t="s">
        <v>10225</v>
      </c>
      <c r="KZR1" s="10" t="s">
        <v>10226</v>
      </c>
      <c r="KZS1" s="10" t="s">
        <v>10227</v>
      </c>
      <c r="KZT1" s="10" t="s">
        <v>10228</v>
      </c>
      <c r="KZU1" s="10" t="s">
        <v>10229</v>
      </c>
      <c r="KZV1" s="10" t="s">
        <v>10230</v>
      </c>
      <c r="KZW1" s="10" t="s">
        <v>10231</v>
      </c>
      <c r="KZX1" s="10" t="s">
        <v>10232</v>
      </c>
      <c r="KZY1" s="10" t="s">
        <v>10233</v>
      </c>
      <c r="KZZ1" s="10" t="s">
        <v>10234</v>
      </c>
      <c r="LAA1" s="10" t="s">
        <v>10235</v>
      </c>
      <c r="LAB1" s="10" t="s">
        <v>10236</v>
      </c>
      <c r="LAC1" s="10" t="s">
        <v>10237</v>
      </c>
      <c r="LAD1" s="10" t="s">
        <v>10238</v>
      </c>
      <c r="LAE1" s="10" t="s">
        <v>10239</v>
      </c>
      <c r="LAF1" s="10" t="s">
        <v>10240</v>
      </c>
      <c r="LAG1" s="10" t="s">
        <v>10241</v>
      </c>
      <c r="LAH1" s="10" t="s">
        <v>10242</v>
      </c>
      <c r="LAI1" s="10" t="s">
        <v>10243</v>
      </c>
      <c r="LAJ1" s="10" t="s">
        <v>10244</v>
      </c>
      <c r="LAK1" s="10" t="s">
        <v>10245</v>
      </c>
      <c r="LAL1" s="10" t="s">
        <v>10246</v>
      </c>
      <c r="LAM1" s="10" t="s">
        <v>10247</v>
      </c>
      <c r="LAN1" s="10" t="s">
        <v>10248</v>
      </c>
      <c r="LAO1" s="10" t="s">
        <v>10249</v>
      </c>
      <c r="LAP1" s="10" t="s">
        <v>10250</v>
      </c>
      <c r="LAQ1" s="10" t="s">
        <v>10251</v>
      </c>
      <c r="LAR1" s="10" t="s">
        <v>10252</v>
      </c>
      <c r="LAS1" s="10" t="s">
        <v>10253</v>
      </c>
      <c r="LAT1" s="10" t="s">
        <v>10254</v>
      </c>
      <c r="LAU1" s="10" t="s">
        <v>10255</v>
      </c>
      <c r="LAV1" s="10" t="s">
        <v>10256</v>
      </c>
      <c r="LAW1" s="10" t="s">
        <v>10257</v>
      </c>
      <c r="LAX1" s="10" t="s">
        <v>10258</v>
      </c>
      <c r="LAY1" s="10" t="s">
        <v>10259</v>
      </c>
      <c r="LAZ1" s="10" t="s">
        <v>10260</v>
      </c>
      <c r="LBA1" s="10" t="s">
        <v>10261</v>
      </c>
      <c r="LBB1" s="10" t="s">
        <v>10262</v>
      </c>
      <c r="LBC1" s="10" t="s">
        <v>10263</v>
      </c>
      <c r="LBD1" s="10" t="s">
        <v>10264</v>
      </c>
      <c r="LBE1" s="10" t="s">
        <v>10265</v>
      </c>
      <c r="LBF1" s="10" t="s">
        <v>10266</v>
      </c>
      <c r="LBG1" s="10" t="s">
        <v>10267</v>
      </c>
      <c r="LBH1" s="10" t="s">
        <v>10268</v>
      </c>
      <c r="LBI1" s="10" t="s">
        <v>10269</v>
      </c>
      <c r="LBJ1" s="10" t="s">
        <v>10270</v>
      </c>
      <c r="LBK1" s="10" t="s">
        <v>10271</v>
      </c>
      <c r="LBL1" s="10" t="s">
        <v>10272</v>
      </c>
      <c r="LBM1" s="10" t="s">
        <v>10273</v>
      </c>
      <c r="LBN1" s="10" t="s">
        <v>10274</v>
      </c>
      <c r="LBO1" s="10" t="s">
        <v>10275</v>
      </c>
      <c r="LBP1" s="10" t="s">
        <v>10276</v>
      </c>
      <c r="LBQ1" s="10" t="s">
        <v>10277</v>
      </c>
      <c r="LBR1" s="10" t="s">
        <v>10278</v>
      </c>
      <c r="LBS1" s="10" t="s">
        <v>10279</v>
      </c>
      <c r="LBT1" s="10" t="s">
        <v>10280</v>
      </c>
      <c r="LBU1" s="10" t="s">
        <v>10281</v>
      </c>
      <c r="LBV1" s="10" t="s">
        <v>10282</v>
      </c>
      <c r="LBW1" s="10" t="s">
        <v>10283</v>
      </c>
      <c r="LBX1" s="10" t="s">
        <v>10284</v>
      </c>
      <c r="LBY1" s="10" t="s">
        <v>10285</v>
      </c>
      <c r="LBZ1" s="10" t="s">
        <v>10286</v>
      </c>
      <c r="LCA1" s="10" t="s">
        <v>10287</v>
      </c>
      <c r="LCB1" s="10" t="s">
        <v>10288</v>
      </c>
      <c r="LCC1" s="10" t="s">
        <v>10289</v>
      </c>
      <c r="LCD1" s="10" t="s">
        <v>10290</v>
      </c>
      <c r="LCE1" s="10" t="s">
        <v>10291</v>
      </c>
      <c r="LCF1" s="10" t="s">
        <v>10292</v>
      </c>
      <c r="LCG1" s="10" t="s">
        <v>10293</v>
      </c>
      <c r="LCH1" s="10" t="s">
        <v>10294</v>
      </c>
      <c r="LCI1" s="10" t="s">
        <v>10295</v>
      </c>
      <c r="LCJ1" s="10" t="s">
        <v>10296</v>
      </c>
      <c r="LCK1" s="10" t="s">
        <v>10297</v>
      </c>
      <c r="LCL1" s="10" t="s">
        <v>10298</v>
      </c>
      <c r="LCM1" s="10" t="s">
        <v>10299</v>
      </c>
      <c r="LCN1" s="10" t="s">
        <v>10300</v>
      </c>
      <c r="LCO1" s="10" t="s">
        <v>10301</v>
      </c>
      <c r="LCP1" s="10" t="s">
        <v>10302</v>
      </c>
      <c r="LCQ1" s="10" t="s">
        <v>10303</v>
      </c>
      <c r="LCR1" s="10" t="s">
        <v>10304</v>
      </c>
      <c r="LCS1" s="10" t="s">
        <v>10305</v>
      </c>
      <c r="LCT1" s="10" t="s">
        <v>10306</v>
      </c>
      <c r="LCU1" s="10" t="s">
        <v>10307</v>
      </c>
      <c r="LCV1" s="10" t="s">
        <v>10308</v>
      </c>
      <c r="LCW1" s="10" t="s">
        <v>10309</v>
      </c>
      <c r="LCX1" s="10" t="s">
        <v>10310</v>
      </c>
      <c r="LCY1" s="10" t="s">
        <v>10311</v>
      </c>
      <c r="LCZ1" s="10" t="s">
        <v>10312</v>
      </c>
      <c r="LDA1" s="10" t="s">
        <v>10313</v>
      </c>
      <c r="LDB1" s="10" t="s">
        <v>10314</v>
      </c>
      <c r="LDC1" s="10" t="s">
        <v>10315</v>
      </c>
      <c r="LDD1" s="10" t="s">
        <v>10316</v>
      </c>
      <c r="LDE1" s="10" t="s">
        <v>10317</v>
      </c>
      <c r="LDF1" s="10" t="s">
        <v>10318</v>
      </c>
      <c r="LDG1" s="10" t="s">
        <v>10319</v>
      </c>
      <c r="LDH1" s="10" t="s">
        <v>10320</v>
      </c>
      <c r="LDI1" s="10" t="s">
        <v>10321</v>
      </c>
      <c r="LDJ1" s="10" t="s">
        <v>10322</v>
      </c>
      <c r="LDK1" s="10" t="s">
        <v>10323</v>
      </c>
      <c r="LDL1" s="10" t="s">
        <v>10324</v>
      </c>
      <c r="LDM1" s="10" t="s">
        <v>10325</v>
      </c>
      <c r="LDN1" s="10" t="s">
        <v>10326</v>
      </c>
      <c r="LDO1" s="10" t="s">
        <v>10327</v>
      </c>
      <c r="LDP1" s="10" t="s">
        <v>10328</v>
      </c>
      <c r="LDQ1" s="10" t="s">
        <v>10329</v>
      </c>
      <c r="LDR1" s="10" t="s">
        <v>10330</v>
      </c>
      <c r="LDS1" s="10" t="s">
        <v>10331</v>
      </c>
      <c r="LDT1" s="10" t="s">
        <v>10332</v>
      </c>
      <c r="LDU1" s="10" t="s">
        <v>10333</v>
      </c>
      <c r="LDV1" s="10" t="s">
        <v>10334</v>
      </c>
      <c r="LDW1" s="10" t="s">
        <v>10335</v>
      </c>
      <c r="LDX1" s="10" t="s">
        <v>10336</v>
      </c>
      <c r="LDY1" s="10" t="s">
        <v>10337</v>
      </c>
      <c r="LDZ1" s="10" t="s">
        <v>10338</v>
      </c>
      <c r="LEA1" s="10" t="s">
        <v>10339</v>
      </c>
      <c r="LEB1" s="10" t="s">
        <v>10340</v>
      </c>
      <c r="LEC1" s="10" t="s">
        <v>10341</v>
      </c>
      <c r="LED1" s="10" t="s">
        <v>10342</v>
      </c>
      <c r="LEE1" s="10" t="s">
        <v>10343</v>
      </c>
      <c r="LEF1" s="10" t="s">
        <v>10344</v>
      </c>
      <c r="LEG1" s="10" t="s">
        <v>10345</v>
      </c>
      <c r="LEH1" s="10" t="s">
        <v>10346</v>
      </c>
      <c r="LEI1" s="10" t="s">
        <v>10347</v>
      </c>
      <c r="LEJ1" s="10" t="s">
        <v>10348</v>
      </c>
      <c r="LEK1" s="10" t="s">
        <v>10349</v>
      </c>
      <c r="LEL1" s="10" t="s">
        <v>10350</v>
      </c>
      <c r="LEM1" s="10" t="s">
        <v>10351</v>
      </c>
      <c r="LEN1" s="10" t="s">
        <v>10352</v>
      </c>
      <c r="LEO1" s="10" t="s">
        <v>10353</v>
      </c>
      <c r="LEP1" s="10" t="s">
        <v>10354</v>
      </c>
      <c r="LEQ1" s="10" t="s">
        <v>10355</v>
      </c>
      <c r="LER1" s="10" t="s">
        <v>10356</v>
      </c>
      <c r="LES1" s="10" t="s">
        <v>10357</v>
      </c>
      <c r="LET1" s="10" t="s">
        <v>10358</v>
      </c>
      <c r="LEU1" s="10" t="s">
        <v>10359</v>
      </c>
      <c r="LEV1" s="10" t="s">
        <v>10360</v>
      </c>
      <c r="LEW1" s="10" t="s">
        <v>10361</v>
      </c>
      <c r="LEX1" s="10" t="s">
        <v>10362</v>
      </c>
      <c r="LEY1" s="10" t="s">
        <v>10363</v>
      </c>
      <c r="LEZ1" s="10" t="s">
        <v>10364</v>
      </c>
      <c r="LFA1" s="10" t="s">
        <v>10365</v>
      </c>
      <c r="LFB1" s="10" t="s">
        <v>10366</v>
      </c>
      <c r="LFC1" s="10" t="s">
        <v>10367</v>
      </c>
      <c r="LFD1" s="10" t="s">
        <v>10368</v>
      </c>
      <c r="LFE1" s="10" t="s">
        <v>10369</v>
      </c>
      <c r="LFF1" s="10" t="s">
        <v>10370</v>
      </c>
      <c r="LFG1" s="10" t="s">
        <v>10371</v>
      </c>
      <c r="LFH1" s="10" t="s">
        <v>10372</v>
      </c>
      <c r="LFI1" s="10" t="s">
        <v>10373</v>
      </c>
      <c r="LFJ1" s="10" t="s">
        <v>10374</v>
      </c>
      <c r="LFK1" s="10" t="s">
        <v>10375</v>
      </c>
      <c r="LFL1" s="10" t="s">
        <v>10376</v>
      </c>
      <c r="LFM1" s="10" t="s">
        <v>10377</v>
      </c>
      <c r="LFN1" s="10" t="s">
        <v>10378</v>
      </c>
      <c r="LFO1" s="10" t="s">
        <v>10379</v>
      </c>
      <c r="LFP1" s="10" t="s">
        <v>10380</v>
      </c>
      <c r="LFQ1" s="10" t="s">
        <v>10381</v>
      </c>
      <c r="LFR1" s="10" t="s">
        <v>10382</v>
      </c>
      <c r="LFS1" s="10" t="s">
        <v>10383</v>
      </c>
      <c r="LFT1" s="10" t="s">
        <v>10384</v>
      </c>
      <c r="LFU1" s="10" t="s">
        <v>10385</v>
      </c>
      <c r="LFV1" s="10" t="s">
        <v>10386</v>
      </c>
      <c r="LFW1" s="10" t="s">
        <v>10387</v>
      </c>
      <c r="LFX1" s="10" t="s">
        <v>10388</v>
      </c>
      <c r="LFY1" s="10" t="s">
        <v>10389</v>
      </c>
      <c r="LFZ1" s="10" t="s">
        <v>10390</v>
      </c>
      <c r="LGA1" s="10" t="s">
        <v>10391</v>
      </c>
      <c r="LGB1" s="10" t="s">
        <v>10392</v>
      </c>
      <c r="LGC1" s="10" t="s">
        <v>10393</v>
      </c>
      <c r="LGD1" s="10" t="s">
        <v>10394</v>
      </c>
      <c r="LGE1" s="10" t="s">
        <v>10395</v>
      </c>
      <c r="LGF1" s="10" t="s">
        <v>10396</v>
      </c>
      <c r="LGG1" s="10" t="s">
        <v>10397</v>
      </c>
      <c r="LGH1" s="10" t="s">
        <v>10398</v>
      </c>
      <c r="LGI1" s="10" t="s">
        <v>10399</v>
      </c>
      <c r="LGJ1" s="10" t="s">
        <v>10400</v>
      </c>
      <c r="LGK1" s="10" t="s">
        <v>10401</v>
      </c>
      <c r="LGL1" s="10" t="s">
        <v>10402</v>
      </c>
      <c r="LGM1" s="10" t="s">
        <v>10403</v>
      </c>
      <c r="LGN1" s="10" t="s">
        <v>10404</v>
      </c>
      <c r="LGO1" s="10" t="s">
        <v>10405</v>
      </c>
      <c r="LGP1" s="10" t="s">
        <v>10406</v>
      </c>
      <c r="LGQ1" s="10" t="s">
        <v>10407</v>
      </c>
      <c r="LGR1" s="10" t="s">
        <v>10408</v>
      </c>
      <c r="LGS1" s="10" t="s">
        <v>10409</v>
      </c>
      <c r="LGT1" s="10" t="s">
        <v>10410</v>
      </c>
      <c r="LGU1" s="10" t="s">
        <v>10411</v>
      </c>
      <c r="LGV1" s="10" t="s">
        <v>10412</v>
      </c>
      <c r="LGW1" s="10" t="s">
        <v>10413</v>
      </c>
      <c r="LGX1" s="10" t="s">
        <v>10414</v>
      </c>
      <c r="LGY1" s="10" t="s">
        <v>10415</v>
      </c>
      <c r="LGZ1" s="10" t="s">
        <v>10416</v>
      </c>
      <c r="LHA1" s="10" t="s">
        <v>10417</v>
      </c>
      <c r="LHB1" s="10" t="s">
        <v>10418</v>
      </c>
      <c r="LHC1" s="10" t="s">
        <v>10419</v>
      </c>
      <c r="LHD1" s="10" t="s">
        <v>10420</v>
      </c>
      <c r="LHE1" s="10" t="s">
        <v>10421</v>
      </c>
      <c r="LHF1" s="10" t="s">
        <v>10422</v>
      </c>
      <c r="LHG1" s="10" t="s">
        <v>10423</v>
      </c>
      <c r="LHH1" s="10" t="s">
        <v>10424</v>
      </c>
      <c r="LHI1" s="10" t="s">
        <v>10425</v>
      </c>
      <c r="LHJ1" s="10" t="s">
        <v>10426</v>
      </c>
      <c r="LHK1" s="10" t="s">
        <v>10427</v>
      </c>
      <c r="LHL1" s="10" t="s">
        <v>10428</v>
      </c>
      <c r="LHM1" s="10" t="s">
        <v>10429</v>
      </c>
      <c r="LHN1" s="10" t="s">
        <v>10430</v>
      </c>
      <c r="LHO1" s="10" t="s">
        <v>10431</v>
      </c>
      <c r="LHP1" s="10" t="s">
        <v>10432</v>
      </c>
      <c r="LHQ1" s="10" t="s">
        <v>10433</v>
      </c>
      <c r="LHR1" s="10" t="s">
        <v>10434</v>
      </c>
      <c r="LHS1" s="10" t="s">
        <v>10435</v>
      </c>
      <c r="LHT1" s="10" t="s">
        <v>10436</v>
      </c>
      <c r="LHU1" s="10" t="s">
        <v>10437</v>
      </c>
      <c r="LHV1" s="10" t="s">
        <v>10438</v>
      </c>
      <c r="LHW1" s="10" t="s">
        <v>10439</v>
      </c>
      <c r="LHX1" s="10" t="s">
        <v>10440</v>
      </c>
      <c r="LHY1" s="10" t="s">
        <v>10441</v>
      </c>
      <c r="LHZ1" s="10" t="s">
        <v>10442</v>
      </c>
      <c r="LIA1" s="10" t="s">
        <v>10443</v>
      </c>
      <c r="LIB1" s="10" t="s">
        <v>10444</v>
      </c>
      <c r="LIC1" s="10" t="s">
        <v>10445</v>
      </c>
      <c r="LID1" s="10" t="s">
        <v>10446</v>
      </c>
      <c r="LIE1" s="10" t="s">
        <v>10447</v>
      </c>
      <c r="LIF1" s="10" t="s">
        <v>10448</v>
      </c>
      <c r="LIG1" s="10" t="s">
        <v>10449</v>
      </c>
      <c r="LIH1" s="10" t="s">
        <v>10450</v>
      </c>
      <c r="LII1" s="10" t="s">
        <v>10451</v>
      </c>
      <c r="LIJ1" s="10" t="s">
        <v>10452</v>
      </c>
      <c r="LIK1" s="10" t="s">
        <v>10453</v>
      </c>
      <c r="LIL1" s="10" t="s">
        <v>10454</v>
      </c>
      <c r="LIM1" s="10" t="s">
        <v>10455</v>
      </c>
      <c r="LIN1" s="10" t="s">
        <v>10456</v>
      </c>
      <c r="LIO1" s="10" t="s">
        <v>10457</v>
      </c>
      <c r="LIP1" s="10" t="s">
        <v>10458</v>
      </c>
      <c r="LIQ1" s="10" t="s">
        <v>10459</v>
      </c>
      <c r="LIR1" s="10" t="s">
        <v>10460</v>
      </c>
      <c r="LIS1" s="10" t="s">
        <v>10461</v>
      </c>
      <c r="LIT1" s="10" t="s">
        <v>10462</v>
      </c>
      <c r="LIU1" s="10" t="s">
        <v>10463</v>
      </c>
      <c r="LIV1" s="10" t="s">
        <v>10464</v>
      </c>
      <c r="LIW1" s="10" t="s">
        <v>10465</v>
      </c>
      <c r="LIX1" s="10" t="s">
        <v>10466</v>
      </c>
      <c r="LIY1" s="10" t="s">
        <v>10467</v>
      </c>
      <c r="LIZ1" s="10" t="s">
        <v>10468</v>
      </c>
      <c r="LJA1" s="10" t="s">
        <v>10469</v>
      </c>
      <c r="LJB1" s="10" t="s">
        <v>10470</v>
      </c>
      <c r="LJC1" s="10" t="s">
        <v>10471</v>
      </c>
      <c r="LJD1" s="10" t="s">
        <v>10472</v>
      </c>
      <c r="LJE1" s="10" t="s">
        <v>10473</v>
      </c>
      <c r="LJF1" s="10" t="s">
        <v>10474</v>
      </c>
      <c r="LJG1" s="10" t="s">
        <v>10475</v>
      </c>
      <c r="LJH1" s="10" t="s">
        <v>10476</v>
      </c>
      <c r="LJI1" s="10" t="s">
        <v>10477</v>
      </c>
      <c r="LJJ1" s="10" t="s">
        <v>10478</v>
      </c>
      <c r="LJK1" s="10" t="s">
        <v>10479</v>
      </c>
      <c r="LJL1" s="10" t="s">
        <v>10480</v>
      </c>
      <c r="LJM1" s="10" t="s">
        <v>10481</v>
      </c>
      <c r="LJN1" s="10" t="s">
        <v>10482</v>
      </c>
      <c r="LJO1" s="10" t="s">
        <v>10483</v>
      </c>
      <c r="LJP1" s="10" t="s">
        <v>10484</v>
      </c>
      <c r="LJQ1" s="10" t="s">
        <v>10485</v>
      </c>
      <c r="LJR1" s="10" t="s">
        <v>10486</v>
      </c>
      <c r="LJS1" s="10" t="s">
        <v>10487</v>
      </c>
      <c r="LJT1" s="10" t="s">
        <v>10488</v>
      </c>
      <c r="LJU1" s="10" t="s">
        <v>10489</v>
      </c>
      <c r="LJV1" s="10" t="s">
        <v>10490</v>
      </c>
      <c r="LJW1" s="10" t="s">
        <v>10491</v>
      </c>
      <c r="LJX1" s="10" t="s">
        <v>10492</v>
      </c>
      <c r="LJY1" s="10" t="s">
        <v>10493</v>
      </c>
      <c r="LJZ1" s="10" t="s">
        <v>10494</v>
      </c>
      <c r="LKA1" s="10" t="s">
        <v>10495</v>
      </c>
      <c r="LKB1" s="10" t="s">
        <v>10496</v>
      </c>
      <c r="LKC1" s="10" t="s">
        <v>10497</v>
      </c>
      <c r="LKD1" s="10" t="s">
        <v>10498</v>
      </c>
      <c r="LKE1" s="10" t="s">
        <v>10499</v>
      </c>
      <c r="LKF1" s="10" t="s">
        <v>10500</v>
      </c>
      <c r="LKG1" s="10" t="s">
        <v>10501</v>
      </c>
      <c r="LKH1" s="10" t="s">
        <v>10502</v>
      </c>
      <c r="LKI1" s="10" t="s">
        <v>10503</v>
      </c>
      <c r="LKJ1" s="10" t="s">
        <v>10504</v>
      </c>
      <c r="LKK1" s="10" t="s">
        <v>10505</v>
      </c>
      <c r="LKL1" s="10" t="s">
        <v>10506</v>
      </c>
      <c r="LKM1" s="10" t="s">
        <v>10507</v>
      </c>
      <c r="LKN1" s="10" t="s">
        <v>10508</v>
      </c>
      <c r="LKO1" s="10" t="s">
        <v>10509</v>
      </c>
      <c r="LKP1" s="10" t="s">
        <v>10510</v>
      </c>
      <c r="LKQ1" s="10" t="s">
        <v>10511</v>
      </c>
      <c r="LKR1" s="10" t="s">
        <v>10512</v>
      </c>
      <c r="LKS1" s="10" t="s">
        <v>10513</v>
      </c>
      <c r="LKT1" s="10" t="s">
        <v>10514</v>
      </c>
      <c r="LKU1" s="10" t="s">
        <v>10515</v>
      </c>
      <c r="LKV1" s="10" t="s">
        <v>10516</v>
      </c>
      <c r="LKW1" s="10" t="s">
        <v>10517</v>
      </c>
      <c r="LKX1" s="10" t="s">
        <v>10518</v>
      </c>
      <c r="LKY1" s="10" t="s">
        <v>10519</v>
      </c>
      <c r="LKZ1" s="10" t="s">
        <v>10520</v>
      </c>
      <c r="LLA1" s="10" t="s">
        <v>10521</v>
      </c>
      <c r="LLB1" s="10" t="s">
        <v>10522</v>
      </c>
      <c r="LLC1" s="10" t="s">
        <v>10523</v>
      </c>
      <c r="LLD1" s="10" t="s">
        <v>10524</v>
      </c>
      <c r="LLE1" s="10" t="s">
        <v>10525</v>
      </c>
      <c r="LLF1" s="10" t="s">
        <v>10526</v>
      </c>
      <c r="LLG1" s="10" t="s">
        <v>10527</v>
      </c>
      <c r="LLH1" s="10" t="s">
        <v>10528</v>
      </c>
      <c r="LLI1" s="10" t="s">
        <v>10529</v>
      </c>
      <c r="LLJ1" s="10" t="s">
        <v>10530</v>
      </c>
      <c r="LLK1" s="10" t="s">
        <v>10531</v>
      </c>
      <c r="LLL1" s="10" t="s">
        <v>10532</v>
      </c>
      <c r="LLM1" s="10" t="s">
        <v>10533</v>
      </c>
      <c r="LLN1" s="10" t="s">
        <v>10534</v>
      </c>
      <c r="LLO1" s="10" t="s">
        <v>10535</v>
      </c>
      <c r="LLP1" s="10" t="s">
        <v>10536</v>
      </c>
      <c r="LLQ1" s="10" t="s">
        <v>10537</v>
      </c>
      <c r="LLR1" s="10" t="s">
        <v>10538</v>
      </c>
      <c r="LLS1" s="10" t="s">
        <v>10539</v>
      </c>
      <c r="LLT1" s="10" t="s">
        <v>10540</v>
      </c>
      <c r="LLU1" s="10" t="s">
        <v>10541</v>
      </c>
      <c r="LLV1" s="10" t="s">
        <v>10542</v>
      </c>
      <c r="LLW1" s="10" t="s">
        <v>10543</v>
      </c>
      <c r="LLX1" s="10" t="s">
        <v>10544</v>
      </c>
      <c r="LLY1" s="10" t="s">
        <v>10545</v>
      </c>
      <c r="LLZ1" s="10" t="s">
        <v>10546</v>
      </c>
      <c r="LMA1" s="10" t="s">
        <v>10547</v>
      </c>
      <c r="LMB1" s="10" t="s">
        <v>10548</v>
      </c>
      <c r="LMC1" s="10" t="s">
        <v>10549</v>
      </c>
      <c r="LMD1" s="10" t="s">
        <v>10550</v>
      </c>
      <c r="LME1" s="10" t="s">
        <v>10551</v>
      </c>
      <c r="LMF1" s="10" t="s">
        <v>10552</v>
      </c>
      <c r="LMG1" s="10" t="s">
        <v>10553</v>
      </c>
      <c r="LMH1" s="10" t="s">
        <v>10554</v>
      </c>
      <c r="LMI1" s="10" t="s">
        <v>10555</v>
      </c>
      <c r="LMJ1" s="10" t="s">
        <v>10556</v>
      </c>
      <c r="LMK1" s="10" t="s">
        <v>10557</v>
      </c>
      <c r="LML1" s="10" t="s">
        <v>10558</v>
      </c>
      <c r="LMM1" s="10" t="s">
        <v>10559</v>
      </c>
      <c r="LMN1" s="10" t="s">
        <v>10560</v>
      </c>
      <c r="LMO1" s="10" t="s">
        <v>10561</v>
      </c>
      <c r="LMP1" s="10" t="s">
        <v>10562</v>
      </c>
      <c r="LMQ1" s="10" t="s">
        <v>10563</v>
      </c>
      <c r="LMR1" s="10" t="s">
        <v>10564</v>
      </c>
      <c r="LMS1" s="10" t="s">
        <v>10565</v>
      </c>
      <c r="LMT1" s="10" t="s">
        <v>10566</v>
      </c>
      <c r="LMU1" s="10" t="s">
        <v>10567</v>
      </c>
      <c r="LMV1" s="10" t="s">
        <v>10568</v>
      </c>
      <c r="LMW1" s="10" t="s">
        <v>10569</v>
      </c>
      <c r="LMX1" s="10" t="s">
        <v>10570</v>
      </c>
      <c r="LMY1" s="10" t="s">
        <v>10571</v>
      </c>
      <c r="LMZ1" s="10" t="s">
        <v>10572</v>
      </c>
      <c r="LNA1" s="10" t="s">
        <v>10573</v>
      </c>
      <c r="LNB1" s="10" t="s">
        <v>10574</v>
      </c>
      <c r="LNC1" s="10" t="s">
        <v>10575</v>
      </c>
      <c r="LND1" s="10" t="s">
        <v>10576</v>
      </c>
      <c r="LNE1" s="10" t="s">
        <v>10577</v>
      </c>
      <c r="LNF1" s="10" t="s">
        <v>10578</v>
      </c>
      <c r="LNG1" s="10" t="s">
        <v>10579</v>
      </c>
      <c r="LNH1" s="10" t="s">
        <v>10580</v>
      </c>
      <c r="LNI1" s="10" t="s">
        <v>10581</v>
      </c>
      <c r="LNJ1" s="10" t="s">
        <v>10582</v>
      </c>
      <c r="LNK1" s="10" t="s">
        <v>10583</v>
      </c>
      <c r="LNL1" s="10" t="s">
        <v>10584</v>
      </c>
      <c r="LNM1" s="10" t="s">
        <v>10585</v>
      </c>
      <c r="LNN1" s="10" t="s">
        <v>10586</v>
      </c>
      <c r="LNO1" s="10" t="s">
        <v>10587</v>
      </c>
      <c r="LNP1" s="10" t="s">
        <v>10588</v>
      </c>
      <c r="LNQ1" s="10" t="s">
        <v>10589</v>
      </c>
      <c r="LNR1" s="10" t="s">
        <v>10590</v>
      </c>
      <c r="LNS1" s="10" t="s">
        <v>10591</v>
      </c>
      <c r="LNT1" s="10" t="s">
        <v>10592</v>
      </c>
      <c r="LNU1" s="10" t="s">
        <v>10593</v>
      </c>
      <c r="LNV1" s="10" t="s">
        <v>10594</v>
      </c>
      <c r="LNW1" s="10" t="s">
        <v>10595</v>
      </c>
      <c r="LNX1" s="10" t="s">
        <v>10596</v>
      </c>
      <c r="LNY1" s="10" t="s">
        <v>10597</v>
      </c>
      <c r="LNZ1" s="10" t="s">
        <v>10598</v>
      </c>
      <c r="LOA1" s="10" t="s">
        <v>10599</v>
      </c>
      <c r="LOB1" s="10" t="s">
        <v>10600</v>
      </c>
      <c r="LOC1" s="10" t="s">
        <v>10601</v>
      </c>
      <c r="LOD1" s="10" t="s">
        <v>10602</v>
      </c>
      <c r="LOE1" s="10" t="s">
        <v>10603</v>
      </c>
      <c r="LOF1" s="10" t="s">
        <v>10604</v>
      </c>
      <c r="LOG1" s="10" t="s">
        <v>10605</v>
      </c>
      <c r="LOH1" s="10" t="s">
        <v>10606</v>
      </c>
      <c r="LOI1" s="10" t="s">
        <v>10607</v>
      </c>
      <c r="LOJ1" s="10" t="s">
        <v>10608</v>
      </c>
      <c r="LOK1" s="10" t="s">
        <v>10609</v>
      </c>
      <c r="LOL1" s="10" t="s">
        <v>10610</v>
      </c>
      <c r="LOM1" s="10" t="s">
        <v>10611</v>
      </c>
      <c r="LON1" s="10" t="s">
        <v>10612</v>
      </c>
      <c r="LOO1" s="10" t="s">
        <v>10613</v>
      </c>
      <c r="LOP1" s="10" t="s">
        <v>10614</v>
      </c>
      <c r="LOQ1" s="10" t="s">
        <v>10615</v>
      </c>
      <c r="LOR1" s="10" t="s">
        <v>10616</v>
      </c>
      <c r="LOS1" s="10" t="s">
        <v>10617</v>
      </c>
      <c r="LOT1" s="10" t="s">
        <v>10618</v>
      </c>
      <c r="LOU1" s="10" t="s">
        <v>10619</v>
      </c>
      <c r="LOV1" s="10" t="s">
        <v>10620</v>
      </c>
      <c r="LOW1" s="10" t="s">
        <v>10621</v>
      </c>
      <c r="LOX1" s="10" t="s">
        <v>10622</v>
      </c>
      <c r="LOY1" s="10" t="s">
        <v>10623</v>
      </c>
      <c r="LOZ1" s="10" t="s">
        <v>10624</v>
      </c>
      <c r="LPA1" s="10" t="s">
        <v>10625</v>
      </c>
      <c r="LPB1" s="10" t="s">
        <v>10626</v>
      </c>
      <c r="LPC1" s="10" t="s">
        <v>10627</v>
      </c>
      <c r="LPD1" s="10" t="s">
        <v>10628</v>
      </c>
      <c r="LPE1" s="10" t="s">
        <v>10629</v>
      </c>
      <c r="LPF1" s="10" t="s">
        <v>10630</v>
      </c>
      <c r="LPG1" s="10" t="s">
        <v>10631</v>
      </c>
      <c r="LPH1" s="10" t="s">
        <v>10632</v>
      </c>
      <c r="LPI1" s="10" t="s">
        <v>10633</v>
      </c>
      <c r="LPJ1" s="10" t="s">
        <v>10634</v>
      </c>
      <c r="LPK1" s="10" t="s">
        <v>10635</v>
      </c>
      <c r="LPL1" s="10" t="s">
        <v>10636</v>
      </c>
      <c r="LPM1" s="10" t="s">
        <v>10637</v>
      </c>
      <c r="LPN1" s="10" t="s">
        <v>10638</v>
      </c>
      <c r="LPO1" s="10" t="s">
        <v>10639</v>
      </c>
      <c r="LPP1" s="10" t="s">
        <v>10640</v>
      </c>
      <c r="LPQ1" s="10" t="s">
        <v>10641</v>
      </c>
      <c r="LPR1" s="10" t="s">
        <v>10642</v>
      </c>
      <c r="LPS1" s="10" t="s">
        <v>10643</v>
      </c>
      <c r="LPT1" s="10" t="s">
        <v>10644</v>
      </c>
      <c r="LPU1" s="10" t="s">
        <v>10645</v>
      </c>
      <c r="LPV1" s="10" t="s">
        <v>10646</v>
      </c>
      <c r="LPW1" s="10" t="s">
        <v>10647</v>
      </c>
      <c r="LPX1" s="10" t="s">
        <v>10648</v>
      </c>
      <c r="LPY1" s="10" t="s">
        <v>10649</v>
      </c>
      <c r="LPZ1" s="10" t="s">
        <v>10650</v>
      </c>
      <c r="LQA1" s="10" t="s">
        <v>10651</v>
      </c>
      <c r="LQB1" s="10" t="s">
        <v>10652</v>
      </c>
      <c r="LQC1" s="10" t="s">
        <v>10653</v>
      </c>
      <c r="LQD1" s="10" t="s">
        <v>10654</v>
      </c>
      <c r="LQE1" s="10" t="s">
        <v>10655</v>
      </c>
      <c r="LQF1" s="10" t="s">
        <v>10656</v>
      </c>
      <c r="LQG1" s="10" t="s">
        <v>10657</v>
      </c>
      <c r="LQH1" s="10" t="s">
        <v>10658</v>
      </c>
      <c r="LQI1" s="10" t="s">
        <v>10659</v>
      </c>
      <c r="LQJ1" s="10" t="s">
        <v>10660</v>
      </c>
      <c r="LQK1" s="10" t="s">
        <v>10661</v>
      </c>
      <c r="LQL1" s="10" t="s">
        <v>10662</v>
      </c>
      <c r="LQM1" s="10" t="s">
        <v>10663</v>
      </c>
      <c r="LQN1" s="10" t="s">
        <v>10664</v>
      </c>
      <c r="LQO1" s="10" t="s">
        <v>10665</v>
      </c>
      <c r="LQP1" s="10" t="s">
        <v>10666</v>
      </c>
      <c r="LQQ1" s="10" t="s">
        <v>10667</v>
      </c>
      <c r="LQR1" s="10" t="s">
        <v>10668</v>
      </c>
      <c r="LQS1" s="10" t="s">
        <v>10669</v>
      </c>
      <c r="LQT1" s="10" t="s">
        <v>10670</v>
      </c>
      <c r="LQU1" s="10" t="s">
        <v>10671</v>
      </c>
      <c r="LQV1" s="10" t="s">
        <v>10672</v>
      </c>
      <c r="LQW1" s="10" t="s">
        <v>10673</v>
      </c>
      <c r="LQX1" s="10" t="s">
        <v>10674</v>
      </c>
      <c r="LQY1" s="10" t="s">
        <v>10675</v>
      </c>
      <c r="LQZ1" s="10" t="s">
        <v>10676</v>
      </c>
      <c r="LRA1" s="10" t="s">
        <v>10677</v>
      </c>
      <c r="LRB1" s="10" t="s">
        <v>10678</v>
      </c>
      <c r="LRC1" s="10" t="s">
        <v>10679</v>
      </c>
      <c r="LRD1" s="10" t="s">
        <v>10680</v>
      </c>
      <c r="LRE1" s="10" t="s">
        <v>10681</v>
      </c>
      <c r="LRF1" s="10" t="s">
        <v>10682</v>
      </c>
      <c r="LRG1" s="10" t="s">
        <v>10683</v>
      </c>
      <c r="LRH1" s="10" t="s">
        <v>10684</v>
      </c>
      <c r="LRI1" s="10" t="s">
        <v>10685</v>
      </c>
      <c r="LRJ1" s="10" t="s">
        <v>10686</v>
      </c>
      <c r="LRK1" s="10" t="s">
        <v>10687</v>
      </c>
      <c r="LRL1" s="10" t="s">
        <v>10688</v>
      </c>
      <c r="LRM1" s="10" t="s">
        <v>10689</v>
      </c>
      <c r="LRN1" s="10" t="s">
        <v>10690</v>
      </c>
      <c r="LRO1" s="10" t="s">
        <v>10691</v>
      </c>
      <c r="LRP1" s="10" t="s">
        <v>10692</v>
      </c>
      <c r="LRQ1" s="10" t="s">
        <v>10693</v>
      </c>
      <c r="LRR1" s="10" t="s">
        <v>10694</v>
      </c>
      <c r="LRS1" s="10" t="s">
        <v>10695</v>
      </c>
      <c r="LRT1" s="10" t="s">
        <v>10696</v>
      </c>
      <c r="LRU1" s="10" t="s">
        <v>10697</v>
      </c>
      <c r="LRV1" s="10" t="s">
        <v>10698</v>
      </c>
      <c r="LRW1" s="10" t="s">
        <v>10699</v>
      </c>
      <c r="LRX1" s="10" t="s">
        <v>10700</v>
      </c>
      <c r="LRY1" s="10" t="s">
        <v>10701</v>
      </c>
      <c r="LRZ1" s="10" t="s">
        <v>10702</v>
      </c>
      <c r="LSA1" s="10" t="s">
        <v>10703</v>
      </c>
      <c r="LSB1" s="10" t="s">
        <v>10704</v>
      </c>
      <c r="LSC1" s="10" t="s">
        <v>10705</v>
      </c>
      <c r="LSD1" s="10" t="s">
        <v>10706</v>
      </c>
      <c r="LSE1" s="10" t="s">
        <v>10707</v>
      </c>
      <c r="LSF1" s="10" t="s">
        <v>10708</v>
      </c>
      <c r="LSG1" s="10" t="s">
        <v>10709</v>
      </c>
      <c r="LSH1" s="10" t="s">
        <v>10710</v>
      </c>
      <c r="LSI1" s="10" t="s">
        <v>10711</v>
      </c>
      <c r="LSJ1" s="10" t="s">
        <v>10712</v>
      </c>
      <c r="LSK1" s="10" t="s">
        <v>10713</v>
      </c>
      <c r="LSL1" s="10" t="s">
        <v>10714</v>
      </c>
      <c r="LSM1" s="10" t="s">
        <v>10715</v>
      </c>
      <c r="LSN1" s="10" t="s">
        <v>10716</v>
      </c>
      <c r="LSO1" s="10" t="s">
        <v>10717</v>
      </c>
      <c r="LSP1" s="10" t="s">
        <v>10718</v>
      </c>
      <c r="LSQ1" s="10" t="s">
        <v>10719</v>
      </c>
      <c r="LSR1" s="10" t="s">
        <v>10720</v>
      </c>
      <c r="LSS1" s="10" t="s">
        <v>10721</v>
      </c>
      <c r="LST1" s="10" t="s">
        <v>10722</v>
      </c>
      <c r="LSU1" s="10" t="s">
        <v>10723</v>
      </c>
      <c r="LSV1" s="10" t="s">
        <v>10724</v>
      </c>
      <c r="LSW1" s="10" t="s">
        <v>10725</v>
      </c>
      <c r="LSX1" s="10" t="s">
        <v>10726</v>
      </c>
      <c r="LSY1" s="10" t="s">
        <v>10727</v>
      </c>
      <c r="LSZ1" s="10" t="s">
        <v>10728</v>
      </c>
      <c r="LTA1" s="10" t="s">
        <v>10729</v>
      </c>
      <c r="LTB1" s="10" t="s">
        <v>10730</v>
      </c>
      <c r="LTC1" s="10" t="s">
        <v>10731</v>
      </c>
      <c r="LTD1" s="10" t="s">
        <v>10732</v>
      </c>
      <c r="LTE1" s="10" t="s">
        <v>10733</v>
      </c>
      <c r="LTF1" s="10" t="s">
        <v>10734</v>
      </c>
      <c r="LTG1" s="10" t="s">
        <v>10735</v>
      </c>
      <c r="LTH1" s="10" t="s">
        <v>10736</v>
      </c>
      <c r="LTI1" s="10" t="s">
        <v>10737</v>
      </c>
      <c r="LTJ1" s="10" t="s">
        <v>10738</v>
      </c>
      <c r="LTK1" s="10" t="s">
        <v>10739</v>
      </c>
      <c r="LTL1" s="10" t="s">
        <v>10740</v>
      </c>
      <c r="LTM1" s="10" t="s">
        <v>10741</v>
      </c>
      <c r="LTN1" s="10" t="s">
        <v>10742</v>
      </c>
      <c r="LTO1" s="10" t="s">
        <v>10743</v>
      </c>
      <c r="LTP1" s="10" t="s">
        <v>10744</v>
      </c>
      <c r="LTQ1" s="10" t="s">
        <v>10745</v>
      </c>
      <c r="LTR1" s="10" t="s">
        <v>10746</v>
      </c>
      <c r="LTS1" s="10" t="s">
        <v>10747</v>
      </c>
      <c r="LTT1" s="10" t="s">
        <v>10748</v>
      </c>
      <c r="LTU1" s="10" t="s">
        <v>10749</v>
      </c>
      <c r="LTV1" s="10" t="s">
        <v>10750</v>
      </c>
      <c r="LTW1" s="10" t="s">
        <v>10751</v>
      </c>
      <c r="LTX1" s="10" t="s">
        <v>10752</v>
      </c>
      <c r="LTY1" s="10" t="s">
        <v>10753</v>
      </c>
      <c r="LTZ1" s="10" t="s">
        <v>10754</v>
      </c>
      <c r="LUA1" s="10" t="s">
        <v>10755</v>
      </c>
      <c r="LUB1" s="10" t="s">
        <v>10756</v>
      </c>
      <c r="LUC1" s="10" t="s">
        <v>10757</v>
      </c>
      <c r="LUD1" s="10" t="s">
        <v>10758</v>
      </c>
      <c r="LUE1" s="10" t="s">
        <v>10759</v>
      </c>
      <c r="LUF1" s="10" t="s">
        <v>10760</v>
      </c>
      <c r="LUG1" s="10" t="s">
        <v>10761</v>
      </c>
      <c r="LUH1" s="10" t="s">
        <v>10762</v>
      </c>
      <c r="LUI1" s="10" t="s">
        <v>10763</v>
      </c>
      <c r="LUJ1" s="10" t="s">
        <v>10764</v>
      </c>
      <c r="LUK1" s="10" t="s">
        <v>10765</v>
      </c>
      <c r="LUL1" s="10" t="s">
        <v>10766</v>
      </c>
      <c r="LUM1" s="10" t="s">
        <v>10767</v>
      </c>
      <c r="LUN1" s="10" t="s">
        <v>10768</v>
      </c>
      <c r="LUO1" s="10" t="s">
        <v>10769</v>
      </c>
      <c r="LUP1" s="10" t="s">
        <v>10770</v>
      </c>
      <c r="LUQ1" s="10" t="s">
        <v>10771</v>
      </c>
      <c r="LUR1" s="10" t="s">
        <v>10772</v>
      </c>
      <c r="LUS1" s="10" t="s">
        <v>10773</v>
      </c>
      <c r="LUT1" s="10" t="s">
        <v>10774</v>
      </c>
      <c r="LUU1" s="10" t="s">
        <v>10775</v>
      </c>
      <c r="LUV1" s="10" t="s">
        <v>10776</v>
      </c>
      <c r="LUW1" s="10" t="s">
        <v>10777</v>
      </c>
      <c r="LUX1" s="10" t="s">
        <v>10778</v>
      </c>
      <c r="LUY1" s="10" t="s">
        <v>10779</v>
      </c>
      <c r="LUZ1" s="10" t="s">
        <v>10780</v>
      </c>
      <c r="LVA1" s="10" t="s">
        <v>10781</v>
      </c>
      <c r="LVB1" s="10" t="s">
        <v>10782</v>
      </c>
      <c r="LVC1" s="10" t="s">
        <v>10783</v>
      </c>
      <c r="LVD1" s="10" t="s">
        <v>10784</v>
      </c>
      <c r="LVE1" s="10" t="s">
        <v>10785</v>
      </c>
      <c r="LVF1" s="10" t="s">
        <v>10786</v>
      </c>
      <c r="LVG1" s="10" t="s">
        <v>10787</v>
      </c>
      <c r="LVH1" s="10" t="s">
        <v>10788</v>
      </c>
      <c r="LVI1" s="10" t="s">
        <v>10789</v>
      </c>
      <c r="LVJ1" s="10" t="s">
        <v>10790</v>
      </c>
      <c r="LVK1" s="10" t="s">
        <v>10791</v>
      </c>
      <c r="LVL1" s="10" t="s">
        <v>10792</v>
      </c>
      <c r="LVM1" s="10" t="s">
        <v>10793</v>
      </c>
      <c r="LVN1" s="10" t="s">
        <v>10794</v>
      </c>
      <c r="LVO1" s="10" t="s">
        <v>10795</v>
      </c>
      <c r="LVP1" s="10" t="s">
        <v>10796</v>
      </c>
      <c r="LVQ1" s="10" t="s">
        <v>10797</v>
      </c>
      <c r="LVR1" s="10" t="s">
        <v>10798</v>
      </c>
      <c r="LVS1" s="10" t="s">
        <v>10799</v>
      </c>
      <c r="LVT1" s="10" t="s">
        <v>10800</v>
      </c>
      <c r="LVU1" s="10" t="s">
        <v>10801</v>
      </c>
      <c r="LVV1" s="10" t="s">
        <v>10802</v>
      </c>
      <c r="LVW1" s="10" t="s">
        <v>10803</v>
      </c>
      <c r="LVX1" s="10" t="s">
        <v>10804</v>
      </c>
      <c r="LVY1" s="10" t="s">
        <v>10805</v>
      </c>
      <c r="LVZ1" s="10" t="s">
        <v>10806</v>
      </c>
      <c r="LWA1" s="10" t="s">
        <v>10807</v>
      </c>
      <c r="LWB1" s="10" t="s">
        <v>10808</v>
      </c>
      <c r="LWC1" s="10" t="s">
        <v>10809</v>
      </c>
      <c r="LWD1" s="10" t="s">
        <v>10810</v>
      </c>
      <c r="LWE1" s="10" t="s">
        <v>10811</v>
      </c>
      <c r="LWF1" s="10" t="s">
        <v>10812</v>
      </c>
      <c r="LWG1" s="10" t="s">
        <v>10813</v>
      </c>
      <c r="LWH1" s="10" t="s">
        <v>10814</v>
      </c>
      <c r="LWI1" s="10" t="s">
        <v>10815</v>
      </c>
      <c r="LWJ1" s="10" t="s">
        <v>10816</v>
      </c>
      <c r="LWK1" s="10" t="s">
        <v>10817</v>
      </c>
      <c r="LWL1" s="10" t="s">
        <v>10818</v>
      </c>
      <c r="LWM1" s="10" t="s">
        <v>10819</v>
      </c>
      <c r="LWN1" s="10" t="s">
        <v>10820</v>
      </c>
      <c r="LWO1" s="10" t="s">
        <v>10821</v>
      </c>
      <c r="LWP1" s="10" t="s">
        <v>10822</v>
      </c>
      <c r="LWQ1" s="10" t="s">
        <v>10823</v>
      </c>
      <c r="LWR1" s="10" t="s">
        <v>10824</v>
      </c>
      <c r="LWS1" s="10" t="s">
        <v>10825</v>
      </c>
      <c r="LWT1" s="10" t="s">
        <v>10826</v>
      </c>
      <c r="LWU1" s="10" t="s">
        <v>10827</v>
      </c>
      <c r="LWV1" s="10" t="s">
        <v>10828</v>
      </c>
      <c r="LWW1" s="10" t="s">
        <v>10829</v>
      </c>
      <c r="LWX1" s="10" t="s">
        <v>10830</v>
      </c>
      <c r="LWY1" s="10" t="s">
        <v>10831</v>
      </c>
      <c r="LWZ1" s="10" t="s">
        <v>10832</v>
      </c>
      <c r="LXA1" s="10" t="s">
        <v>10833</v>
      </c>
      <c r="LXB1" s="10" t="s">
        <v>10834</v>
      </c>
      <c r="LXC1" s="10" t="s">
        <v>10835</v>
      </c>
      <c r="LXD1" s="10" t="s">
        <v>10836</v>
      </c>
      <c r="LXE1" s="10" t="s">
        <v>10837</v>
      </c>
      <c r="LXF1" s="10" t="s">
        <v>10838</v>
      </c>
      <c r="LXG1" s="10" t="s">
        <v>10839</v>
      </c>
      <c r="LXH1" s="10" t="s">
        <v>10840</v>
      </c>
      <c r="LXI1" s="10" t="s">
        <v>10841</v>
      </c>
      <c r="LXJ1" s="10" t="s">
        <v>10842</v>
      </c>
      <c r="LXK1" s="10" t="s">
        <v>10843</v>
      </c>
      <c r="LXL1" s="10" t="s">
        <v>10844</v>
      </c>
      <c r="LXM1" s="10" t="s">
        <v>10845</v>
      </c>
      <c r="LXN1" s="10" t="s">
        <v>10846</v>
      </c>
      <c r="LXO1" s="10" t="s">
        <v>10847</v>
      </c>
      <c r="LXP1" s="10" t="s">
        <v>10848</v>
      </c>
      <c r="LXQ1" s="10" t="s">
        <v>10849</v>
      </c>
      <c r="LXR1" s="10" t="s">
        <v>10850</v>
      </c>
      <c r="LXS1" s="10" t="s">
        <v>10851</v>
      </c>
      <c r="LXT1" s="10" t="s">
        <v>10852</v>
      </c>
      <c r="LXU1" s="10" t="s">
        <v>10853</v>
      </c>
      <c r="LXV1" s="10" t="s">
        <v>10854</v>
      </c>
      <c r="LXW1" s="10" t="s">
        <v>10855</v>
      </c>
      <c r="LXX1" s="10" t="s">
        <v>10856</v>
      </c>
      <c r="LXY1" s="10" t="s">
        <v>10857</v>
      </c>
      <c r="LXZ1" s="10" t="s">
        <v>10858</v>
      </c>
      <c r="LYA1" s="10" t="s">
        <v>10859</v>
      </c>
      <c r="LYB1" s="10" t="s">
        <v>10860</v>
      </c>
      <c r="LYC1" s="10" t="s">
        <v>10861</v>
      </c>
      <c r="LYD1" s="10" t="s">
        <v>10862</v>
      </c>
      <c r="LYE1" s="10" t="s">
        <v>10863</v>
      </c>
      <c r="LYF1" s="10" t="s">
        <v>10864</v>
      </c>
      <c r="LYG1" s="10" t="s">
        <v>10865</v>
      </c>
      <c r="LYH1" s="10" t="s">
        <v>10866</v>
      </c>
      <c r="LYI1" s="10" t="s">
        <v>10867</v>
      </c>
      <c r="LYJ1" s="10" t="s">
        <v>10868</v>
      </c>
      <c r="LYK1" s="10" t="s">
        <v>10869</v>
      </c>
      <c r="LYL1" s="10" t="s">
        <v>10870</v>
      </c>
      <c r="LYM1" s="10" t="s">
        <v>10871</v>
      </c>
      <c r="LYN1" s="10" t="s">
        <v>10872</v>
      </c>
      <c r="LYO1" s="10" t="s">
        <v>10873</v>
      </c>
      <c r="LYP1" s="10" t="s">
        <v>10874</v>
      </c>
      <c r="LYQ1" s="10" t="s">
        <v>10875</v>
      </c>
      <c r="LYR1" s="10" t="s">
        <v>10876</v>
      </c>
      <c r="LYS1" s="10" t="s">
        <v>10877</v>
      </c>
      <c r="LYT1" s="10" t="s">
        <v>10878</v>
      </c>
      <c r="LYU1" s="10" t="s">
        <v>10879</v>
      </c>
      <c r="LYV1" s="10" t="s">
        <v>10880</v>
      </c>
      <c r="LYW1" s="10" t="s">
        <v>10881</v>
      </c>
      <c r="LYX1" s="10" t="s">
        <v>10882</v>
      </c>
      <c r="LYY1" s="10" t="s">
        <v>10883</v>
      </c>
      <c r="LYZ1" s="10" t="s">
        <v>10884</v>
      </c>
      <c r="LZA1" s="10" t="s">
        <v>10885</v>
      </c>
      <c r="LZB1" s="10" t="s">
        <v>10886</v>
      </c>
      <c r="LZC1" s="10" t="s">
        <v>10887</v>
      </c>
      <c r="LZD1" s="10" t="s">
        <v>10888</v>
      </c>
      <c r="LZE1" s="10" t="s">
        <v>10889</v>
      </c>
      <c r="LZF1" s="10" t="s">
        <v>10890</v>
      </c>
      <c r="LZG1" s="10" t="s">
        <v>10891</v>
      </c>
      <c r="LZH1" s="10" t="s">
        <v>10892</v>
      </c>
      <c r="LZI1" s="10" t="s">
        <v>10893</v>
      </c>
      <c r="LZJ1" s="10" t="s">
        <v>10894</v>
      </c>
      <c r="LZK1" s="10" t="s">
        <v>10895</v>
      </c>
      <c r="LZL1" s="10" t="s">
        <v>10896</v>
      </c>
      <c r="LZM1" s="10" t="s">
        <v>10897</v>
      </c>
      <c r="LZN1" s="10" t="s">
        <v>10898</v>
      </c>
      <c r="LZO1" s="10" t="s">
        <v>10899</v>
      </c>
      <c r="LZP1" s="10" t="s">
        <v>10900</v>
      </c>
      <c r="LZQ1" s="10" t="s">
        <v>10901</v>
      </c>
      <c r="LZR1" s="10" t="s">
        <v>10902</v>
      </c>
      <c r="LZS1" s="10" t="s">
        <v>10903</v>
      </c>
      <c r="LZT1" s="10" t="s">
        <v>10904</v>
      </c>
      <c r="LZU1" s="10" t="s">
        <v>10905</v>
      </c>
      <c r="LZV1" s="10" t="s">
        <v>10906</v>
      </c>
      <c r="LZW1" s="10" t="s">
        <v>10907</v>
      </c>
      <c r="LZX1" s="10" t="s">
        <v>10908</v>
      </c>
      <c r="LZY1" s="10" t="s">
        <v>10909</v>
      </c>
      <c r="LZZ1" s="10" t="s">
        <v>10910</v>
      </c>
      <c r="MAA1" s="10" t="s">
        <v>10911</v>
      </c>
      <c r="MAB1" s="10" t="s">
        <v>10912</v>
      </c>
      <c r="MAC1" s="10" t="s">
        <v>10913</v>
      </c>
      <c r="MAD1" s="10" t="s">
        <v>10914</v>
      </c>
      <c r="MAE1" s="10" t="s">
        <v>10915</v>
      </c>
      <c r="MAF1" s="10" t="s">
        <v>10916</v>
      </c>
      <c r="MAG1" s="10" t="s">
        <v>10917</v>
      </c>
      <c r="MAH1" s="10" t="s">
        <v>10918</v>
      </c>
      <c r="MAI1" s="10" t="s">
        <v>10919</v>
      </c>
      <c r="MAJ1" s="10" t="s">
        <v>10920</v>
      </c>
      <c r="MAK1" s="10" t="s">
        <v>10921</v>
      </c>
      <c r="MAL1" s="10" t="s">
        <v>10922</v>
      </c>
      <c r="MAM1" s="10" t="s">
        <v>10923</v>
      </c>
      <c r="MAN1" s="10" t="s">
        <v>10924</v>
      </c>
      <c r="MAO1" s="10" t="s">
        <v>10925</v>
      </c>
      <c r="MAP1" s="10" t="s">
        <v>10926</v>
      </c>
      <c r="MAQ1" s="10" t="s">
        <v>10927</v>
      </c>
      <c r="MAR1" s="10" t="s">
        <v>10928</v>
      </c>
      <c r="MAS1" s="10" t="s">
        <v>10929</v>
      </c>
      <c r="MAT1" s="10" t="s">
        <v>10930</v>
      </c>
      <c r="MAU1" s="10" t="s">
        <v>10931</v>
      </c>
      <c r="MAV1" s="10" t="s">
        <v>10932</v>
      </c>
      <c r="MAW1" s="10" t="s">
        <v>10933</v>
      </c>
      <c r="MAX1" s="10" t="s">
        <v>10934</v>
      </c>
      <c r="MAY1" s="10" t="s">
        <v>10935</v>
      </c>
      <c r="MAZ1" s="10" t="s">
        <v>10936</v>
      </c>
      <c r="MBA1" s="10" t="s">
        <v>10937</v>
      </c>
      <c r="MBB1" s="10" t="s">
        <v>10938</v>
      </c>
      <c r="MBC1" s="10" t="s">
        <v>10939</v>
      </c>
      <c r="MBD1" s="10" t="s">
        <v>10940</v>
      </c>
      <c r="MBE1" s="10" t="s">
        <v>10941</v>
      </c>
      <c r="MBF1" s="10" t="s">
        <v>10942</v>
      </c>
      <c r="MBG1" s="10" t="s">
        <v>10943</v>
      </c>
      <c r="MBH1" s="10" t="s">
        <v>10944</v>
      </c>
      <c r="MBI1" s="10" t="s">
        <v>10945</v>
      </c>
      <c r="MBJ1" s="10" t="s">
        <v>10946</v>
      </c>
      <c r="MBK1" s="10" t="s">
        <v>10947</v>
      </c>
      <c r="MBL1" s="10" t="s">
        <v>10948</v>
      </c>
      <c r="MBM1" s="10" t="s">
        <v>10949</v>
      </c>
      <c r="MBN1" s="10" t="s">
        <v>10950</v>
      </c>
      <c r="MBO1" s="10" t="s">
        <v>10951</v>
      </c>
      <c r="MBP1" s="10" t="s">
        <v>10952</v>
      </c>
      <c r="MBQ1" s="10" t="s">
        <v>10953</v>
      </c>
      <c r="MBR1" s="10" t="s">
        <v>10954</v>
      </c>
      <c r="MBS1" s="10" t="s">
        <v>10955</v>
      </c>
      <c r="MBT1" s="10" t="s">
        <v>10956</v>
      </c>
      <c r="MBU1" s="10" t="s">
        <v>10957</v>
      </c>
      <c r="MBV1" s="10" t="s">
        <v>10958</v>
      </c>
      <c r="MBW1" s="10" t="s">
        <v>10959</v>
      </c>
      <c r="MBX1" s="10" t="s">
        <v>10960</v>
      </c>
      <c r="MBY1" s="10" t="s">
        <v>10961</v>
      </c>
      <c r="MBZ1" s="10" t="s">
        <v>10962</v>
      </c>
      <c r="MCA1" s="10" t="s">
        <v>10963</v>
      </c>
      <c r="MCB1" s="10" t="s">
        <v>10964</v>
      </c>
      <c r="MCC1" s="10" t="s">
        <v>10965</v>
      </c>
      <c r="MCD1" s="10" t="s">
        <v>10966</v>
      </c>
      <c r="MCE1" s="10" t="s">
        <v>10967</v>
      </c>
      <c r="MCF1" s="10" t="s">
        <v>10968</v>
      </c>
      <c r="MCG1" s="10" t="s">
        <v>10969</v>
      </c>
      <c r="MCH1" s="10" t="s">
        <v>10970</v>
      </c>
      <c r="MCI1" s="10" t="s">
        <v>10971</v>
      </c>
      <c r="MCJ1" s="10" t="s">
        <v>10972</v>
      </c>
      <c r="MCK1" s="10" t="s">
        <v>10973</v>
      </c>
      <c r="MCL1" s="10" t="s">
        <v>10974</v>
      </c>
      <c r="MCM1" s="10" t="s">
        <v>10975</v>
      </c>
      <c r="MCN1" s="10" t="s">
        <v>10976</v>
      </c>
      <c r="MCO1" s="10" t="s">
        <v>10977</v>
      </c>
      <c r="MCP1" s="10" t="s">
        <v>10978</v>
      </c>
      <c r="MCQ1" s="10" t="s">
        <v>10979</v>
      </c>
      <c r="MCR1" s="10" t="s">
        <v>10980</v>
      </c>
      <c r="MCS1" s="10" t="s">
        <v>10981</v>
      </c>
      <c r="MCT1" s="10" t="s">
        <v>10982</v>
      </c>
      <c r="MCU1" s="10" t="s">
        <v>10983</v>
      </c>
      <c r="MCV1" s="10" t="s">
        <v>10984</v>
      </c>
      <c r="MCW1" s="10" t="s">
        <v>10985</v>
      </c>
      <c r="MCX1" s="10" t="s">
        <v>10986</v>
      </c>
      <c r="MCY1" s="10" t="s">
        <v>10987</v>
      </c>
      <c r="MCZ1" s="10" t="s">
        <v>10988</v>
      </c>
      <c r="MDA1" s="10" t="s">
        <v>10989</v>
      </c>
      <c r="MDB1" s="10" t="s">
        <v>10990</v>
      </c>
      <c r="MDC1" s="10" t="s">
        <v>10991</v>
      </c>
      <c r="MDD1" s="10" t="s">
        <v>10992</v>
      </c>
      <c r="MDE1" s="10" t="s">
        <v>10993</v>
      </c>
      <c r="MDF1" s="10" t="s">
        <v>10994</v>
      </c>
      <c r="MDG1" s="10" t="s">
        <v>10995</v>
      </c>
      <c r="MDH1" s="10" t="s">
        <v>10996</v>
      </c>
      <c r="MDI1" s="10" t="s">
        <v>10997</v>
      </c>
      <c r="MDJ1" s="10" t="s">
        <v>10998</v>
      </c>
      <c r="MDK1" s="10" t="s">
        <v>10999</v>
      </c>
      <c r="MDL1" s="10" t="s">
        <v>11000</v>
      </c>
      <c r="MDM1" s="10" t="s">
        <v>11001</v>
      </c>
      <c r="MDN1" s="10" t="s">
        <v>11002</v>
      </c>
      <c r="MDO1" s="10" t="s">
        <v>11003</v>
      </c>
      <c r="MDP1" s="10" t="s">
        <v>11004</v>
      </c>
      <c r="MDQ1" s="10" t="s">
        <v>11005</v>
      </c>
      <c r="MDR1" s="10" t="s">
        <v>11006</v>
      </c>
      <c r="MDS1" s="10" t="s">
        <v>11007</v>
      </c>
      <c r="MDT1" s="10" t="s">
        <v>11008</v>
      </c>
      <c r="MDU1" s="10" t="s">
        <v>11009</v>
      </c>
      <c r="MDV1" s="10" t="s">
        <v>11010</v>
      </c>
      <c r="MDW1" s="10" t="s">
        <v>11011</v>
      </c>
      <c r="MDX1" s="10" t="s">
        <v>11012</v>
      </c>
      <c r="MDY1" s="10" t="s">
        <v>11013</v>
      </c>
      <c r="MDZ1" s="10" t="s">
        <v>11014</v>
      </c>
      <c r="MEA1" s="10" t="s">
        <v>11015</v>
      </c>
      <c r="MEB1" s="10" t="s">
        <v>11016</v>
      </c>
      <c r="MEC1" s="10" t="s">
        <v>11017</v>
      </c>
      <c r="MED1" s="10" t="s">
        <v>11018</v>
      </c>
      <c r="MEE1" s="10" t="s">
        <v>11019</v>
      </c>
      <c r="MEF1" s="10" t="s">
        <v>11020</v>
      </c>
      <c r="MEG1" s="10" t="s">
        <v>11021</v>
      </c>
      <c r="MEH1" s="10" t="s">
        <v>11022</v>
      </c>
      <c r="MEI1" s="10" t="s">
        <v>11023</v>
      </c>
      <c r="MEJ1" s="10" t="s">
        <v>11024</v>
      </c>
      <c r="MEK1" s="10" t="s">
        <v>11025</v>
      </c>
      <c r="MEL1" s="10" t="s">
        <v>11026</v>
      </c>
      <c r="MEM1" s="10" t="s">
        <v>11027</v>
      </c>
      <c r="MEN1" s="10" t="s">
        <v>11028</v>
      </c>
      <c r="MEO1" s="10" t="s">
        <v>11029</v>
      </c>
      <c r="MEP1" s="10" t="s">
        <v>11030</v>
      </c>
      <c r="MEQ1" s="10" t="s">
        <v>11031</v>
      </c>
      <c r="MER1" s="10" t="s">
        <v>11032</v>
      </c>
      <c r="MES1" s="10" t="s">
        <v>11033</v>
      </c>
      <c r="MET1" s="10" t="s">
        <v>11034</v>
      </c>
      <c r="MEU1" s="10" t="s">
        <v>11035</v>
      </c>
      <c r="MEV1" s="10" t="s">
        <v>11036</v>
      </c>
      <c r="MEW1" s="10" t="s">
        <v>11037</v>
      </c>
      <c r="MEX1" s="10" t="s">
        <v>11038</v>
      </c>
      <c r="MEY1" s="10" t="s">
        <v>11039</v>
      </c>
      <c r="MEZ1" s="10" t="s">
        <v>11040</v>
      </c>
      <c r="MFA1" s="10" t="s">
        <v>11041</v>
      </c>
      <c r="MFB1" s="10" t="s">
        <v>11042</v>
      </c>
      <c r="MFC1" s="10" t="s">
        <v>11043</v>
      </c>
      <c r="MFD1" s="10" t="s">
        <v>11044</v>
      </c>
      <c r="MFE1" s="10" t="s">
        <v>11045</v>
      </c>
      <c r="MFF1" s="10" t="s">
        <v>11046</v>
      </c>
      <c r="MFG1" s="10" t="s">
        <v>11047</v>
      </c>
      <c r="MFH1" s="10" t="s">
        <v>11048</v>
      </c>
      <c r="MFI1" s="10" t="s">
        <v>11049</v>
      </c>
      <c r="MFJ1" s="10" t="s">
        <v>11050</v>
      </c>
      <c r="MFK1" s="10" t="s">
        <v>11051</v>
      </c>
      <c r="MFL1" s="10" t="s">
        <v>11052</v>
      </c>
      <c r="MFM1" s="10" t="s">
        <v>11053</v>
      </c>
      <c r="MFN1" s="10" t="s">
        <v>11054</v>
      </c>
      <c r="MFO1" s="10" t="s">
        <v>11055</v>
      </c>
      <c r="MFP1" s="10" t="s">
        <v>11056</v>
      </c>
      <c r="MFQ1" s="10" t="s">
        <v>11057</v>
      </c>
      <c r="MFR1" s="10" t="s">
        <v>11058</v>
      </c>
      <c r="MFS1" s="10" t="s">
        <v>11059</v>
      </c>
      <c r="MFT1" s="10" t="s">
        <v>11060</v>
      </c>
      <c r="MFU1" s="10" t="s">
        <v>11061</v>
      </c>
      <c r="MFV1" s="10" t="s">
        <v>11062</v>
      </c>
      <c r="MFW1" s="10" t="s">
        <v>11063</v>
      </c>
      <c r="MFX1" s="10" t="s">
        <v>11064</v>
      </c>
      <c r="MFY1" s="10" t="s">
        <v>11065</v>
      </c>
      <c r="MFZ1" s="10" t="s">
        <v>11066</v>
      </c>
      <c r="MGA1" s="10" t="s">
        <v>11067</v>
      </c>
      <c r="MGB1" s="10" t="s">
        <v>11068</v>
      </c>
      <c r="MGC1" s="10" t="s">
        <v>11069</v>
      </c>
      <c r="MGD1" s="10" t="s">
        <v>11070</v>
      </c>
      <c r="MGE1" s="10" t="s">
        <v>11071</v>
      </c>
      <c r="MGF1" s="10" t="s">
        <v>11072</v>
      </c>
      <c r="MGG1" s="10" t="s">
        <v>11073</v>
      </c>
      <c r="MGH1" s="10" t="s">
        <v>11074</v>
      </c>
      <c r="MGI1" s="10" t="s">
        <v>11075</v>
      </c>
      <c r="MGJ1" s="10" t="s">
        <v>11076</v>
      </c>
      <c r="MGK1" s="10" t="s">
        <v>11077</v>
      </c>
      <c r="MGL1" s="10" t="s">
        <v>11078</v>
      </c>
      <c r="MGM1" s="10" t="s">
        <v>11079</v>
      </c>
      <c r="MGN1" s="10" t="s">
        <v>11080</v>
      </c>
      <c r="MGO1" s="10" t="s">
        <v>11081</v>
      </c>
      <c r="MGP1" s="10" t="s">
        <v>11082</v>
      </c>
      <c r="MGQ1" s="10" t="s">
        <v>11083</v>
      </c>
      <c r="MGR1" s="10" t="s">
        <v>11084</v>
      </c>
      <c r="MGS1" s="10" t="s">
        <v>11085</v>
      </c>
      <c r="MGT1" s="10" t="s">
        <v>11086</v>
      </c>
      <c r="MGU1" s="10" t="s">
        <v>11087</v>
      </c>
      <c r="MGV1" s="10" t="s">
        <v>11088</v>
      </c>
      <c r="MGW1" s="10" t="s">
        <v>11089</v>
      </c>
      <c r="MGX1" s="10" t="s">
        <v>11090</v>
      </c>
      <c r="MGY1" s="10" t="s">
        <v>11091</v>
      </c>
      <c r="MGZ1" s="10" t="s">
        <v>11092</v>
      </c>
      <c r="MHA1" s="10" t="s">
        <v>11093</v>
      </c>
      <c r="MHB1" s="10" t="s">
        <v>11094</v>
      </c>
      <c r="MHC1" s="10" t="s">
        <v>11095</v>
      </c>
      <c r="MHD1" s="10" t="s">
        <v>11096</v>
      </c>
      <c r="MHE1" s="10" t="s">
        <v>11097</v>
      </c>
      <c r="MHF1" s="10" t="s">
        <v>11098</v>
      </c>
      <c r="MHG1" s="10" t="s">
        <v>11099</v>
      </c>
      <c r="MHH1" s="10" t="s">
        <v>11100</v>
      </c>
      <c r="MHI1" s="10" t="s">
        <v>11101</v>
      </c>
      <c r="MHJ1" s="10" t="s">
        <v>11102</v>
      </c>
      <c r="MHK1" s="10" t="s">
        <v>11103</v>
      </c>
      <c r="MHL1" s="10" t="s">
        <v>11104</v>
      </c>
      <c r="MHM1" s="10" t="s">
        <v>11105</v>
      </c>
      <c r="MHN1" s="10" t="s">
        <v>11106</v>
      </c>
      <c r="MHO1" s="10" t="s">
        <v>11107</v>
      </c>
      <c r="MHP1" s="10" t="s">
        <v>11108</v>
      </c>
      <c r="MHQ1" s="10" t="s">
        <v>11109</v>
      </c>
      <c r="MHR1" s="10" t="s">
        <v>11110</v>
      </c>
      <c r="MHS1" s="10" t="s">
        <v>11111</v>
      </c>
      <c r="MHT1" s="10" t="s">
        <v>11112</v>
      </c>
      <c r="MHU1" s="10" t="s">
        <v>11113</v>
      </c>
      <c r="MHV1" s="10" t="s">
        <v>11114</v>
      </c>
      <c r="MHW1" s="10" t="s">
        <v>11115</v>
      </c>
      <c r="MHX1" s="10" t="s">
        <v>11116</v>
      </c>
      <c r="MHY1" s="10" t="s">
        <v>11117</v>
      </c>
      <c r="MHZ1" s="10" t="s">
        <v>11118</v>
      </c>
      <c r="MIA1" s="10" t="s">
        <v>11119</v>
      </c>
      <c r="MIB1" s="10" t="s">
        <v>11120</v>
      </c>
      <c r="MIC1" s="10" t="s">
        <v>11121</v>
      </c>
      <c r="MID1" s="10" t="s">
        <v>11122</v>
      </c>
      <c r="MIE1" s="10" t="s">
        <v>11123</v>
      </c>
      <c r="MIF1" s="10" t="s">
        <v>11124</v>
      </c>
      <c r="MIG1" s="10" t="s">
        <v>11125</v>
      </c>
      <c r="MIH1" s="10" t="s">
        <v>11126</v>
      </c>
      <c r="MII1" s="10" t="s">
        <v>11127</v>
      </c>
      <c r="MIJ1" s="10" t="s">
        <v>11128</v>
      </c>
      <c r="MIK1" s="10" t="s">
        <v>11129</v>
      </c>
      <c r="MIL1" s="10" t="s">
        <v>11130</v>
      </c>
      <c r="MIM1" s="10" t="s">
        <v>11131</v>
      </c>
      <c r="MIN1" s="10" t="s">
        <v>11132</v>
      </c>
      <c r="MIO1" s="10" t="s">
        <v>11133</v>
      </c>
      <c r="MIP1" s="10" t="s">
        <v>11134</v>
      </c>
      <c r="MIQ1" s="10" t="s">
        <v>11135</v>
      </c>
      <c r="MIR1" s="10" t="s">
        <v>11136</v>
      </c>
      <c r="MIS1" s="10" t="s">
        <v>11137</v>
      </c>
      <c r="MIT1" s="10" t="s">
        <v>11138</v>
      </c>
      <c r="MIU1" s="10" t="s">
        <v>11139</v>
      </c>
      <c r="MIV1" s="10" t="s">
        <v>11140</v>
      </c>
      <c r="MIW1" s="10" t="s">
        <v>11141</v>
      </c>
      <c r="MIX1" s="10" t="s">
        <v>11142</v>
      </c>
      <c r="MIY1" s="10" t="s">
        <v>11143</v>
      </c>
      <c r="MIZ1" s="10" t="s">
        <v>11144</v>
      </c>
      <c r="MJA1" s="10" t="s">
        <v>11145</v>
      </c>
      <c r="MJB1" s="10" t="s">
        <v>11146</v>
      </c>
      <c r="MJC1" s="10" t="s">
        <v>11147</v>
      </c>
      <c r="MJD1" s="10" t="s">
        <v>11148</v>
      </c>
      <c r="MJE1" s="10" t="s">
        <v>11149</v>
      </c>
      <c r="MJF1" s="10" t="s">
        <v>11150</v>
      </c>
      <c r="MJG1" s="10" t="s">
        <v>11151</v>
      </c>
      <c r="MJH1" s="10" t="s">
        <v>11152</v>
      </c>
      <c r="MJI1" s="10" t="s">
        <v>11153</v>
      </c>
      <c r="MJJ1" s="10" t="s">
        <v>11154</v>
      </c>
      <c r="MJK1" s="10" t="s">
        <v>11155</v>
      </c>
      <c r="MJL1" s="10" t="s">
        <v>11156</v>
      </c>
      <c r="MJM1" s="10" t="s">
        <v>11157</v>
      </c>
      <c r="MJN1" s="10" t="s">
        <v>11158</v>
      </c>
      <c r="MJO1" s="10" t="s">
        <v>11159</v>
      </c>
      <c r="MJP1" s="10" t="s">
        <v>11160</v>
      </c>
      <c r="MJQ1" s="10" t="s">
        <v>11161</v>
      </c>
      <c r="MJR1" s="10" t="s">
        <v>11162</v>
      </c>
      <c r="MJS1" s="10" t="s">
        <v>11163</v>
      </c>
      <c r="MJT1" s="10" t="s">
        <v>11164</v>
      </c>
      <c r="MJU1" s="10" t="s">
        <v>11165</v>
      </c>
      <c r="MJV1" s="10" t="s">
        <v>11166</v>
      </c>
      <c r="MJW1" s="10" t="s">
        <v>11167</v>
      </c>
      <c r="MJX1" s="10" t="s">
        <v>11168</v>
      </c>
      <c r="MJY1" s="10" t="s">
        <v>11169</v>
      </c>
      <c r="MJZ1" s="10" t="s">
        <v>11170</v>
      </c>
      <c r="MKA1" s="10" t="s">
        <v>11171</v>
      </c>
      <c r="MKB1" s="10" t="s">
        <v>11172</v>
      </c>
      <c r="MKC1" s="10" t="s">
        <v>11173</v>
      </c>
      <c r="MKD1" s="10" t="s">
        <v>11174</v>
      </c>
      <c r="MKE1" s="10" t="s">
        <v>11175</v>
      </c>
      <c r="MKF1" s="10" t="s">
        <v>11176</v>
      </c>
      <c r="MKG1" s="10" t="s">
        <v>11177</v>
      </c>
      <c r="MKH1" s="10" t="s">
        <v>11178</v>
      </c>
      <c r="MKI1" s="10" t="s">
        <v>11179</v>
      </c>
      <c r="MKJ1" s="10" t="s">
        <v>11180</v>
      </c>
      <c r="MKK1" s="10" t="s">
        <v>11181</v>
      </c>
      <c r="MKL1" s="10" t="s">
        <v>11182</v>
      </c>
      <c r="MKM1" s="10" t="s">
        <v>11183</v>
      </c>
      <c r="MKN1" s="10" t="s">
        <v>11184</v>
      </c>
      <c r="MKO1" s="10" t="s">
        <v>11185</v>
      </c>
      <c r="MKP1" s="10" t="s">
        <v>11186</v>
      </c>
      <c r="MKQ1" s="10" t="s">
        <v>11187</v>
      </c>
      <c r="MKR1" s="10" t="s">
        <v>11188</v>
      </c>
      <c r="MKS1" s="10" t="s">
        <v>11189</v>
      </c>
      <c r="MKT1" s="10" t="s">
        <v>11190</v>
      </c>
      <c r="MKU1" s="10" t="s">
        <v>11191</v>
      </c>
      <c r="MKV1" s="10" t="s">
        <v>11192</v>
      </c>
      <c r="MKW1" s="10" t="s">
        <v>11193</v>
      </c>
      <c r="MKX1" s="10" t="s">
        <v>11194</v>
      </c>
      <c r="MKY1" s="10" t="s">
        <v>11195</v>
      </c>
      <c r="MKZ1" s="10" t="s">
        <v>11196</v>
      </c>
      <c r="MLA1" s="10" t="s">
        <v>11197</v>
      </c>
      <c r="MLB1" s="10" t="s">
        <v>11198</v>
      </c>
      <c r="MLC1" s="10" t="s">
        <v>11199</v>
      </c>
      <c r="MLD1" s="10" t="s">
        <v>11200</v>
      </c>
      <c r="MLE1" s="10" t="s">
        <v>11201</v>
      </c>
      <c r="MLF1" s="10" t="s">
        <v>11202</v>
      </c>
      <c r="MLG1" s="10" t="s">
        <v>11203</v>
      </c>
      <c r="MLH1" s="10" t="s">
        <v>11204</v>
      </c>
      <c r="MLI1" s="10" t="s">
        <v>11205</v>
      </c>
      <c r="MLJ1" s="10" t="s">
        <v>11206</v>
      </c>
      <c r="MLK1" s="10" t="s">
        <v>11207</v>
      </c>
      <c r="MLL1" s="10" t="s">
        <v>11208</v>
      </c>
      <c r="MLM1" s="10" t="s">
        <v>11209</v>
      </c>
      <c r="MLN1" s="10" t="s">
        <v>11210</v>
      </c>
      <c r="MLO1" s="10" t="s">
        <v>11211</v>
      </c>
      <c r="MLP1" s="10" t="s">
        <v>11212</v>
      </c>
      <c r="MLQ1" s="10" t="s">
        <v>11213</v>
      </c>
      <c r="MLR1" s="10" t="s">
        <v>11214</v>
      </c>
      <c r="MLS1" s="10" t="s">
        <v>11215</v>
      </c>
      <c r="MLT1" s="10" t="s">
        <v>11216</v>
      </c>
      <c r="MLU1" s="10" t="s">
        <v>11217</v>
      </c>
      <c r="MLV1" s="10" t="s">
        <v>11218</v>
      </c>
      <c r="MLW1" s="10" t="s">
        <v>11219</v>
      </c>
      <c r="MLX1" s="10" t="s">
        <v>11220</v>
      </c>
      <c r="MLY1" s="10" t="s">
        <v>11221</v>
      </c>
      <c r="MLZ1" s="10" t="s">
        <v>11222</v>
      </c>
      <c r="MMA1" s="10" t="s">
        <v>11223</v>
      </c>
      <c r="MMB1" s="10" t="s">
        <v>11224</v>
      </c>
      <c r="MMC1" s="10" t="s">
        <v>11225</v>
      </c>
      <c r="MMD1" s="10" t="s">
        <v>11226</v>
      </c>
      <c r="MME1" s="10" t="s">
        <v>11227</v>
      </c>
      <c r="MMF1" s="10" t="s">
        <v>11228</v>
      </c>
      <c r="MMG1" s="10" t="s">
        <v>11229</v>
      </c>
      <c r="MMH1" s="10" t="s">
        <v>11230</v>
      </c>
      <c r="MMI1" s="10" t="s">
        <v>11231</v>
      </c>
      <c r="MMJ1" s="10" t="s">
        <v>11232</v>
      </c>
      <c r="MMK1" s="10" t="s">
        <v>11233</v>
      </c>
      <c r="MML1" s="10" t="s">
        <v>11234</v>
      </c>
      <c r="MMM1" s="10" t="s">
        <v>11235</v>
      </c>
      <c r="MMN1" s="10" t="s">
        <v>11236</v>
      </c>
      <c r="MMO1" s="10" t="s">
        <v>11237</v>
      </c>
      <c r="MMP1" s="10" t="s">
        <v>11238</v>
      </c>
      <c r="MMQ1" s="10" t="s">
        <v>11239</v>
      </c>
      <c r="MMR1" s="10" t="s">
        <v>11240</v>
      </c>
      <c r="MMS1" s="10" t="s">
        <v>11241</v>
      </c>
      <c r="MMT1" s="10" t="s">
        <v>11242</v>
      </c>
      <c r="MMU1" s="10" t="s">
        <v>11243</v>
      </c>
      <c r="MMV1" s="10" t="s">
        <v>11244</v>
      </c>
      <c r="MMW1" s="10" t="s">
        <v>11245</v>
      </c>
      <c r="MMX1" s="10" t="s">
        <v>11246</v>
      </c>
      <c r="MMY1" s="10" t="s">
        <v>11247</v>
      </c>
      <c r="MMZ1" s="10" t="s">
        <v>11248</v>
      </c>
      <c r="MNA1" s="10" t="s">
        <v>11249</v>
      </c>
      <c r="MNB1" s="10" t="s">
        <v>11250</v>
      </c>
      <c r="MNC1" s="10" t="s">
        <v>11251</v>
      </c>
      <c r="MND1" s="10" t="s">
        <v>11252</v>
      </c>
      <c r="MNE1" s="10" t="s">
        <v>11253</v>
      </c>
      <c r="MNF1" s="10" t="s">
        <v>11254</v>
      </c>
      <c r="MNG1" s="10" t="s">
        <v>11255</v>
      </c>
      <c r="MNH1" s="10" t="s">
        <v>11256</v>
      </c>
      <c r="MNI1" s="10" t="s">
        <v>11257</v>
      </c>
      <c r="MNJ1" s="10" t="s">
        <v>11258</v>
      </c>
      <c r="MNK1" s="10" t="s">
        <v>11259</v>
      </c>
      <c r="MNL1" s="10" t="s">
        <v>11260</v>
      </c>
      <c r="MNM1" s="10" t="s">
        <v>11261</v>
      </c>
      <c r="MNN1" s="10" t="s">
        <v>11262</v>
      </c>
      <c r="MNO1" s="10" t="s">
        <v>11263</v>
      </c>
      <c r="MNP1" s="10" t="s">
        <v>11264</v>
      </c>
      <c r="MNQ1" s="10" t="s">
        <v>11265</v>
      </c>
      <c r="MNR1" s="10" t="s">
        <v>11266</v>
      </c>
      <c r="MNS1" s="10" t="s">
        <v>11267</v>
      </c>
      <c r="MNT1" s="10" t="s">
        <v>11268</v>
      </c>
      <c r="MNU1" s="10" t="s">
        <v>11269</v>
      </c>
      <c r="MNV1" s="10" t="s">
        <v>11270</v>
      </c>
      <c r="MNW1" s="10" t="s">
        <v>11271</v>
      </c>
      <c r="MNX1" s="10" t="s">
        <v>11272</v>
      </c>
      <c r="MNY1" s="10" t="s">
        <v>11273</v>
      </c>
      <c r="MNZ1" s="10" t="s">
        <v>11274</v>
      </c>
      <c r="MOA1" s="10" t="s">
        <v>11275</v>
      </c>
      <c r="MOB1" s="10" t="s">
        <v>11276</v>
      </c>
      <c r="MOC1" s="10" t="s">
        <v>11277</v>
      </c>
      <c r="MOD1" s="10" t="s">
        <v>11278</v>
      </c>
      <c r="MOE1" s="10" t="s">
        <v>11279</v>
      </c>
      <c r="MOF1" s="10" t="s">
        <v>11280</v>
      </c>
      <c r="MOG1" s="10" t="s">
        <v>11281</v>
      </c>
      <c r="MOH1" s="10" t="s">
        <v>11282</v>
      </c>
      <c r="MOI1" s="10" t="s">
        <v>11283</v>
      </c>
      <c r="MOJ1" s="10" t="s">
        <v>11284</v>
      </c>
      <c r="MOK1" s="10" t="s">
        <v>11285</v>
      </c>
      <c r="MOL1" s="10" t="s">
        <v>11286</v>
      </c>
      <c r="MOM1" s="10" t="s">
        <v>11287</v>
      </c>
      <c r="MON1" s="10" t="s">
        <v>11288</v>
      </c>
      <c r="MOO1" s="10" t="s">
        <v>11289</v>
      </c>
      <c r="MOP1" s="10" t="s">
        <v>11290</v>
      </c>
      <c r="MOQ1" s="10" t="s">
        <v>11291</v>
      </c>
      <c r="MOR1" s="10" t="s">
        <v>11292</v>
      </c>
      <c r="MOS1" s="10" t="s">
        <v>11293</v>
      </c>
      <c r="MOT1" s="10" t="s">
        <v>11294</v>
      </c>
      <c r="MOU1" s="10" t="s">
        <v>11295</v>
      </c>
      <c r="MOV1" s="10" t="s">
        <v>11296</v>
      </c>
      <c r="MOW1" s="10" t="s">
        <v>11297</v>
      </c>
      <c r="MOX1" s="10" t="s">
        <v>11298</v>
      </c>
      <c r="MOY1" s="10" t="s">
        <v>11299</v>
      </c>
      <c r="MOZ1" s="10" t="s">
        <v>11300</v>
      </c>
      <c r="MPA1" s="10" t="s">
        <v>11301</v>
      </c>
      <c r="MPB1" s="10" t="s">
        <v>11302</v>
      </c>
      <c r="MPC1" s="10" t="s">
        <v>11303</v>
      </c>
      <c r="MPD1" s="10" t="s">
        <v>11304</v>
      </c>
      <c r="MPE1" s="10" t="s">
        <v>11305</v>
      </c>
      <c r="MPF1" s="10" t="s">
        <v>11306</v>
      </c>
      <c r="MPG1" s="10" t="s">
        <v>11307</v>
      </c>
      <c r="MPH1" s="10" t="s">
        <v>11308</v>
      </c>
      <c r="MPI1" s="10" t="s">
        <v>11309</v>
      </c>
      <c r="MPJ1" s="10" t="s">
        <v>11310</v>
      </c>
      <c r="MPK1" s="10" t="s">
        <v>11311</v>
      </c>
      <c r="MPL1" s="10" t="s">
        <v>11312</v>
      </c>
      <c r="MPM1" s="10" t="s">
        <v>11313</v>
      </c>
      <c r="MPN1" s="10" t="s">
        <v>11314</v>
      </c>
      <c r="MPO1" s="10" t="s">
        <v>11315</v>
      </c>
      <c r="MPP1" s="10" t="s">
        <v>11316</v>
      </c>
      <c r="MPQ1" s="10" t="s">
        <v>11317</v>
      </c>
      <c r="MPR1" s="10" t="s">
        <v>11318</v>
      </c>
      <c r="MPS1" s="10" t="s">
        <v>11319</v>
      </c>
      <c r="MPT1" s="10" t="s">
        <v>11320</v>
      </c>
      <c r="MPU1" s="10" t="s">
        <v>11321</v>
      </c>
      <c r="MPV1" s="10" t="s">
        <v>11322</v>
      </c>
      <c r="MPW1" s="10" t="s">
        <v>11323</v>
      </c>
      <c r="MPX1" s="10" t="s">
        <v>11324</v>
      </c>
      <c r="MPY1" s="10" t="s">
        <v>11325</v>
      </c>
      <c r="MPZ1" s="10" t="s">
        <v>11326</v>
      </c>
      <c r="MQA1" s="10" t="s">
        <v>11327</v>
      </c>
      <c r="MQB1" s="10" t="s">
        <v>11328</v>
      </c>
      <c r="MQC1" s="10" t="s">
        <v>11329</v>
      </c>
      <c r="MQD1" s="10" t="s">
        <v>11330</v>
      </c>
      <c r="MQE1" s="10" t="s">
        <v>11331</v>
      </c>
      <c r="MQF1" s="10" t="s">
        <v>11332</v>
      </c>
      <c r="MQG1" s="10" t="s">
        <v>11333</v>
      </c>
      <c r="MQH1" s="10" t="s">
        <v>11334</v>
      </c>
      <c r="MQI1" s="10" t="s">
        <v>11335</v>
      </c>
      <c r="MQJ1" s="10" t="s">
        <v>11336</v>
      </c>
      <c r="MQK1" s="10" t="s">
        <v>11337</v>
      </c>
      <c r="MQL1" s="10" t="s">
        <v>11338</v>
      </c>
      <c r="MQM1" s="10" t="s">
        <v>11339</v>
      </c>
      <c r="MQN1" s="10" t="s">
        <v>11340</v>
      </c>
      <c r="MQO1" s="10" t="s">
        <v>11341</v>
      </c>
      <c r="MQP1" s="10" t="s">
        <v>11342</v>
      </c>
      <c r="MQQ1" s="10" t="s">
        <v>11343</v>
      </c>
      <c r="MQR1" s="10" t="s">
        <v>11344</v>
      </c>
      <c r="MQS1" s="10" t="s">
        <v>11345</v>
      </c>
      <c r="MQT1" s="10" t="s">
        <v>11346</v>
      </c>
      <c r="MQU1" s="10" t="s">
        <v>11347</v>
      </c>
      <c r="MQV1" s="10" t="s">
        <v>11348</v>
      </c>
      <c r="MQW1" s="10" t="s">
        <v>11349</v>
      </c>
      <c r="MQX1" s="10" t="s">
        <v>11350</v>
      </c>
      <c r="MQY1" s="10" t="s">
        <v>11351</v>
      </c>
      <c r="MQZ1" s="10" t="s">
        <v>11352</v>
      </c>
      <c r="MRA1" s="10" t="s">
        <v>11353</v>
      </c>
      <c r="MRB1" s="10" t="s">
        <v>11354</v>
      </c>
      <c r="MRC1" s="10" t="s">
        <v>11355</v>
      </c>
      <c r="MRD1" s="10" t="s">
        <v>11356</v>
      </c>
      <c r="MRE1" s="10" t="s">
        <v>11357</v>
      </c>
      <c r="MRF1" s="10" t="s">
        <v>11358</v>
      </c>
      <c r="MRG1" s="10" t="s">
        <v>11359</v>
      </c>
      <c r="MRH1" s="10" t="s">
        <v>11360</v>
      </c>
      <c r="MRI1" s="10" t="s">
        <v>11361</v>
      </c>
      <c r="MRJ1" s="10" t="s">
        <v>11362</v>
      </c>
      <c r="MRK1" s="10" t="s">
        <v>11363</v>
      </c>
      <c r="MRL1" s="10" t="s">
        <v>11364</v>
      </c>
      <c r="MRM1" s="10" t="s">
        <v>11365</v>
      </c>
      <c r="MRN1" s="10" t="s">
        <v>11366</v>
      </c>
      <c r="MRO1" s="10" t="s">
        <v>11367</v>
      </c>
      <c r="MRP1" s="10" t="s">
        <v>11368</v>
      </c>
      <c r="MRQ1" s="10" t="s">
        <v>11369</v>
      </c>
      <c r="MRR1" s="10" t="s">
        <v>11370</v>
      </c>
      <c r="MRS1" s="10" t="s">
        <v>11371</v>
      </c>
      <c r="MRT1" s="10" t="s">
        <v>11372</v>
      </c>
      <c r="MRU1" s="10" t="s">
        <v>11373</v>
      </c>
      <c r="MRV1" s="10" t="s">
        <v>11374</v>
      </c>
      <c r="MRW1" s="10" t="s">
        <v>11375</v>
      </c>
      <c r="MRX1" s="10" t="s">
        <v>11376</v>
      </c>
      <c r="MRY1" s="10" t="s">
        <v>11377</v>
      </c>
      <c r="MRZ1" s="10" t="s">
        <v>11378</v>
      </c>
      <c r="MSA1" s="10" t="s">
        <v>11379</v>
      </c>
      <c r="MSB1" s="10" t="s">
        <v>11380</v>
      </c>
      <c r="MSC1" s="10" t="s">
        <v>11381</v>
      </c>
      <c r="MSD1" s="10" t="s">
        <v>11382</v>
      </c>
      <c r="MSE1" s="10" t="s">
        <v>11383</v>
      </c>
      <c r="MSF1" s="10" t="s">
        <v>11384</v>
      </c>
      <c r="MSG1" s="10" t="s">
        <v>11385</v>
      </c>
      <c r="MSH1" s="10" t="s">
        <v>11386</v>
      </c>
      <c r="MSI1" s="10" t="s">
        <v>11387</v>
      </c>
      <c r="MSJ1" s="10" t="s">
        <v>11388</v>
      </c>
      <c r="MSK1" s="10" t="s">
        <v>11389</v>
      </c>
      <c r="MSL1" s="10" t="s">
        <v>11390</v>
      </c>
      <c r="MSM1" s="10" t="s">
        <v>11391</v>
      </c>
      <c r="MSN1" s="10" t="s">
        <v>11392</v>
      </c>
      <c r="MSO1" s="10" t="s">
        <v>11393</v>
      </c>
      <c r="MSP1" s="10" t="s">
        <v>11394</v>
      </c>
      <c r="MSQ1" s="10" t="s">
        <v>11395</v>
      </c>
      <c r="MSR1" s="10" t="s">
        <v>11396</v>
      </c>
      <c r="MSS1" s="10" t="s">
        <v>11397</v>
      </c>
      <c r="MST1" s="10" t="s">
        <v>11398</v>
      </c>
      <c r="MSU1" s="10" t="s">
        <v>11399</v>
      </c>
      <c r="MSV1" s="10" t="s">
        <v>11400</v>
      </c>
      <c r="MSW1" s="10" t="s">
        <v>11401</v>
      </c>
      <c r="MSX1" s="10" t="s">
        <v>11402</v>
      </c>
      <c r="MSY1" s="10" t="s">
        <v>11403</v>
      </c>
      <c r="MSZ1" s="10" t="s">
        <v>11404</v>
      </c>
      <c r="MTA1" s="10" t="s">
        <v>11405</v>
      </c>
      <c r="MTB1" s="10" t="s">
        <v>11406</v>
      </c>
      <c r="MTC1" s="10" t="s">
        <v>11407</v>
      </c>
      <c r="MTD1" s="10" t="s">
        <v>11408</v>
      </c>
      <c r="MTE1" s="10" t="s">
        <v>11409</v>
      </c>
      <c r="MTF1" s="10" t="s">
        <v>11410</v>
      </c>
      <c r="MTG1" s="10" t="s">
        <v>11411</v>
      </c>
      <c r="MTH1" s="10" t="s">
        <v>11412</v>
      </c>
      <c r="MTI1" s="10" t="s">
        <v>11413</v>
      </c>
      <c r="MTJ1" s="10" t="s">
        <v>11414</v>
      </c>
      <c r="MTK1" s="10" t="s">
        <v>11415</v>
      </c>
      <c r="MTL1" s="10" t="s">
        <v>11416</v>
      </c>
      <c r="MTM1" s="10" t="s">
        <v>11417</v>
      </c>
      <c r="MTN1" s="10" t="s">
        <v>11418</v>
      </c>
      <c r="MTO1" s="10" t="s">
        <v>11419</v>
      </c>
      <c r="MTP1" s="10" t="s">
        <v>11420</v>
      </c>
      <c r="MTQ1" s="10" t="s">
        <v>11421</v>
      </c>
      <c r="MTR1" s="10" t="s">
        <v>11422</v>
      </c>
      <c r="MTS1" s="10" t="s">
        <v>11423</v>
      </c>
      <c r="MTT1" s="10" t="s">
        <v>11424</v>
      </c>
      <c r="MTU1" s="10" t="s">
        <v>11425</v>
      </c>
      <c r="MTV1" s="10" t="s">
        <v>11426</v>
      </c>
      <c r="MTW1" s="10" t="s">
        <v>11427</v>
      </c>
      <c r="MTX1" s="10" t="s">
        <v>11428</v>
      </c>
      <c r="MTY1" s="10" t="s">
        <v>11429</v>
      </c>
      <c r="MTZ1" s="10" t="s">
        <v>11430</v>
      </c>
      <c r="MUA1" s="10" t="s">
        <v>11431</v>
      </c>
      <c r="MUB1" s="10" t="s">
        <v>11432</v>
      </c>
      <c r="MUC1" s="10" t="s">
        <v>11433</v>
      </c>
      <c r="MUD1" s="10" t="s">
        <v>11434</v>
      </c>
      <c r="MUE1" s="10" t="s">
        <v>11435</v>
      </c>
      <c r="MUF1" s="10" t="s">
        <v>11436</v>
      </c>
      <c r="MUG1" s="10" t="s">
        <v>11437</v>
      </c>
      <c r="MUH1" s="10" t="s">
        <v>11438</v>
      </c>
      <c r="MUI1" s="10" t="s">
        <v>11439</v>
      </c>
      <c r="MUJ1" s="10" t="s">
        <v>11440</v>
      </c>
      <c r="MUK1" s="10" t="s">
        <v>11441</v>
      </c>
      <c r="MUL1" s="10" t="s">
        <v>11442</v>
      </c>
      <c r="MUM1" s="10" t="s">
        <v>11443</v>
      </c>
      <c r="MUN1" s="10" t="s">
        <v>11444</v>
      </c>
      <c r="MUO1" s="10" t="s">
        <v>11445</v>
      </c>
      <c r="MUP1" s="10" t="s">
        <v>11446</v>
      </c>
      <c r="MUQ1" s="10" t="s">
        <v>11447</v>
      </c>
      <c r="MUR1" s="10" t="s">
        <v>11448</v>
      </c>
      <c r="MUS1" s="10" t="s">
        <v>11449</v>
      </c>
      <c r="MUT1" s="10" t="s">
        <v>11450</v>
      </c>
      <c r="MUU1" s="10" t="s">
        <v>11451</v>
      </c>
      <c r="MUV1" s="10" t="s">
        <v>11452</v>
      </c>
      <c r="MUW1" s="10" t="s">
        <v>11453</v>
      </c>
      <c r="MUX1" s="10" t="s">
        <v>11454</v>
      </c>
      <c r="MUY1" s="10" t="s">
        <v>11455</v>
      </c>
      <c r="MUZ1" s="10" t="s">
        <v>11456</v>
      </c>
      <c r="MVA1" s="10" t="s">
        <v>11457</v>
      </c>
      <c r="MVB1" s="10" t="s">
        <v>11458</v>
      </c>
      <c r="MVC1" s="10" t="s">
        <v>11459</v>
      </c>
      <c r="MVD1" s="10" t="s">
        <v>11460</v>
      </c>
      <c r="MVE1" s="10" t="s">
        <v>11461</v>
      </c>
      <c r="MVF1" s="10" t="s">
        <v>11462</v>
      </c>
      <c r="MVG1" s="10" t="s">
        <v>11463</v>
      </c>
      <c r="MVH1" s="10" t="s">
        <v>11464</v>
      </c>
      <c r="MVI1" s="10" t="s">
        <v>11465</v>
      </c>
      <c r="MVJ1" s="10" t="s">
        <v>11466</v>
      </c>
      <c r="MVK1" s="10" t="s">
        <v>11467</v>
      </c>
      <c r="MVL1" s="10" t="s">
        <v>11468</v>
      </c>
      <c r="MVM1" s="10" t="s">
        <v>11469</v>
      </c>
      <c r="MVN1" s="10" t="s">
        <v>11470</v>
      </c>
      <c r="MVO1" s="10" t="s">
        <v>11471</v>
      </c>
      <c r="MVP1" s="10" t="s">
        <v>11472</v>
      </c>
      <c r="MVQ1" s="10" t="s">
        <v>11473</v>
      </c>
      <c r="MVR1" s="10" t="s">
        <v>11474</v>
      </c>
      <c r="MVS1" s="10" t="s">
        <v>11475</v>
      </c>
      <c r="MVT1" s="10" t="s">
        <v>11476</v>
      </c>
      <c r="MVU1" s="10" t="s">
        <v>11477</v>
      </c>
      <c r="MVV1" s="10" t="s">
        <v>11478</v>
      </c>
      <c r="MVW1" s="10" t="s">
        <v>11479</v>
      </c>
      <c r="MVX1" s="10" t="s">
        <v>11480</v>
      </c>
      <c r="MVY1" s="10" t="s">
        <v>11481</v>
      </c>
      <c r="MVZ1" s="10" t="s">
        <v>11482</v>
      </c>
      <c r="MWA1" s="10" t="s">
        <v>11483</v>
      </c>
      <c r="MWB1" s="10" t="s">
        <v>11484</v>
      </c>
      <c r="MWC1" s="10" t="s">
        <v>11485</v>
      </c>
      <c r="MWD1" s="10" t="s">
        <v>11486</v>
      </c>
      <c r="MWE1" s="10" t="s">
        <v>11487</v>
      </c>
      <c r="MWF1" s="10" t="s">
        <v>11488</v>
      </c>
      <c r="MWG1" s="10" t="s">
        <v>11489</v>
      </c>
      <c r="MWH1" s="10" t="s">
        <v>11490</v>
      </c>
      <c r="MWI1" s="10" t="s">
        <v>11491</v>
      </c>
      <c r="MWJ1" s="10" t="s">
        <v>11492</v>
      </c>
      <c r="MWK1" s="10" t="s">
        <v>11493</v>
      </c>
      <c r="MWL1" s="10" t="s">
        <v>11494</v>
      </c>
      <c r="MWM1" s="10" t="s">
        <v>11495</v>
      </c>
      <c r="MWN1" s="10" t="s">
        <v>11496</v>
      </c>
      <c r="MWO1" s="10" t="s">
        <v>11497</v>
      </c>
      <c r="MWP1" s="10" t="s">
        <v>11498</v>
      </c>
      <c r="MWQ1" s="10" t="s">
        <v>11499</v>
      </c>
      <c r="MWR1" s="10" t="s">
        <v>11500</v>
      </c>
      <c r="MWS1" s="10" t="s">
        <v>11501</v>
      </c>
      <c r="MWT1" s="10" t="s">
        <v>11502</v>
      </c>
      <c r="MWU1" s="10" t="s">
        <v>11503</v>
      </c>
      <c r="MWV1" s="10" t="s">
        <v>11504</v>
      </c>
      <c r="MWW1" s="10" t="s">
        <v>11505</v>
      </c>
      <c r="MWX1" s="10" t="s">
        <v>11506</v>
      </c>
      <c r="MWY1" s="10" t="s">
        <v>11507</v>
      </c>
      <c r="MWZ1" s="10" t="s">
        <v>11508</v>
      </c>
      <c r="MXA1" s="10" t="s">
        <v>11509</v>
      </c>
      <c r="MXB1" s="10" t="s">
        <v>11510</v>
      </c>
      <c r="MXC1" s="10" t="s">
        <v>11511</v>
      </c>
      <c r="MXD1" s="10" t="s">
        <v>11512</v>
      </c>
      <c r="MXE1" s="10" t="s">
        <v>11513</v>
      </c>
      <c r="MXF1" s="10" t="s">
        <v>11514</v>
      </c>
      <c r="MXG1" s="10" t="s">
        <v>11515</v>
      </c>
      <c r="MXH1" s="10" t="s">
        <v>11516</v>
      </c>
      <c r="MXI1" s="10" t="s">
        <v>11517</v>
      </c>
      <c r="MXJ1" s="10" t="s">
        <v>11518</v>
      </c>
      <c r="MXK1" s="10" t="s">
        <v>11519</v>
      </c>
      <c r="MXL1" s="10" t="s">
        <v>11520</v>
      </c>
      <c r="MXM1" s="10" t="s">
        <v>11521</v>
      </c>
      <c r="MXN1" s="10" t="s">
        <v>11522</v>
      </c>
      <c r="MXO1" s="10" t="s">
        <v>11523</v>
      </c>
      <c r="MXP1" s="10" t="s">
        <v>11524</v>
      </c>
      <c r="MXQ1" s="10" t="s">
        <v>11525</v>
      </c>
      <c r="MXR1" s="10" t="s">
        <v>11526</v>
      </c>
      <c r="MXS1" s="10" t="s">
        <v>11527</v>
      </c>
      <c r="MXT1" s="10" t="s">
        <v>11528</v>
      </c>
      <c r="MXU1" s="10" t="s">
        <v>11529</v>
      </c>
      <c r="MXV1" s="10" t="s">
        <v>11530</v>
      </c>
      <c r="MXW1" s="10" t="s">
        <v>11531</v>
      </c>
      <c r="MXX1" s="10" t="s">
        <v>11532</v>
      </c>
      <c r="MXY1" s="10" t="s">
        <v>11533</v>
      </c>
      <c r="MXZ1" s="10" t="s">
        <v>11534</v>
      </c>
      <c r="MYA1" s="10" t="s">
        <v>11535</v>
      </c>
      <c r="MYB1" s="10" t="s">
        <v>11536</v>
      </c>
      <c r="MYC1" s="10" t="s">
        <v>11537</v>
      </c>
      <c r="MYD1" s="10" t="s">
        <v>11538</v>
      </c>
      <c r="MYE1" s="10" t="s">
        <v>11539</v>
      </c>
      <c r="MYF1" s="10" t="s">
        <v>11540</v>
      </c>
      <c r="MYG1" s="10" t="s">
        <v>11541</v>
      </c>
      <c r="MYH1" s="10" t="s">
        <v>11542</v>
      </c>
      <c r="MYI1" s="10" t="s">
        <v>11543</v>
      </c>
      <c r="MYJ1" s="10" t="s">
        <v>11544</v>
      </c>
      <c r="MYK1" s="10" t="s">
        <v>11545</v>
      </c>
      <c r="MYL1" s="10" t="s">
        <v>11546</v>
      </c>
      <c r="MYM1" s="10" t="s">
        <v>11547</v>
      </c>
      <c r="MYN1" s="10" t="s">
        <v>11548</v>
      </c>
      <c r="MYO1" s="10" t="s">
        <v>11549</v>
      </c>
      <c r="MYP1" s="10" t="s">
        <v>11550</v>
      </c>
      <c r="MYQ1" s="10" t="s">
        <v>11551</v>
      </c>
      <c r="MYR1" s="10" t="s">
        <v>11552</v>
      </c>
      <c r="MYS1" s="10" t="s">
        <v>11553</v>
      </c>
      <c r="MYT1" s="10" t="s">
        <v>11554</v>
      </c>
      <c r="MYU1" s="10" t="s">
        <v>11555</v>
      </c>
      <c r="MYV1" s="10" t="s">
        <v>11556</v>
      </c>
      <c r="MYW1" s="10" t="s">
        <v>11557</v>
      </c>
      <c r="MYX1" s="10" t="s">
        <v>11558</v>
      </c>
      <c r="MYY1" s="10" t="s">
        <v>11559</v>
      </c>
      <c r="MYZ1" s="10" t="s">
        <v>11560</v>
      </c>
      <c r="MZA1" s="10" t="s">
        <v>11561</v>
      </c>
      <c r="MZB1" s="10" t="s">
        <v>11562</v>
      </c>
      <c r="MZC1" s="10" t="s">
        <v>11563</v>
      </c>
      <c r="MZD1" s="10" t="s">
        <v>11564</v>
      </c>
      <c r="MZE1" s="10" t="s">
        <v>11565</v>
      </c>
      <c r="MZF1" s="10" t="s">
        <v>11566</v>
      </c>
      <c r="MZG1" s="10" t="s">
        <v>11567</v>
      </c>
      <c r="MZH1" s="10" t="s">
        <v>11568</v>
      </c>
      <c r="MZI1" s="10" t="s">
        <v>11569</v>
      </c>
      <c r="MZJ1" s="10" t="s">
        <v>11570</v>
      </c>
      <c r="MZK1" s="10" t="s">
        <v>11571</v>
      </c>
      <c r="MZL1" s="10" t="s">
        <v>11572</v>
      </c>
      <c r="MZM1" s="10" t="s">
        <v>11573</v>
      </c>
      <c r="MZN1" s="10" t="s">
        <v>11574</v>
      </c>
      <c r="MZO1" s="10" t="s">
        <v>11575</v>
      </c>
      <c r="MZP1" s="10" t="s">
        <v>11576</v>
      </c>
      <c r="MZQ1" s="10" t="s">
        <v>11577</v>
      </c>
      <c r="MZR1" s="10" t="s">
        <v>11578</v>
      </c>
      <c r="MZS1" s="10" t="s">
        <v>11579</v>
      </c>
      <c r="MZT1" s="10" t="s">
        <v>11580</v>
      </c>
      <c r="MZU1" s="10" t="s">
        <v>11581</v>
      </c>
      <c r="MZV1" s="10" t="s">
        <v>11582</v>
      </c>
      <c r="MZW1" s="10" t="s">
        <v>11583</v>
      </c>
      <c r="MZX1" s="10" t="s">
        <v>11584</v>
      </c>
      <c r="MZY1" s="10" t="s">
        <v>11585</v>
      </c>
      <c r="MZZ1" s="10" t="s">
        <v>11586</v>
      </c>
      <c r="NAA1" s="10" t="s">
        <v>11587</v>
      </c>
      <c r="NAB1" s="10" t="s">
        <v>11588</v>
      </c>
      <c r="NAC1" s="10" t="s">
        <v>11589</v>
      </c>
      <c r="NAD1" s="10" t="s">
        <v>11590</v>
      </c>
      <c r="NAE1" s="10" t="s">
        <v>11591</v>
      </c>
      <c r="NAF1" s="10" t="s">
        <v>11592</v>
      </c>
      <c r="NAG1" s="10" t="s">
        <v>11593</v>
      </c>
      <c r="NAH1" s="10" t="s">
        <v>11594</v>
      </c>
      <c r="NAI1" s="10" t="s">
        <v>11595</v>
      </c>
      <c r="NAJ1" s="10" t="s">
        <v>11596</v>
      </c>
      <c r="NAK1" s="10" t="s">
        <v>11597</v>
      </c>
      <c r="NAL1" s="10" t="s">
        <v>11598</v>
      </c>
      <c r="NAM1" s="10" t="s">
        <v>11599</v>
      </c>
      <c r="NAN1" s="10" t="s">
        <v>11600</v>
      </c>
      <c r="NAO1" s="10" t="s">
        <v>11601</v>
      </c>
      <c r="NAP1" s="10" t="s">
        <v>11602</v>
      </c>
      <c r="NAQ1" s="10" t="s">
        <v>11603</v>
      </c>
      <c r="NAR1" s="10" t="s">
        <v>11604</v>
      </c>
      <c r="NAS1" s="10" t="s">
        <v>11605</v>
      </c>
      <c r="NAT1" s="10" t="s">
        <v>11606</v>
      </c>
      <c r="NAU1" s="10" t="s">
        <v>11607</v>
      </c>
      <c r="NAV1" s="10" t="s">
        <v>11608</v>
      </c>
      <c r="NAW1" s="10" t="s">
        <v>11609</v>
      </c>
      <c r="NAX1" s="10" t="s">
        <v>11610</v>
      </c>
      <c r="NAY1" s="10" t="s">
        <v>11611</v>
      </c>
      <c r="NAZ1" s="10" t="s">
        <v>11612</v>
      </c>
      <c r="NBA1" s="10" t="s">
        <v>11613</v>
      </c>
      <c r="NBB1" s="10" t="s">
        <v>11614</v>
      </c>
      <c r="NBC1" s="10" t="s">
        <v>11615</v>
      </c>
      <c r="NBD1" s="10" t="s">
        <v>11616</v>
      </c>
      <c r="NBE1" s="10" t="s">
        <v>11617</v>
      </c>
      <c r="NBF1" s="10" t="s">
        <v>11618</v>
      </c>
      <c r="NBG1" s="10" t="s">
        <v>11619</v>
      </c>
      <c r="NBH1" s="10" t="s">
        <v>11620</v>
      </c>
      <c r="NBI1" s="10" t="s">
        <v>11621</v>
      </c>
      <c r="NBJ1" s="10" t="s">
        <v>11622</v>
      </c>
      <c r="NBK1" s="10" t="s">
        <v>11623</v>
      </c>
      <c r="NBL1" s="10" t="s">
        <v>11624</v>
      </c>
      <c r="NBM1" s="10" t="s">
        <v>11625</v>
      </c>
      <c r="NBN1" s="10" t="s">
        <v>11626</v>
      </c>
      <c r="NBO1" s="10" t="s">
        <v>11627</v>
      </c>
      <c r="NBP1" s="10" t="s">
        <v>11628</v>
      </c>
      <c r="NBQ1" s="10" t="s">
        <v>11629</v>
      </c>
      <c r="NBR1" s="10" t="s">
        <v>11630</v>
      </c>
      <c r="NBS1" s="10" t="s">
        <v>11631</v>
      </c>
      <c r="NBT1" s="10" t="s">
        <v>11632</v>
      </c>
      <c r="NBU1" s="10" t="s">
        <v>11633</v>
      </c>
      <c r="NBV1" s="10" t="s">
        <v>11634</v>
      </c>
      <c r="NBW1" s="10" t="s">
        <v>11635</v>
      </c>
      <c r="NBX1" s="10" t="s">
        <v>11636</v>
      </c>
      <c r="NBY1" s="10" t="s">
        <v>11637</v>
      </c>
      <c r="NBZ1" s="10" t="s">
        <v>11638</v>
      </c>
      <c r="NCA1" s="10" t="s">
        <v>11639</v>
      </c>
      <c r="NCB1" s="10" t="s">
        <v>11640</v>
      </c>
      <c r="NCC1" s="10" t="s">
        <v>11641</v>
      </c>
      <c r="NCD1" s="10" t="s">
        <v>11642</v>
      </c>
      <c r="NCE1" s="10" t="s">
        <v>11643</v>
      </c>
      <c r="NCF1" s="10" t="s">
        <v>11644</v>
      </c>
      <c r="NCG1" s="10" t="s">
        <v>11645</v>
      </c>
      <c r="NCH1" s="10" t="s">
        <v>11646</v>
      </c>
      <c r="NCI1" s="10" t="s">
        <v>11647</v>
      </c>
      <c r="NCJ1" s="10" t="s">
        <v>11648</v>
      </c>
      <c r="NCK1" s="10" t="s">
        <v>11649</v>
      </c>
      <c r="NCL1" s="10" t="s">
        <v>11650</v>
      </c>
      <c r="NCM1" s="10" t="s">
        <v>11651</v>
      </c>
      <c r="NCN1" s="10" t="s">
        <v>11652</v>
      </c>
      <c r="NCO1" s="10" t="s">
        <v>11653</v>
      </c>
      <c r="NCP1" s="10" t="s">
        <v>11654</v>
      </c>
      <c r="NCQ1" s="10" t="s">
        <v>11655</v>
      </c>
      <c r="NCR1" s="10" t="s">
        <v>11656</v>
      </c>
      <c r="NCS1" s="10" t="s">
        <v>11657</v>
      </c>
      <c r="NCT1" s="10" t="s">
        <v>11658</v>
      </c>
      <c r="NCU1" s="10" t="s">
        <v>11659</v>
      </c>
      <c r="NCV1" s="10" t="s">
        <v>11660</v>
      </c>
      <c r="NCW1" s="10" t="s">
        <v>11661</v>
      </c>
      <c r="NCX1" s="10" t="s">
        <v>11662</v>
      </c>
      <c r="NCY1" s="10" t="s">
        <v>11663</v>
      </c>
      <c r="NCZ1" s="10" t="s">
        <v>11664</v>
      </c>
      <c r="NDA1" s="10" t="s">
        <v>11665</v>
      </c>
      <c r="NDB1" s="10" t="s">
        <v>11666</v>
      </c>
      <c r="NDC1" s="10" t="s">
        <v>11667</v>
      </c>
      <c r="NDD1" s="10" t="s">
        <v>11668</v>
      </c>
      <c r="NDE1" s="10" t="s">
        <v>11669</v>
      </c>
      <c r="NDF1" s="10" t="s">
        <v>11670</v>
      </c>
      <c r="NDG1" s="10" t="s">
        <v>11671</v>
      </c>
      <c r="NDH1" s="10" t="s">
        <v>11672</v>
      </c>
      <c r="NDI1" s="10" t="s">
        <v>11673</v>
      </c>
      <c r="NDJ1" s="10" t="s">
        <v>11674</v>
      </c>
      <c r="NDK1" s="10" t="s">
        <v>11675</v>
      </c>
      <c r="NDL1" s="10" t="s">
        <v>11676</v>
      </c>
      <c r="NDM1" s="10" t="s">
        <v>11677</v>
      </c>
      <c r="NDN1" s="10" t="s">
        <v>11678</v>
      </c>
      <c r="NDO1" s="10" t="s">
        <v>11679</v>
      </c>
      <c r="NDP1" s="10" t="s">
        <v>11680</v>
      </c>
      <c r="NDQ1" s="10" t="s">
        <v>11681</v>
      </c>
      <c r="NDR1" s="10" t="s">
        <v>11682</v>
      </c>
      <c r="NDS1" s="10" t="s">
        <v>11683</v>
      </c>
      <c r="NDT1" s="10" t="s">
        <v>11684</v>
      </c>
      <c r="NDU1" s="10" t="s">
        <v>11685</v>
      </c>
      <c r="NDV1" s="10" t="s">
        <v>11686</v>
      </c>
      <c r="NDW1" s="10" t="s">
        <v>11687</v>
      </c>
      <c r="NDX1" s="10" t="s">
        <v>11688</v>
      </c>
      <c r="NDY1" s="10" t="s">
        <v>11689</v>
      </c>
      <c r="NDZ1" s="10" t="s">
        <v>11690</v>
      </c>
      <c r="NEA1" s="10" t="s">
        <v>11691</v>
      </c>
      <c r="NEB1" s="10" t="s">
        <v>11692</v>
      </c>
      <c r="NEC1" s="10" t="s">
        <v>11693</v>
      </c>
      <c r="NED1" s="10" t="s">
        <v>11694</v>
      </c>
      <c r="NEE1" s="10" t="s">
        <v>11695</v>
      </c>
      <c r="NEF1" s="10" t="s">
        <v>11696</v>
      </c>
      <c r="NEG1" s="10" t="s">
        <v>11697</v>
      </c>
      <c r="NEH1" s="10" t="s">
        <v>11698</v>
      </c>
      <c r="NEI1" s="10" t="s">
        <v>11699</v>
      </c>
      <c r="NEJ1" s="10" t="s">
        <v>11700</v>
      </c>
      <c r="NEK1" s="10" t="s">
        <v>11701</v>
      </c>
      <c r="NEL1" s="10" t="s">
        <v>11702</v>
      </c>
      <c r="NEM1" s="10" t="s">
        <v>11703</v>
      </c>
      <c r="NEN1" s="10" t="s">
        <v>11704</v>
      </c>
      <c r="NEO1" s="10" t="s">
        <v>11705</v>
      </c>
      <c r="NEP1" s="10" t="s">
        <v>11706</v>
      </c>
      <c r="NEQ1" s="10" t="s">
        <v>11707</v>
      </c>
      <c r="NER1" s="10" t="s">
        <v>11708</v>
      </c>
      <c r="NES1" s="10" t="s">
        <v>11709</v>
      </c>
      <c r="NET1" s="10" t="s">
        <v>11710</v>
      </c>
      <c r="NEU1" s="10" t="s">
        <v>11711</v>
      </c>
      <c r="NEV1" s="10" t="s">
        <v>11712</v>
      </c>
      <c r="NEW1" s="10" t="s">
        <v>11713</v>
      </c>
      <c r="NEX1" s="10" t="s">
        <v>11714</v>
      </c>
      <c r="NEY1" s="10" t="s">
        <v>11715</v>
      </c>
      <c r="NEZ1" s="10" t="s">
        <v>11716</v>
      </c>
      <c r="NFA1" s="10" t="s">
        <v>11717</v>
      </c>
      <c r="NFB1" s="10" t="s">
        <v>11718</v>
      </c>
      <c r="NFC1" s="10" t="s">
        <v>11719</v>
      </c>
      <c r="NFD1" s="10" t="s">
        <v>11720</v>
      </c>
      <c r="NFE1" s="10" t="s">
        <v>11721</v>
      </c>
      <c r="NFF1" s="10" t="s">
        <v>11722</v>
      </c>
      <c r="NFG1" s="10" t="s">
        <v>11723</v>
      </c>
      <c r="NFH1" s="10" t="s">
        <v>11724</v>
      </c>
      <c r="NFI1" s="10" t="s">
        <v>11725</v>
      </c>
      <c r="NFJ1" s="10" t="s">
        <v>11726</v>
      </c>
      <c r="NFK1" s="10" t="s">
        <v>11727</v>
      </c>
      <c r="NFL1" s="10" t="s">
        <v>11728</v>
      </c>
      <c r="NFM1" s="10" t="s">
        <v>11729</v>
      </c>
      <c r="NFN1" s="10" t="s">
        <v>11730</v>
      </c>
      <c r="NFO1" s="10" t="s">
        <v>11731</v>
      </c>
      <c r="NFP1" s="10" t="s">
        <v>11732</v>
      </c>
      <c r="NFQ1" s="10" t="s">
        <v>11733</v>
      </c>
      <c r="NFR1" s="10" t="s">
        <v>11734</v>
      </c>
      <c r="NFS1" s="10" t="s">
        <v>11735</v>
      </c>
      <c r="NFT1" s="10" t="s">
        <v>11736</v>
      </c>
      <c r="NFU1" s="10" t="s">
        <v>11737</v>
      </c>
      <c r="NFV1" s="10" t="s">
        <v>11738</v>
      </c>
      <c r="NFW1" s="10" t="s">
        <v>11739</v>
      </c>
      <c r="NFX1" s="10" t="s">
        <v>11740</v>
      </c>
      <c r="NFY1" s="10" t="s">
        <v>11741</v>
      </c>
      <c r="NFZ1" s="10" t="s">
        <v>11742</v>
      </c>
      <c r="NGA1" s="10" t="s">
        <v>11743</v>
      </c>
      <c r="NGB1" s="10" t="s">
        <v>11744</v>
      </c>
      <c r="NGC1" s="10" t="s">
        <v>11745</v>
      </c>
      <c r="NGD1" s="10" t="s">
        <v>11746</v>
      </c>
      <c r="NGE1" s="10" t="s">
        <v>11747</v>
      </c>
      <c r="NGF1" s="10" t="s">
        <v>11748</v>
      </c>
      <c r="NGG1" s="10" t="s">
        <v>11749</v>
      </c>
      <c r="NGH1" s="10" t="s">
        <v>11750</v>
      </c>
      <c r="NGI1" s="10" t="s">
        <v>11751</v>
      </c>
      <c r="NGJ1" s="10" t="s">
        <v>11752</v>
      </c>
      <c r="NGK1" s="10" t="s">
        <v>11753</v>
      </c>
      <c r="NGL1" s="10" t="s">
        <v>11754</v>
      </c>
      <c r="NGM1" s="10" t="s">
        <v>11755</v>
      </c>
      <c r="NGN1" s="10" t="s">
        <v>11756</v>
      </c>
      <c r="NGO1" s="10" t="s">
        <v>11757</v>
      </c>
      <c r="NGP1" s="10" t="s">
        <v>11758</v>
      </c>
      <c r="NGQ1" s="10" t="s">
        <v>11759</v>
      </c>
      <c r="NGR1" s="10" t="s">
        <v>11760</v>
      </c>
      <c r="NGS1" s="10" t="s">
        <v>11761</v>
      </c>
      <c r="NGT1" s="10" t="s">
        <v>11762</v>
      </c>
      <c r="NGU1" s="10" t="s">
        <v>11763</v>
      </c>
      <c r="NGV1" s="10" t="s">
        <v>11764</v>
      </c>
      <c r="NGW1" s="10" t="s">
        <v>11765</v>
      </c>
      <c r="NGX1" s="10" t="s">
        <v>11766</v>
      </c>
      <c r="NGY1" s="10" t="s">
        <v>11767</v>
      </c>
      <c r="NGZ1" s="10" t="s">
        <v>11768</v>
      </c>
      <c r="NHA1" s="10" t="s">
        <v>11769</v>
      </c>
      <c r="NHB1" s="10" t="s">
        <v>11770</v>
      </c>
      <c r="NHC1" s="10" t="s">
        <v>11771</v>
      </c>
      <c r="NHD1" s="10" t="s">
        <v>11772</v>
      </c>
      <c r="NHE1" s="10" t="s">
        <v>11773</v>
      </c>
      <c r="NHF1" s="10" t="s">
        <v>11774</v>
      </c>
      <c r="NHG1" s="10" t="s">
        <v>11775</v>
      </c>
      <c r="NHH1" s="10" t="s">
        <v>11776</v>
      </c>
      <c r="NHI1" s="10" t="s">
        <v>11777</v>
      </c>
      <c r="NHJ1" s="10" t="s">
        <v>11778</v>
      </c>
      <c r="NHK1" s="10" t="s">
        <v>11779</v>
      </c>
      <c r="NHL1" s="10" t="s">
        <v>11780</v>
      </c>
      <c r="NHM1" s="10" t="s">
        <v>11781</v>
      </c>
      <c r="NHN1" s="10" t="s">
        <v>11782</v>
      </c>
      <c r="NHO1" s="10" t="s">
        <v>11783</v>
      </c>
      <c r="NHP1" s="10" t="s">
        <v>11784</v>
      </c>
      <c r="NHQ1" s="10" t="s">
        <v>11785</v>
      </c>
      <c r="NHR1" s="10" t="s">
        <v>11786</v>
      </c>
      <c r="NHS1" s="10" t="s">
        <v>11787</v>
      </c>
      <c r="NHT1" s="10" t="s">
        <v>11788</v>
      </c>
      <c r="NHU1" s="10" t="s">
        <v>11789</v>
      </c>
      <c r="NHV1" s="10" t="s">
        <v>11790</v>
      </c>
      <c r="NHW1" s="10" t="s">
        <v>11791</v>
      </c>
      <c r="NHX1" s="10" t="s">
        <v>11792</v>
      </c>
      <c r="NHY1" s="10" t="s">
        <v>11793</v>
      </c>
      <c r="NHZ1" s="10" t="s">
        <v>11794</v>
      </c>
      <c r="NIA1" s="10" t="s">
        <v>11795</v>
      </c>
      <c r="NIB1" s="10" t="s">
        <v>11796</v>
      </c>
      <c r="NIC1" s="10" t="s">
        <v>11797</v>
      </c>
      <c r="NID1" s="10" t="s">
        <v>11798</v>
      </c>
      <c r="NIE1" s="10" t="s">
        <v>11799</v>
      </c>
      <c r="NIF1" s="10" t="s">
        <v>11800</v>
      </c>
      <c r="NIG1" s="10" t="s">
        <v>11801</v>
      </c>
      <c r="NIH1" s="10" t="s">
        <v>11802</v>
      </c>
      <c r="NII1" s="10" t="s">
        <v>11803</v>
      </c>
      <c r="NIJ1" s="10" t="s">
        <v>11804</v>
      </c>
      <c r="NIK1" s="10" t="s">
        <v>11805</v>
      </c>
      <c r="NIL1" s="10" t="s">
        <v>11806</v>
      </c>
      <c r="NIM1" s="10" t="s">
        <v>11807</v>
      </c>
      <c r="NIN1" s="10" t="s">
        <v>11808</v>
      </c>
      <c r="NIO1" s="10" t="s">
        <v>11809</v>
      </c>
      <c r="NIP1" s="10" t="s">
        <v>11810</v>
      </c>
      <c r="NIQ1" s="10" t="s">
        <v>11811</v>
      </c>
      <c r="NIR1" s="10" t="s">
        <v>11812</v>
      </c>
      <c r="NIS1" s="10" t="s">
        <v>11813</v>
      </c>
      <c r="NIT1" s="10" t="s">
        <v>11814</v>
      </c>
      <c r="NIU1" s="10" t="s">
        <v>11815</v>
      </c>
      <c r="NIV1" s="10" t="s">
        <v>11816</v>
      </c>
      <c r="NIW1" s="10" t="s">
        <v>11817</v>
      </c>
      <c r="NIX1" s="10" t="s">
        <v>11818</v>
      </c>
      <c r="NIY1" s="10" t="s">
        <v>11819</v>
      </c>
      <c r="NIZ1" s="10" t="s">
        <v>11820</v>
      </c>
      <c r="NJA1" s="10" t="s">
        <v>11821</v>
      </c>
      <c r="NJB1" s="10" t="s">
        <v>11822</v>
      </c>
      <c r="NJC1" s="10" t="s">
        <v>11823</v>
      </c>
      <c r="NJD1" s="10" t="s">
        <v>11824</v>
      </c>
      <c r="NJE1" s="10" t="s">
        <v>11825</v>
      </c>
      <c r="NJF1" s="10" t="s">
        <v>11826</v>
      </c>
      <c r="NJG1" s="10" t="s">
        <v>11827</v>
      </c>
      <c r="NJH1" s="10" t="s">
        <v>11828</v>
      </c>
      <c r="NJI1" s="10" t="s">
        <v>11829</v>
      </c>
      <c r="NJJ1" s="10" t="s">
        <v>11830</v>
      </c>
      <c r="NJK1" s="10" t="s">
        <v>11831</v>
      </c>
      <c r="NJL1" s="10" t="s">
        <v>11832</v>
      </c>
      <c r="NJM1" s="10" t="s">
        <v>11833</v>
      </c>
      <c r="NJN1" s="10" t="s">
        <v>11834</v>
      </c>
      <c r="NJO1" s="10" t="s">
        <v>11835</v>
      </c>
      <c r="NJP1" s="10" t="s">
        <v>11836</v>
      </c>
      <c r="NJQ1" s="10" t="s">
        <v>11837</v>
      </c>
      <c r="NJR1" s="10" t="s">
        <v>11838</v>
      </c>
      <c r="NJS1" s="10" t="s">
        <v>11839</v>
      </c>
      <c r="NJT1" s="10" t="s">
        <v>11840</v>
      </c>
      <c r="NJU1" s="10" t="s">
        <v>11841</v>
      </c>
      <c r="NJV1" s="10" t="s">
        <v>11842</v>
      </c>
      <c r="NJW1" s="10" t="s">
        <v>11843</v>
      </c>
      <c r="NJX1" s="10" t="s">
        <v>11844</v>
      </c>
      <c r="NJY1" s="10" t="s">
        <v>11845</v>
      </c>
      <c r="NJZ1" s="10" t="s">
        <v>11846</v>
      </c>
      <c r="NKA1" s="10" t="s">
        <v>11847</v>
      </c>
      <c r="NKB1" s="10" t="s">
        <v>11848</v>
      </c>
      <c r="NKC1" s="10" t="s">
        <v>11849</v>
      </c>
      <c r="NKD1" s="10" t="s">
        <v>11850</v>
      </c>
      <c r="NKE1" s="10" t="s">
        <v>11851</v>
      </c>
      <c r="NKF1" s="10" t="s">
        <v>11852</v>
      </c>
      <c r="NKG1" s="10" t="s">
        <v>11853</v>
      </c>
      <c r="NKH1" s="10" t="s">
        <v>11854</v>
      </c>
      <c r="NKI1" s="10" t="s">
        <v>11855</v>
      </c>
      <c r="NKJ1" s="10" t="s">
        <v>11856</v>
      </c>
      <c r="NKK1" s="10" t="s">
        <v>11857</v>
      </c>
      <c r="NKL1" s="10" t="s">
        <v>11858</v>
      </c>
      <c r="NKM1" s="10" t="s">
        <v>11859</v>
      </c>
      <c r="NKN1" s="10" t="s">
        <v>11860</v>
      </c>
      <c r="NKO1" s="10" t="s">
        <v>11861</v>
      </c>
      <c r="NKP1" s="10" t="s">
        <v>11862</v>
      </c>
      <c r="NKQ1" s="10" t="s">
        <v>11863</v>
      </c>
      <c r="NKR1" s="10" t="s">
        <v>11864</v>
      </c>
      <c r="NKS1" s="10" t="s">
        <v>11865</v>
      </c>
      <c r="NKT1" s="10" t="s">
        <v>11866</v>
      </c>
      <c r="NKU1" s="10" t="s">
        <v>11867</v>
      </c>
      <c r="NKV1" s="10" t="s">
        <v>11868</v>
      </c>
      <c r="NKW1" s="10" t="s">
        <v>11869</v>
      </c>
      <c r="NKX1" s="10" t="s">
        <v>11870</v>
      </c>
      <c r="NKY1" s="10" t="s">
        <v>11871</v>
      </c>
      <c r="NKZ1" s="10" t="s">
        <v>11872</v>
      </c>
      <c r="NLA1" s="10" t="s">
        <v>11873</v>
      </c>
      <c r="NLB1" s="10" t="s">
        <v>11874</v>
      </c>
      <c r="NLC1" s="10" t="s">
        <v>11875</v>
      </c>
      <c r="NLD1" s="10" t="s">
        <v>11876</v>
      </c>
      <c r="NLE1" s="10" t="s">
        <v>11877</v>
      </c>
      <c r="NLF1" s="10" t="s">
        <v>11878</v>
      </c>
      <c r="NLG1" s="10" t="s">
        <v>11879</v>
      </c>
      <c r="NLH1" s="10" t="s">
        <v>11880</v>
      </c>
      <c r="NLI1" s="10" t="s">
        <v>11881</v>
      </c>
      <c r="NLJ1" s="10" t="s">
        <v>11882</v>
      </c>
      <c r="NLK1" s="10" t="s">
        <v>11883</v>
      </c>
      <c r="NLL1" s="10" t="s">
        <v>11884</v>
      </c>
      <c r="NLM1" s="10" t="s">
        <v>11885</v>
      </c>
      <c r="NLN1" s="10" t="s">
        <v>11886</v>
      </c>
      <c r="NLO1" s="10" t="s">
        <v>11887</v>
      </c>
      <c r="NLP1" s="10" t="s">
        <v>11888</v>
      </c>
      <c r="NLQ1" s="10" t="s">
        <v>11889</v>
      </c>
      <c r="NLR1" s="10" t="s">
        <v>11890</v>
      </c>
      <c r="NLS1" s="10" t="s">
        <v>11891</v>
      </c>
      <c r="NLT1" s="10" t="s">
        <v>11892</v>
      </c>
      <c r="NLU1" s="10" t="s">
        <v>11893</v>
      </c>
      <c r="NLV1" s="10" t="s">
        <v>11894</v>
      </c>
      <c r="NLW1" s="10" t="s">
        <v>11895</v>
      </c>
      <c r="NLX1" s="10" t="s">
        <v>11896</v>
      </c>
      <c r="NLY1" s="10" t="s">
        <v>11897</v>
      </c>
      <c r="NLZ1" s="10" t="s">
        <v>11898</v>
      </c>
      <c r="NMA1" s="10" t="s">
        <v>11899</v>
      </c>
      <c r="NMB1" s="10" t="s">
        <v>11900</v>
      </c>
      <c r="NMC1" s="10" t="s">
        <v>11901</v>
      </c>
      <c r="NMD1" s="10" t="s">
        <v>11902</v>
      </c>
      <c r="NME1" s="10" t="s">
        <v>11903</v>
      </c>
      <c r="NMF1" s="10" t="s">
        <v>11904</v>
      </c>
      <c r="NMG1" s="10" t="s">
        <v>11905</v>
      </c>
      <c r="NMH1" s="10" t="s">
        <v>11906</v>
      </c>
      <c r="NMI1" s="10" t="s">
        <v>11907</v>
      </c>
      <c r="NMJ1" s="10" t="s">
        <v>11908</v>
      </c>
      <c r="NMK1" s="10" t="s">
        <v>11909</v>
      </c>
      <c r="NML1" s="10" t="s">
        <v>11910</v>
      </c>
      <c r="NMM1" s="10" t="s">
        <v>11911</v>
      </c>
      <c r="NMN1" s="10" t="s">
        <v>11912</v>
      </c>
      <c r="NMO1" s="10" t="s">
        <v>11913</v>
      </c>
      <c r="NMP1" s="10" t="s">
        <v>11914</v>
      </c>
      <c r="NMQ1" s="10" t="s">
        <v>11915</v>
      </c>
      <c r="NMR1" s="10" t="s">
        <v>11916</v>
      </c>
      <c r="NMS1" s="10" t="s">
        <v>11917</v>
      </c>
      <c r="NMT1" s="10" t="s">
        <v>11918</v>
      </c>
      <c r="NMU1" s="10" t="s">
        <v>11919</v>
      </c>
      <c r="NMV1" s="10" t="s">
        <v>11920</v>
      </c>
      <c r="NMW1" s="10" t="s">
        <v>11921</v>
      </c>
      <c r="NMX1" s="10" t="s">
        <v>11922</v>
      </c>
      <c r="NMY1" s="10" t="s">
        <v>11923</v>
      </c>
      <c r="NMZ1" s="10" t="s">
        <v>11924</v>
      </c>
      <c r="NNA1" s="10" t="s">
        <v>11925</v>
      </c>
      <c r="NNB1" s="10" t="s">
        <v>11926</v>
      </c>
      <c r="NNC1" s="10" t="s">
        <v>11927</v>
      </c>
      <c r="NND1" s="10" t="s">
        <v>11928</v>
      </c>
      <c r="NNE1" s="10" t="s">
        <v>11929</v>
      </c>
      <c r="NNF1" s="10" t="s">
        <v>11930</v>
      </c>
      <c r="NNG1" s="10" t="s">
        <v>11931</v>
      </c>
      <c r="NNH1" s="10" t="s">
        <v>11932</v>
      </c>
      <c r="NNI1" s="10" t="s">
        <v>11933</v>
      </c>
      <c r="NNJ1" s="10" t="s">
        <v>11934</v>
      </c>
      <c r="NNK1" s="10" t="s">
        <v>11935</v>
      </c>
      <c r="NNL1" s="10" t="s">
        <v>11936</v>
      </c>
      <c r="NNM1" s="10" t="s">
        <v>11937</v>
      </c>
      <c r="NNN1" s="10" t="s">
        <v>11938</v>
      </c>
      <c r="NNO1" s="10" t="s">
        <v>11939</v>
      </c>
      <c r="NNP1" s="10" t="s">
        <v>11940</v>
      </c>
      <c r="NNQ1" s="10" t="s">
        <v>11941</v>
      </c>
      <c r="NNR1" s="10" t="s">
        <v>11942</v>
      </c>
      <c r="NNS1" s="10" t="s">
        <v>11943</v>
      </c>
      <c r="NNT1" s="10" t="s">
        <v>11944</v>
      </c>
      <c r="NNU1" s="10" t="s">
        <v>11945</v>
      </c>
      <c r="NNV1" s="10" t="s">
        <v>11946</v>
      </c>
      <c r="NNW1" s="10" t="s">
        <v>11947</v>
      </c>
      <c r="NNX1" s="10" t="s">
        <v>11948</v>
      </c>
      <c r="NNY1" s="10" t="s">
        <v>11949</v>
      </c>
      <c r="NNZ1" s="10" t="s">
        <v>11950</v>
      </c>
      <c r="NOA1" s="10" t="s">
        <v>11951</v>
      </c>
      <c r="NOB1" s="10" t="s">
        <v>11952</v>
      </c>
      <c r="NOC1" s="10" t="s">
        <v>11953</v>
      </c>
      <c r="NOD1" s="10" t="s">
        <v>11954</v>
      </c>
      <c r="NOE1" s="10" t="s">
        <v>11955</v>
      </c>
      <c r="NOF1" s="10" t="s">
        <v>11956</v>
      </c>
      <c r="NOG1" s="10" t="s">
        <v>11957</v>
      </c>
      <c r="NOH1" s="10" t="s">
        <v>11958</v>
      </c>
      <c r="NOI1" s="10" t="s">
        <v>11959</v>
      </c>
      <c r="NOJ1" s="10" t="s">
        <v>11960</v>
      </c>
      <c r="NOK1" s="10" t="s">
        <v>11961</v>
      </c>
      <c r="NOL1" s="10" t="s">
        <v>11962</v>
      </c>
      <c r="NOM1" s="10" t="s">
        <v>11963</v>
      </c>
      <c r="NON1" s="10" t="s">
        <v>11964</v>
      </c>
      <c r="NOO1" s="10" t="s">
        <v>11965</v>
      </c>
      <c r="NOP1" s="10" t="s">
        <v>11966</v>
      </c>
      <c r="NOQ1" s="10" t="s">
        <v>11967</v>
      </c>
      <c r="NOR1" s="10" t="s">
        <v>11968</v>
      </c>
      <c r="NOS1" s="10" t="s">
        <v>11969</v>
      </c>
      <c r="NOT1" s="10" t="s">
        <v>11970</v>
      </c>
      <c r="NOU1" s="10" t="s">
        <v>11971</v>
      </c>
      <c r="NOV1" s="10" t="s">
        <v>11972</v>
      </c>
      <c r="NOW1" s="10" t="s">
        <v>11973</v>
      </c>
      <c r="NOX1" s="10" t="s">
        <v>11974</v>
      </c>
      <c r="NOY1" s="10" t="s">
        <v>11975</v>
      </c>
      <c r="NOZ1" s="10" t="s">
        <v>11976</v>
      </c>
      <c r="NPA1" s="10" t="s">
        <v>11977</v>
      </c>
      <c r="NPB1" s="10" t="s">
        <v>11978</v>
      </c>
      <c r="NPC1" s="10" t="s">
        <v>11979</v>
      </c>
      <c r="NPD1" s="10" t="s">
        <v>11980</v>
      </c>
      <c r="NPE1" s="10" t="s">
        <v>11981</v>
      </c>
      <c r="NPF1" s="10" t="s">
        <v>11982</v>
      </c>
      <c r="NPG1" s="10" t="s">
        <v>11983</v>
      </c>
      <c r="NPH1" s="10" t="s">
        <v>11984</v>
      </c>
      <c r="NPI1" s="10" t="s">
        <v>11985</v>
      </c>
      <c r="NPJ1" s="10" t="s">
        <v>11986</v>
      </c>
      <c r="NPK1" s="10" t="s">
        <v>11987</v>
      </c>
      <c r="NPL1" s="10" t="s">
        <v>11988</v>
      </c>
      <c r="NPM1" s="10" t="s">
        <v>11989</v>
      </c>
      <c r="NPN1" s="10" t="s">
        <v>11990</v>
      </c>
      <c r="NPO1" s="10" t="s">
        <v>11991</v>
      </c>
      <c r="NPP1" s="10" t="s">
        <v>11992</v>
      </c>
      <c r="NPQ1" s="10" t="s">
        <v>11993</v>
      </c>
      <c r="NPR1" s="10" t="s">
        <v>11994</v>
      </c>
      <c r="NPS1" s="10" t="s">
        <v>11995</v>
      </c>
      <c r="NPT1" s="10" t="s">
        <v>11996</v>
      </c>
      <c r="NPU1" s="10" t="s">
        <v>11997</v>
      </c>
      <c r="NPV1" s="10" t="s">
        <v>11998</v>
      </c>
      <c r="NPW1" s="10" t="s">
        <v>11999</v>
      </c>
      <c r="NPX1" s="10" t="s">
        <v>12000</v>
      </c>
      <c r="NPY1" s="10" t="s">
        <v>12001</v>
      </c>
      <c r="NPZ1" s="10" t="s">
        <v>12002</v>
      </c>
      <c r="NQA1" s="10" t="s">
        <v>12003</v>
      </c>
      <c r="NQB1" s="10" t="s">
        <v>12004</v>
      </c>
      <c r="NQC1" s="10" t="s">
        <v>12005</v>
      </c>
      <c r="NQD1" s="10" t="s">
        <v>12006</v>
      </c>
      <c r="NQE1" s="10" t="s">
        <v>12007</v>
      </c>
      <c r="NQF1" s="10" t="s">
        <v>12008</v>
      </c>
      <c r="NQG1" s="10" t="s">
        <v>12009</v>
      </c>
      <c r="NQH1" s="10" t="s">
        <v>12010</v>
      </c>
      <c r="NQI1" s="10" t="s">
        <v>12011</v>
      </c>
      <c r="NQJ1" s="10" t="s">
        <v>12012</v>
      </c>
      <c r="NQK1" s="10" t="s">
        <v>12013</v>
      </c>
      <c r="NQL1" s="10" t="s">
        <v>12014</v>
      </c>
      <c r="NQM1" s="10" t="s">
        <v>12015</v>
      </c>
      <c r="NQN1" s="10" t="s">
        <v>12016</v>
      </c>
      <c r="NQO1" s="10" t="s">
        <v>12017</v>
      </c>
      <c r="NQP1" s="10" t="s">
        <v>12018</v>
      </c>
      <c r="NQQ1" s="10" t="s">
        <v>12019</v>
      </c>
      <c r="NQR1" s="10" t="s">
        <v>12020</v>
      </c>
      <c r="NQS1" s="10" t="s">
        <v>12021</v>
      </c>
      <c r="NQT1" s="10" t="s">
        <v>12022</v>
      </c>
      <c r="NQU1" s="10" t="s">
        <v>12023</v>
      </c>
      <c r="NQV1" s="10" t="s">
        <v>12024</v>
      </c>
      <c r="NQW1" s="10" t="s">
        <v>12025</v>
      </c>
      <c r="NQX1" s="10" t="s">
        <v>12026</v>
      </c>
      <c r="NQY1" s="10" t="s">
        <v>12027</v>
      </c>
      <c r="NQZ1" s="10" t="s">
        <v>12028</v>
      </c>
      <c r="NRA1" s="10" t="s">
        <v>12029</v>
      </c>
      <c r="NRB1" s="10" t="s">
        <v>12030</v>
      </c>
      <c r="NRC1" s="10" t="s">
        <v>12031</v>
      </c>
      <c r="NRD1" s="10" t="s">
        <v>12032</v>
      </c>
      <c r="NRE1" s="10" t="s">
        <v>12033</v>
      </c>
      <c r="NRF1" s="10" t="s">
        <v>12034</v>
      </c>
      <c r="NRG1" s="10" t="s">
        <v>12035</v>
      </c>
      <c r="NRH1" s="10" t="s">
        <v>12036</v>
      </c>
      <c r="NRI1" s="10" t="s">
        <v>12037</v>
      </c>
      <c r="NRJ1" s="10" t="s">
        <v>12038</v>
      </c>
      <c r="NRK1" s="10" t="s">
        <v>12039</v>
      </c>
      <c r="NRL1" s="10" t="s">
        <v>12040</v>
      </c>
      <c r="NRM1" s="10" t="s">
        <v>12041</v>
      </c>
      <c r="NRN1" s="10" t="s">
        <v>12042</v>
      </c>
      <c r="NRO1" s="10" t="s">
        <v>12043</v>
      </c>
      <c r="NRP1" s="10" t="s">
        <v>12044</v>
      </c>
      <c r="NRQ1" s="10" t="s">
        <v>12045</v>
      </c>
      <c r="NRR1" s="10" t="s">
        <v>12046</v>
      </c>
      <c r="NRS1" s="10" t="s">
        <v>12047</v>
      </c>
      <c r="NRT1" s="10" t="s">
        <v>12048</v>
      </c>
      <c r="NRU1" s="10" t="s">
        <v>12049</v>
      </c>
      <c r="NRV1" s="10" t="s">
        <v>12050</v>
      </c>
      <c r="NRW1" s="10" t="s">
        <v>12051</v>
      </c>
      <c r="NRX1" s="10" t="s">
        <v>12052</v>
      </c>
      <c r="NRY1" s="10" t="s">
        <v>12053</v>
      </c>
      <c r="NRZ1" s="10" t="s">
        <v>12054</v>
      </c>
      <c r="NSA1" s="10" t="s">
        <v>12055</v>
      </c>
      <c r="NSB1" s="10" t="s">
        <v>12056</v>
      </c>
      <c r="NSC1" s="10" t="s">
        <v>12057</v>
      </c>
      <c r="NSD1" s="10" t="s">
        <v>12058</v>
      </c>
      <c r="NSE1" s="10" t="s">
        <v>12059</v>
      </c>
      <c r="NSF1" s="10" t="s">
        <v>12060</v>
      </c>
      <c r="NSG1" s="10" t="s">
        <v>12061</v>
      </c>
      <c r="NSH1" s="10" t="s">
        <v>12062</v>
      </c>
      <c r="NSI1" s="10" t="s">
        <v>12063</v>
      </c>
      <c r="NSJ1" s="10" t="s">
        <v>12064</v>
      </c>
      <c r="NSK1" s="10" t="s">
        <v>12065</v>
      </c>
      <c r="NSL1" s="10" t="s">
        <v>12066</v>
      </c>
      <c r="NSM1" s="10" t="s">
        <v>12067</v>
      </c>
      <c r="NSN1" s="10" t="s">
        <v>12068</v>
      </c>
      <c r="NSO1" s="10" t="s">
        <v>12069</v>
      </c>
      <c r="NSP1" s="10" t="s">
        <v>12070</v>
      </c>
      <c r="NSQ1" s="10" t="s">
        <v>12071</v>
      </c>
      <c r="NSR1" s="10" t="s">
        <v>12072</v>
      </c>
      <c r="NSS1" s="10" t="s">
        <v>12073</v>
      </c>
      <c r="NST1" s="10" t="s">
        <v>12074</v>
      </c>
      <c r="NSU1" s="10" t="s">
        <v>12075</v>
      </c>
      <c r="NSV1" s="10" t="s">
        <v>12076</v>
      </c>
      <c r="NSW1" s="10" t="s">
        <v>12077</v>
      </c>
      <c r="NSX1" s="10" t="s">
        <v>12078</v>
      </c>
      <c r="NSY1" s="10" t="s">
        <v>12079</v>
      </c>
      <c r="NSZ1" s="10" t="s">
        <v>12080</v>
      </c>
      <c r="NTA1" s="10" t="s">
        <v>12081</v>
      </c>
      <c r="NTB1" s="10" t="s">
        <v>12082</v>
      </c>
      <c r="NTC1" s="10" t="s">
        <v>12083</v>
      </c>
      <c r="NTD1" s="10" t="s">
        <v>12084</v>
      </c>
      <c r="NTE1" s="10" t="s">
        <v>12085</v>
      </c>
      <c r="NTF1" s="10" t="s">
        <v>12086</v>
      </c>
      <c r="NTG1" s="10" t="s">
        <v>12087</v>
      </c>
      <c r="NTH1" s="10" t="s">
        <v>12088</v>
      </c>
      <c r="NTI1" s="10" t="s">
        <v>12089</v>
      </c>
      <c r="NTJ1" s="10" t="s">
        <v>12090</v>
      </c>
      <c r="NTK1" s="10" t="s">
        <v>12091</v>
      </c>
      <c r="NTL1" s="10" t="s">
        <v>12092</v>
      </c>
      <c r="NTM1" s="10" t="s">
        <v>12093</v>
      </c>
      <c r="NTN1" s="10" t="s">
        <v>12094</v>
      </c>
      <c r="NTO1" s="10" t="s">
        <v>12095</v>
      </c>
      <c r="NTP1" s="10" t="s">
        <v>12096</v>
      </c>
      <c r="NTQ1" s="10" t="s">
        <v>12097</v>
      </c>
      <c r="NTR1" s="10" t="s">
        <v>12098</v>
      </c>
      <c r="NTS1" s="10" t="s">
        <v>12099</v>
      </c>
      <c r="NTT1" s="10" t="s">
        <v>12100</v>
      </c>
      <c r="NTU1" s="10" t="s">
        <v>12101</v>
      </c>
      <c r="NTV1" s="10" t="s">
        <v>12102</v>
      </c>
      <c r="NTW1" s="10" t="s">
        <v>12103</v>
      </c>
      <c r="NTX1" s="10" t="s">
        <v>12104</v>
      </c>
      <c r="NTY1" s="10" t="s">
        <v>12105</v>
      </c>
      <c r="NTZ1" s="10" t="s">
        <v>12106</v>
      </c>
      <c r="NUA1" s="10" t="s">
        <v>12107</v>
      </c>
      <c r="NUB1" s="10" t="s">
        <v>12108</v>
      </c>
      <c r="NUC1" s="10" t="s">
        <v>12109</v>
      </c>
      <c r="NUD1" s="10" t="s">
        <v>12110</v>
      </c>
      <c r="NUE1" s="10" t="s">
        <v>12111</v>
      </c>
      <c r="NUF1" s="10" t="s">
        <v>12112</v>
      </c>
      <c r="NUG1" s="10" t="s">
        <v>12113</v>
      </c>
      <c r="NUH1" s="10" t="s">
        <v>12114</v>
      </c>
      <c r="NUI1" s="10" t="s">
        <v>12115</v>
      </c>
      <c r="NUJ1" s="10" t="s">
        <v>12116</v>
      </c>
      <c r="NUK1" s="10" t="s">
        <v>12117</v>
      </c>
      <c r="NUL1" s="10" t="s">
        <v>12118</v>
      </c>
      <c r="NUM1" s="10" t="s">
        <v>12119</v>
      </c>
      <c r="NUN1" s="10" t="s">
        <v>12120</v>
      </c>
      <c r="NUO1" s="10" t="s">
        <v>12121</v>
      </c>
      <c r="NUP1" s="10" t="s">
        <v>12122</v>
      </c>
      <c r="NUQ1" s="10" t="s">
        <v>12123</v>
      </c>
      <c r="NUR1" s="10" t="s">
        <v>12124</v>
      </c>
      <c r="NUS1" s="10" t="s">
        <v>12125</v>
      </c>
      <c r="NUT1" s="10" t="s">
        <v>12126</v>
      </c>
      <c r="NUU1" s="10" t="s">
        <v>12127</v>
      </c>
      <c r="NUV1" s="10" t="s">
        <v>12128</v>
      </c>
      <c r="NUW1" s="10" t="s">
        <v>12129</v>
      </c>
      <c r="NUX1" s="10" t="s">
        <v>12130</v>
      </c>
      <c r="NUY1" s="10" t="s">
        <v>12131</v>
      </c>
      <c r="NUZ1" s="10" t="s">
        <v>12132</v>
      </c>
      <c r="NVA1" s="10" t="s">
        <v>12133</v>
      </c>
      <c r="NVB1" s="10" t="s">
        <v>12134</v>
      </c>
      <c r="NVC1" s="10" t="s">
        <v>12135</v>
      </c>
      <c r="NVD1" s="10" t="s">
        <v>12136</v>
      </c>
      <c r="NVE1" s="10" t="s">
        <v>12137</v>
      </c>
      <c r="NVF1" s="10" t="s">
        <v>12138</v>
      </c>
      <c r="NVG1" s="10" t="s">
        <v>12139</v>
      </c>
      <c r="NVH1" s="10" t="s">
        <v>12140</v>
      </c>
      <c r="NVI1" s="10" t="s">
        <v>12141</v>
      </c>
      <c r="NVJ1" s="10" t="s">
        <v>12142</v>
      </c>
      <c r="NVK1" s="10" t="s">
        <v>12143</v>
      </c>
      <c r="NVL1" s="10" t="s">
        <v>12144</v>
      </c>
      <c r="NVM1" s="10" t="s">
        <v>12145</v>
      </c>
      <c r="NVN1" s="10" t="s">
        <v>12146</v>
      </c>
      <c r="NVO1" s="10" t="s">
        <v>12147</v>
      </c>
      <c r="NVP1" s="10" t="s">
        <v>12148</v>
      </c>
      <c r="NVQ1" s="10" t="s">
        <v>12149</v>
      </c>
      <c r="NVR1" s="10" t="s">
        <v>12150</v>
      </c>
      <c r="NVS1" s="10" t="s">
        <v>12151</v>
      </c>
      <c r="NVT1" s="10" t="s">
        <v>12152</v>
      </c>
      <c r="NVU1" s="10" t="s">
        <v>12153</v>
      </c>
      <c r="NVV1" s="10" t="s">
        <v>12154</v>
      </c>
      <c r="NVW1" s="10" t="s">
        <v>12155</v>
      </c>
      <c r="NVX1" s="10" t="s">
        <v>12156</v>
      </c>
      <c r="NVY1" s="10" t="s">
        <v>12157</v>
      </c>
      <c r="NVZ1" s="10" t="s">
        <v>12158</v>
      </c>
      <c r="NWA1" s="10" t="s">
        <v>12159</v>
      </c>
      <c r="NWB1" s="10" t="s">
        <v>12160</v>
      </c>
      <c r="NWC1" s="10" t="s">
        <v>12161</v>
      </c>
      <c r="NWD1" s="10" t="s">
        <v>12162</v>
      </c>
      <c r="NWE1" s="10" t="s">
        <v>12163</v>
      </c>
      <c r="NWF1" s="10" t="s">
        <v>12164</v>
      </c>
      <c r="NWG1" s="10" t="s">
        <v>12165</v>
      </c>
      <c r="NWH1" s="10" t="s">
        <v>12166</v>
      </c>
      <c r="NWI1" s="10" t="s">
        <v>12167</v>
      </c>
      <c r="NWJ1" s="10" t="s">
        <v>12168</v>
      </c>
      <c r="NWK1" s="10" t="s">
        <v>12169</v>
      </c>
      <c r="NWL1" s="10" t="s">
        <v>12170</v>
      </c>
      <c r="NWM1" s="10" t="s">
        <v>12171</v>
      </c>
      <c r="NWN1" s="10" t="s">
        <v>12172</v>
      </c>
      <c r="NWO1" s="10" t="s">
        <v>12173</v>
      </c>
      <c r="NWP1" s="10" t="s">
        <v>12174</v>
      </c>
      <c r="NWQ1" s="10" t="s">
        <v>12175</v>
      </c>
      <c r="NWR1" s="10" t="s">
        <v>12176</v>
      </c>
      <c r="NWS1" s="10" t="s">
        <v>12177</v>
      </c>
      <c r="NWT1" s="10" t="s">
        <v>12178</v>
      </c>
      <c r="NWU1" s="10" t="s">
        <v>12179</v>
      </c>
      <c r="NWV1" s="10" t="s">
        <v>12180</v>
      </c>
      <c r="NWW1" s="10" t="s">
        <v>12181</v>
      </c>
      <c r="NWX1" s="10" t="s">
        <v>12182</v>
      </c>
      <c r="NWY1" s="10" t="s">
        <v>12183</v>
      </c>
      <c r="NWZ1" s="10" t="s">
        <v>12184</v>
      </c>
      <c r="NXA1" s="10" t="s">
        <v>12185</v>
      </c>
      <c r="NXB1" s="10" t="s">
        <v>12186</v>
      </c>
      <c r="NXC1" s="10" t="s">
        <v>12187</v>
      </c>
      <c r="NXD1" s="10" t="s">
        <v>12188</v>
      </c>
      <c r="NXE1" s="10" t="s">
        <v>12189</v>
      </c>
      <c r="NXF1" s="10" t="s">
        <v>12190</v>
      </c>
      <c r="NXG1" s="10" t="s">
        <v>12191</v>
      </c>
      <c r="NXH1" s="10" t="s">
        <v>12192</v>
      </c>
      <c r="NXI1" s="10" t="s">
        <v>12193</v>
      </c>
      <c r="NXJ1" s="10" t="s">
        <v>12194</v>
      </c>
      <c r="NXK1" s="10" t="s">
        <v>12195</v>
      </c>
      <c r="NXL1" s="10" t="s">
        <v>12196</v>
      </c>
      <c r="NXM1" s="10" t="s">
        <v>12197</v>
      </c>
      <c r="NXN1" s="10" t="s">
        <v>12198</v>
      </c>
      <c r="NXO1" s="10" t="s">
        <v>12199</v>
      </c>
      <c r="NXP1" s="10" t="s">
        <v>12200</v>
      </c>
      <c r="NXQ1" s="10" t="s">
        <v>12201</v>
      </c>
      <c r="NXR1" s="10" t="s">
        <v>12202</v>
      </c>
      <c r="NXS1" s="10" t="s">
        <v>12203</v>
      </c>
      <c r="NXT1" s="10" t="s">
        <v>12204</v>
      </c>
      <c r="NXU1" s="10" t="s">
        <v>12205</v>
      </c>
      <c r="NXV1" s="10" t="s">
        <v>12206</v>
      </c>
      <c r="NXW1" s="10" t="s">
        <v>12207</v>
      </c>
      <c r="NXX1" s="10" t="s">
        <v>12208</v>
      </c>
      <c r="NXY1" s="10" t="s">
        <v>12209</v>
      </c>
      <c r="NXZ1" s="10" t="s">
        <v>12210</v>
      </c>
      <c r="NYA1" s="10" t="s">
        <v>12211</v>
      </c>
      <c r="NYB1" s="10" t="s">
        <v>12212</v>
      </c>
      <c r="NYC1" s="10" t="s">
        <v>12213</v>
      </c>
      <c r="NYD1" s="10" t="s">
        <v>12214</v>
      </c>
      <c r="NYE1" s="10" t="s">
        <v>12215</v>
      </c>
      <c r="NYF1" s="10" t="s">
        <v>12216</v>
      </c>
      <c r="NYG1" s="10" t="s">
        <v>12217</v>
      </c>
      <c r="NYH1" s="10" t="s">
        <v>12218</v>
      </c>
      <c r="NYI1" s="10" t="s">
        <v>12219</v>
      </c>
      <c r="NYJ1" s="10" t="s">
        <v>12220</v>
      </c>
      <c r="NYK1" s="10" t="s">
        <v>12221</v>
      </c>
      <c r="NYL1" s="10" t="s">
        <v>12222</v>
      </c>
      <c r="NYM1" s="10" t="s">
        <v>12223</v>
      </c>
      <c r="NYN1" s="10" t="s">
        <v>12224</v>
      </c>
      <c r="NYO1" s="10" t="s">
        <v>12225</v>
      </c>
      <c r="NYP1" s="10" t="s">
        <v>12226</v>
      </c>
      <c r="NYQ1" s="10" t="s">
        <v>12227</v>
      </c>
      <c r="NYR1" s="10" t="s">
        <v>12228</v>
      </c>
      <c r="NYS1" s="10" t="s">
        <v>12229</v>
      </c>
      <c r="NYT1" s="10" t="s">
        <v>12230</v>
      </c>
      <c r="NYU1" s="10" t="s">
        <v>12231</v>
      </c>
      <c r="NYV1" s="10" t="s">
        <v>12232</v>
      </c>
      <c r="NYW1" s="10" t="s">
        <v>12233</v>
      </c>
      <c r="NYX1" s="10" t="s">
        <v>12234</v>
      </c>
      <c r="NYY1" s="10" t="s">
        <v>12235</v>
      </c>
      <c r="NYZ1" s="10" t="s">
        <v>12236</v>
      </c>
      <c r="NZA1" s="10" t="s">
        <v>12237</v>
      </c>
      <c r="NZB1" s="10" t="s">
        <v>12238</v>
      </c>
      <c r="NZC1" s="10" t="s">
        <v>12239</v>
      </c>
      <c r="NZD1" s="10" t="s">
        <v>12240</v>
      </c>
      <c r="NZE1" s="10" t="s">
        <v>12241</v>
      </c>
      <c r="NZF1" s="10" t="s">
        <v>12242</v>
      </c>
      <c r="NZG1" s="10" t="s">
        <v>12243</v>
      </c>
      <c r="NZH1" s="10" t="s">
        <v>12244</v>
      </c>
      <c r="NZI1" s="10" t="s">
        <v>12245</v>
      </c>
      <c r="NZJ1" s="10" t="s">
        <v>12246</v>
      </c>
      <c r="NZK1" s="10" t="s">
        <v>12247</v>
      </c>
      <c r="NZL1" s="10" t="s">
        <v>12248</v>
      </c>
      <c r="NZM1" s="10" t="s">
        <v>12249</v>
      </c>
      <c r="NZN1" s="10" t="s">
        <v>12250</v>
      </c>
      <c r="NZO1" s="10" t="s">
        <v>12251</v>
      </c>
      <c r="NZP1" s="10" t="s">
        <v>12252</v>
      </c>
      <c r="NZQ1" s="10" t="s">
        <v>12253</v>
      </c>
      <c r="NZR1" s="10" t="s">
        <v>12254</v>
      </c>
      <c r="NZS1" s="10" t="s">
        <v>12255</v>
      </c>
      <c r="NZT1" s="10" t="s">
        <v>12256</v>
      </c>
      <c r="NZU1" s="10" t="s">
        <v>12257</v>
      </c>
      <c r="NZV1" s="10" t="s">
        <v>12258</v>
      </c>
      <c r="NZW1" s="10" t="s">
        <v>12259</v>
      </c>
      <c r="NZX1" s="10" t="s">
        <v>12260</v>
      </c>
      <c r="NZY1" s="10" t="s">
        <v>12261</v>
      </c>
      <c r="NZZ1" s="10" t="s">
        <v>12262</v>
      </c>
      <c r="OAA1" s="10" t="s">
        <v>12263</v>
      </c>
      <c r="OAB1" s="10" t="s">
        <v>12264</v>
      </c>
      <c r="OAC1" s="10" t="s">
        <v>12265</v>
      </c>
      <c r="OAD1" s="10" t="s">
        <v>12266</v>
      </c>
      <c r="OAE1" s="10" t="s">
        <v>12267</v>
      </c>
      <c r="OAF1" s="10" t="s">
        <v>12268</v>
      </c>
      <c r="OAG1" s="10" t="s">
        <v>12269</v>
      </c>
      <c r="OAH1" s="10" t="s">
        <v>12270</v>
      </c>
      <c r="OAI1" s="10" t="s">
        <v>12271</v>
      </c>
      <c r="OAJ1" s="10" t="s">
        <v>12272</v>
      </c>
      <c r="OAK1" s="10" t="s">
        <v>12273</v>
      </c>
      <c r="OAL1" s="10" t="s">
        <v>12274</v>
      </c>
      <c r="OAM1" s="10" t="s">
        <v>12275</v>
      </c>
      <c r="OAN1" s="10" t="s">
        <v>12276</v>
      </c>
      <c r="OAO1" s="10" t="s">
        <v>12277</v>
      </c>
      <c r="OAP1" s="10" t="s">
        <v>12278</v>
      </c>
      <c r="OAQ1" s="10" t="s">
        <v>12279</v>
      </c>
      <c r="OAR1" s="10" t="s">
        <v>12280</v>
      </c>
      <c r="OAS1" s="10" t="s">
        <v>12281</v>
      </c>
      <c r="OAT1" s="10" t="s">
        <v>12282</v>
      </c>
      <c r="OAU1" s="10" t="s">
        <v>12283</v>
      </c>
      <c r="OAV1" s="10" t="s">
        <v>12284</v>
      </c>
      <c r="OAW1" s="10" t="s">
        <v>12285</v>
      </c>
      <c r="OAX1" s="10" t="s">
        <v>12286</v>
      </c>
      <c r="OAY1" s="10" t="s">
        <v>12287</v>
      </c>
      <c r="OAZ1" s="10" t="s">
        <v>12288</v>
      </c>
      <c r="OBA1" s="10" t="s">
        <v>12289</v>
      </c>
      <c r="OBB1" s="10" t="s">
        <v>12290</v>
      </c>
      <c r="OBC1" s="10" t="s">
        <v>12291</v>
      </c>
      <c r="OBD1" s="10" t="s">
        <v>12292</v>
      </c>
      <c r="OBE1" s="10" t="s">
        <v>12293</v>
      </c>
      <c r="OBF1" s="10" t="s">
        <v>12294</v>
      </c>
      <c r="OBG1" s="10" t="s">
        <v>12295</v>
      </c>
      <c r="OBH1" s="10" t="s">
        <v>12296</v>
      </c>
      <c r="OBI1" s="10" t="s">
        <v>12297</v>
      </c>
      <c r="OBJ1" s="10" t="s">
        <v>12298</v>
      </c>
      <c r="OBK1" s="10" t="s">
        <v>12299</v>
      </c>
      <c r="OBL1" s="10" t="s">
        <v>12300</v>
      </c>
      <c r="OBM1" s="10" t="s">
        <v>12301</v>
      </c>
      <c r="OBN1" s="10" t="s">
        <v>12302</v>
      </c>
      <c r="OBO1" s="10" t="s">
        <v>12303</v>
      </c>
      <c r="OBP1" s="10" t="s">
        <v>12304</v>
      </c>
      <c r="OBQ1" s="10" t="s">
        <v>12305</v>
      </c>
      <c r="OBR1" s="10" t="s">
        <v>12306</v>
      </c>
      <c r="OBS1" s="10" t="s">
        <v>12307</v>
      </c>
      <c r="OBT1" s="10" t="s">
        <v>12308</v>
      </c>
      <c r="OBU1" s="10" t="s">
        <v>12309</v>
      </c>
      <c r="OBV1" s="10" t="s">
        <v>12310</v>
      </c>
      <c r="OBW1" s="10" t="s">
        <v>12311</v>
      </c>
      <c r="OBX1" s="10" t="s">
        <v>12312</v>
      </c>
      <c r="OBY1" s="10" t="s">
        <v>12313</v>
      </c>
      <c r="OBZ1" s="10" t="s">
        <v>12314</v>
      </c>
      <c r="OCA1" s="10" t="s">
        <v>12315</v>
      </c>
      <c r="OCB1" s="10" t="s">
        <v>12316</v>
      </c>
      <c r="OCC1" s="10" t="s">
        <v>12317</v>
      </c>
      <c r="OCD1" s="10" t="s">
        <v>12318</v>
      </c>
      <c r="OCE1" s="10" t="s">
        <v>12319</v>
      </c>
      <c r="OCF1" s="10" t="s">
        <v>12320</v>
      </c>
      <c r="OCG1" s="10" t="s">
        <v>12321</v>
      </c>
      <c r="OCH1" s="10" t="s">
        <v>12322</v>
      </c>
      <c r="OCI1" s="10" t="s">
        <v>12323</v>
      </c>
      <c r="OCJ1" s="10" t="s">
        <v>12324</v>
      </c>
      <c r="OCK1" s="10" t="s">
        <v>12325</v>
      </c>
      <c r="OCL1" s="10" t="s">
        <v>12326</v>
      </c>
      <c r="OCM1" s="10" t="s">
        <v>12327</v>
      </c>
      <c r="OCN1" s="10" t="s">
        <v>12328</v>
      </c>
      <c r="OCO1" s="10" t="s">
        <v>12329</v>
      </c>
      <c r="OCP1" s="10" t="s">
        <v>12330</v>
      </c>
      <c r="OCQ1" s="10" t="s">
        <v>12331</v>
      </c>
      <c r="OCR1" s="10" t="s">
        <v>12332</v>
      </c>
      <c r="OCS1" s="10" t="s">
        <v>12333</v>
      </c>
      <c r="OCT1" s="10" t="s">
        <v>12334</v>
      </c>
      <c r="OCU1" s="10" t="s">
        <v>12335</v>
      </c>
      <c r="OCV1" s="10" t="s">
        <v>12336</v>
      </c>
      <c r="OCW1" s="10" t="s">
        <v>12337</v>
      </c>
      <c r="OCX1" s="10" t="s">
        <v>12338</v>
      </c>
      <c r="OCY1" s="10" t="s">
        <v>12339</v>
      </c>
      <c r="OCZ1" s="10" t="s">
        <v>12340</v>
      </c>
      <c r="ODA1" s="10" t="s">
        <v>12341</v>
      </c>
      <c r="ODB1" s="10" t="s">
        <v>12342</v>
      </c>
      <c r="ODC1" s="10" t="s">
        <v>12343</v>
      </c>
      <c r="ODD1" s="10" t="s">
        <v>12344</v>
      </c>
      <c r="ODE1" s="10" t="s">
        <v>12345</v>
      </c>
      <c r="ODF1" s="10" t="s">
        <v>12346</v>
      </c>
      <c r="ODG1" s="10" t="s">
        <v>12347</v>
      </c>
      <c r="ODH1" s="10" t="s">
        <v>12348</v>
      </c>
      <c r="ODI1" s="10" t="s">
        <v>12349</v>
      </c>
      <c r="ODJ1" s="10" t="s">
        <v>12350</v>
      </c>
      <c r="ODK1" s="10" t="s">
        <v>12351</v>
      </c>
      <c r="ODL1" s="10" t="s">
        <v>12352</v>
      </c>
      <c r="ODM1" s="10" t="s">
        <v>12353</v>
      </c>
      <c r="ODN1" s="10" t="s">
        <v>12354</v>
      </c>
      <c r="ODO1" s="10" t="s">
        <v>12355</v>
      </c>
      <c r="ODP1" s="10" t="s">
        <v>12356</v>
      </c>
      <c r="ODQ1" s="10" t="s">
        <v>12357</v>
      </c>
      <c r="ODR1" s="10" t="s">
        <v>12358</v>
      </c>
      <c r="ODS1" s="10" t="s">
        <v>12359</v>
      </c>
      <c r="ODT1" s="10" t="s">
        <v>12360</v>
      </c>
      <c r="ODU1" s="10" t="s">
        <v>12361</v>
      </c>
      <c r="ODV1" s="10" t="s">
        <v>12362</v>
      </c>
      <c r="ODW1" s="10" t="s">
        <v>12363</v>
      </c>
      <c r="ODX1" s="10" t="s">
        <v>12364</v>
      </c>
      <c r="ODY1" s="10" t="s">
        <v>12365</v>
      </c>
      <c r="ODZ1" s="10" t="s">
        <v>12366</v>
      </c>
      <c r="OEA1" s="10" t="s">
        <v>12367</v>
      </c>
      <c r="OEB1" s="10" t="s">
        <v>12368</v>
      </c>
      <c r="OEC1" s="10" t="s">
        <v>12369</v>
      </c>
      <c r="OED1" s="10" t="s">
        <v>12370</v>
      </c>
      <c r="OEE1" s="10" t="s">
        <v>12371</v>
      </c>
      <c r="OEF1" s="10" t="s">
        <v>12372</v>
      </c>
      <c r="OEG1" s="10" t="s">
        <v>12373</v>
      </c>
      <c r="OEH1" s="10" t="s">
        <v>12374</v>
      </c>
      <c r="OEI1" s="10" t="s">
        <v>12375</v>
      </c>
      <c r="OEJ1" s="10" t="s">
        <v>12376</v>
      </c>
      <c r="OEK1" s="10" t="s">
        <v>12377</v>
      </c>
      <c r="OEL1" s="10" t="s">
        <v>12378</v>
      </c>
      <c r="OEM1" s="10" t="s">
        <v>12379</v>
      </c>
      <c r="OEN1" s="10" t="s">
        <v>12380</v>
      </c>
      <c r="OEO1" s="10" t="s">
        <v>12381</v>
      </c>
      <c r="OEP1" s="10" t="s">
        <v>12382</v>
      </c>
      <c r="OEQ1" s="10" t="s">
        <v>12383</v>
      </c>
      <c r="OER1" s="10" t="s">
        <v>12384</v>
      </c>
      <c r="OES1" s="10" t="s">
        <v>12385</v>
      </c>
      <c r="OET1" s="10" t="s">
        <v>12386</v>
      </c>
      <c r="OEU1" s="10" t="s">
        <v>12387</v>
      </c>
      <c r="OEV1" s="10" t="s">
        <v>12388</v>
      </c>
      <c r="OEW1" s="10" t="s">
        <v>12389</v>
      </c>
      <c r="OEX1" s="10" t="s">
        <v>12390</v>
      </c>
      <c r="OEY1" s="10" t="s">
        <v>12391</v>
      </c>
      <c r="OEZ1" s="10" t="s">
        <v>12392</v>
      </c>
      <c r="OFA1" s="10" t="s">
        <v>12393</v>
      </c>
      <c r="OFB1" s="10" t="s">
        <v>12394</v>
      </c>
      <c r="OFC1" s="10" t="s">
        <v>12395</v>
      </c>
      <c r="OFD1" s="10" t="s">
        <v>12396</v>
      </c>
      <c r="OFE1" s="10" t="s">
        <v>12397</v>
      </c>
      <c r="OFF1" s="10" t="s">
        <v>12398</v>
      </c>
      <c r="OFG1" s="10" t="s">
        <v>12399</v>
      </c>
      <c r="OFH1" s="10" t="s">
        <v>12400</v>
      </c>
      <c r="OFI1" s="10" t="s">
        <v>12401</v>
      </c>
      <c r="OFJ1" s="10" t="s">
        <v>12402</v>
      </c>
      <c r="OFK1" s="10" t="s">
        <v>12403</v>
      </c>
      <c r="OFL1" s="10" t="s">
        <v>12404</v>
      </c>
      <c r="OFM1" s="10" t="s">
        <v>12405</v>
      </c>
      <c r="OFN1" s="10" t="s">
        <v>12406</v>
      </c>
      <c r="OFO1" s="10" t="s">
        <v>12407</v>
      </c>
      <c r="OFP1" s="10" t="s">
        <v>12408</v>
      </c>
      <c r="OFQ1" s="10" t="s">
        <v>12409</v>
      </c>
      <c r="OFR1" s="10" t="s">
        <v>12410</v>
      </c>
      <c r="OFS1" s="10" t="s">
        <v>12411</v>
      </c>
      <c r="OFT1" s="10" t="s">
        <v>12412</v>
      </c>
      <c r="OFU1" s="10" t="s">
        <v>12413</v>
      </c>
      <c r="OFV1" s="10" t="s">
        <v>12414</v>
      </c>
      <c r="OFW1" s="10" t="s">
        <v>12415</v>
      </c>
      <c r="OFX1" s="10" t="s">
        <v>12416</v>
      </c>
      <c r="OFY1" s="10" t="s">
        <v>12417</v>
      </c>
      <c r="OFZ1" s="10" t="s">
        <v>12418</v>
      </c>
      <c r="OGA1" s="10" t="s">
        <v>12419</v>
      </c>
      <c r="OGB1" s="10" t="s">
        <v>12420</v>
      </c>
      <c r="OGC1" s="10" t="s">
        <v>12421</v>
      </c>
      <c r="OGD1" s="10" t="s">
        <v>12422</v>
      </c>
      <c r="OGE1" s="10" t="s">
        <v>12423</v>
      </c>
      <c r="OGF1" s="10" t="s">
        <v>12424</v>
      </c>
      <c r="OGG1" s="10" t="s">
        <v>12425</v>
      </c>
      <c r="OGH1" s="10" t="s">
        <v>12426</v>
      </c>
      <c r="OGI1" s="10" t="s">
        <v>12427</v>
      </c>
      <c r="OGJ1" s="10" t="s">
        <v>12428</v>
      </c>
      <c r="OGK1" s="10" t="s">
        <v>12429</v>
      </c>
      <c r="OGL1" s="10" t="s">
        <v>12430</v>
      </c>
      <c r="OGM1" s="10" t="s">
        <v>12431</v>
      </c>
      <c r="OGN1" s="10" t="s">
        <v>12432</v>
      </c>
      <c r="OGO1" s="10" t="s">
        <v>12433</v>
      </c>
      <c r="OGP1" s="10" t="s">
        <v>12434</v>
      </c>
      <c r="OGQ1" s="10" t="s">
        <v>12435</v>
      </c>
      <c r="OGR1" s="10" t="s">
        <v>12436</v>
      </c>
      <c r="OGS1" s="10" t="s">
        <v>12437</v>
      </c>
      <c r="OGT1" s="10" t="s">
        <v>12438</v>
      </c>
      <c r="OGU1" s="10" t="s">
        <v>12439</v>
      </c>
      <c r="OGV1" s="10" t="s">
        <v>12440</v>
      </c>
      <c r="OGW1" s="10" t="s">
        <v>12441</v>
      </c>
      <c r="OGX1" s="10" t="s">
        <v>12442</v>
      </c>
      <c r="OGY1" s="10" t="s">
        <v>12443</v>
      </c>
      <c r="OGZ1" s="10" t="s">
        <v>12444</v>
      </c>
      <c r="OHA1" s="10" t="s">
        <v>12445</v>
      </c>
      <c r="OHB1" s="10" t="s">
        <v>12446</v>
      </c>
      <c r="OHC1" s="10" t="s">
        <v>12447</v>
      </c>
      <c r="OHD1" s="10" t="s">
        <v>12448</v>
      </c>
      <c r="OHE1" s="10" t="s">
        <v>12449</v>
      </c>
      <c r="OHF1" s="10" t="s">
        <v>12450</v>
      </c>
      <c r="OHG1" s="10" t="s">
        <v>12451</v>
      </c>
      <c r="OHH1" s="10" t="s">
        <v>12452</v>
      </c>
      <c r="OHI1" s="10" t="s">
        <v>12453</v>
      </c>
      <c r="OHJ1" s="10" t="s">
        <v>12454</v>
      </c>
      <c r="OHK1" s="10" t="s">
        <v>12455</v>
      </c>
      <c r="OHL1" s="10" t="s">
        <v>12456</v>
      </c>
      <c r="OHM1" s="10" t="s">
        <v>12457</v>
      </c>
      <c r="OHN1" s="10" t="s">
        <v>12458</v>
      </c>
      <c r="OHO1" s="10" t="s">
        <v>12459</v>
      </c>
      <c r="OHP1" s="10" t="s">
        <v>12460</v>
      </c>
      <c r="OHQ1" s="10" t="s">
        <v>12461</v>
      </c>
      <c r="OHR1" s="10" t="s">
        <v>12462</v>
      </c>
      <c r="OHS1" s="10" t="s">
        <v>12463</v>
      </c>
      <c r="OHT1" s="10" t="s">
        <v>12464</v>
      </c>
      <c r="OHU1" s="10" t="s">
        <v>12465</v>
      </c>
      <c r="OHV1" s="10" t="s">
        <v>12466</v>
      </c>
      <c r="OHW1" s="10" t="s">
        <v>12467</v>
      </c>
      <c r="OHX1" s="10" t="s">
        <v>12468</v>
      </c>
      <c r="OHY1" s="10" t="s">
        <v>12469</v>
      </c>
      <c r="OHZ1" s="10" t="s">
        <v>12470</v>
      </c>
      <c r="OIA1" s="10" t="s">
        <v>12471</v>
      </c>
      <c r="OIB1" s="10" t="s">
        <v>12472</v>
      </c>
      <c r="OIC1" s="10" t="s">
        <v>12473</v>
      </c>
      <c r="OID1" s="10" t="s">
        <v>12474</v>
      </c>
      <c r="OIE1" s="10" t="s">
        <v>12475</v>
      </c>
      <c r="OIF1" s="10" t="s">
        <v>12476</v>
      </c>
      <c r="OIG1" s="10" t="s">
        <v>12477</v>
      </c>
      <c r="OIH1" s="10" t="s">
        <v>12478</v>
      </c>
      <c r="OII1" s="10" t="s">
        <v>12479</v>
      </c>
      <c r="OIJ1" s="10" t="s">
        <v>12480</v>
      </c>
      <c r="OIK1" s="10" t="s">
        <v>12481</v>
      </c>
      <c r="OIL1" s="10" t="s">
        <v>12482</v>
      </c>
      <c r="OIM1" s="10" t="s">
        <v>12483</v>
      </c>
      <c r="OIN1" s="10" t="s">
        <v>12484</v>
      </c>
      <c r="OIO1" s="10" t="s">
        <v>12485</v>
      </c>
      <c r="OIP1" s="10" t="s">
        <v>12486</v>
      </c>
      <c r="OIQ1" s="10" t="s">
        <v>12487</v>
      </c>
      <c r="OIR1" s="10" t="s">
        <v>12488</v>
      </c>
      <c r="OIS1" s="10" t="s">
        <v>12489</v>
      </c>
      <c r="OIT1" s="10" t="s">
        <v>12490</v>
      </c>
      <c r="OIU1" s="10" t="s">
        <v>12491</v>
      </c>
      <c r="OIV1" s="10" t="s">
        <v>12492</v>
      </c>
      <c r="OIW1" s="10" t="s">
        <v>12493</v>
      </c>
      <c r="OIX1" s="10" t="s">
        <v>12494</v>
      </c>
      <c r="OIY1" s="10" t="s">
        <v>12495</v>
      </c>
      <c r="OIZ1" s="10" t="s">
        <v>12496</v>
      </c>
      <c r="OJA1" s="10" t="s">
        <v>12497</v>
      </c>
      <c r="OJB1" s="10" t="s">
        <v>12498</v>
      </c>
      <c r="OJC1" s="10" t="s">
        <v>12499</v>
      </c>
      <c r="OJD1" s="10" t="s">
        <v>12500</v>
      </c>
      <c r="OJE1" s="10" t="s">
        <v>12501</v>
      </c>
      <c r="OJF1" s="10" t="s">
        <v>12502</v>
      </c>
      <c r="OJG1" s="10" t="s">
        <v>12503</v>
      </c>
      <c r="OJH1" s="10" t="s">
        <v>12504</v>
      </c>
      <c r="OJI1" s="10" t="s">
        <v>12505</v>
      </c>
      <c r="OJJ1" s="10" t="s">
        <v>12506</v>
      </c>
      <c r="OJK1" s="10" t="s">
        <v>12507</v>
      </c>
      <c r="OJL1" s="10" t="s">
        <v>12508</v>
      </c>
      <c r="OJM1" s="10" t="s">
        <v>12509</v>
      </c>
      <c r="OJN1" s="10" t="s">
        <v>12510</v>
      </c>
      <c r="OJO1" s="10" t="s">
        <v>12511</v>
      </c>
      <c r="OJP1" s="10" t="s">
        <v>12512</v>
      </c>
      <c r="OJQ1" s="10" t="s">
        <v>12513</v>
      </c>
      <c r="OJR1" s="10" t="s">
        <v>12514</v>
      </c>
      <c r="OJS1" s="10" t="s">
        <v>12515</v>
      </c>
      <c r="OJT1" s="10" t="s">
        <v>12516</v>
      </c>
      <c r="OJU1" s="10" t="s">
        <v>12517</v>
      </c>
      <c r="OJV1" s="10" t="s">
        <v>12518</v>
      </c>
      <c r="OJW1" s="10" t="s">
        <v>12519</v>
      </c>
      <c r="OJX1" s="10" t="s">
        <v>12520</v>
      </c>
      <c r="OJY1" s="10" t="s">
        <v>12521</v>
      </c>
      <c r="OJZ1" s="10" t="s">
        <v>12522</v>
      </c>
      <c r="OKA1" s="10" t="s">
        <v>12523</v>
      </c>
      <c r="OKB1" s="10" t="s">
        <v>12524</v>
      </c>
      <c r="OKC1" s="10" t="s">
        <v>12525</v>
      </c>
      <c r="OKD1" s="10" t="s">
        <v>12526</v>
      </c>
      <c r="OKE1" s="10" t="s">
        <v>12527</v>
      </c>
      <c r="OKF1" s="10" t="s">
        <v>12528</v>
      </c>
      <c r="OKG1" s="10" t="s">
        <v>12529</v>
      </c>
      <c r="OKH1" s="10" t="s">
        <v>12530</v>
      </c>
      <c r="OKI1" s="10" t="s">
        <v>12531</v>
      </c>
      <c r="OKJ1" s="10" t="s">
        <v>12532</v>
      </c>
      <c r="OKK1" s="10" t="s">
        <v>12533</v>
      </c>
      <c r="OKL1" s="10" t="s">
        <v>12534</v>
      </c>
      <c r="OKM1" s="10" t="s">
        <v>12535</v>
      </c>
      <c r="OKN1" s="10" t="s">
        <v>12536</v>
      </c>
      <c r="OKO1" s="10" t="s">
        <v>12537</v>
      </c>
      <c r="OKP1" s="10" t="s">
        <v>12538</v>
      </c>
      <c r="OKQ1" s="10" t="s">
        <v>12539</v>
      </c>
      <c r="OKR1" s="10" t="s">
        <v>12540</v>
      </c>
      <c r="OKS1" s="10" t="s">
        <v>12541</v>
      </c>
      <c r="OKT1" s="10" t="s">
        <v>12542</v>
      </c>
      <c r="OKU1" s="10" t="s">
        <v>12543</v>
      </c>
      <c r="OKV1" s="10" t="s">
        <v>12544</v>
      </c>
      <c r="OKW1" s="10" t="s">
        <v>12545</v>
      </c>
      <c r="OKX1" s="10" t="s">
        <v>12546</v>
      </c>
      <c r="OKY1" s="10" t="s">
        <v>12547</v>
      </c>
      <c r="OKZ1" s="10" t="s">
        <v>12548</v>
      </c>
      <c r="OLA1" s="10" t="s">
        <v>12549</v>
      </c>
      <c r="OLB1" s="10" t="s">
        <v>12550</v>
      </c>
      <c r="OLC1" s="10" t="s">
        <v>12551</v>
      </c>
      <c r="OLD1" s="10" t="s">
        <v>12552</v>
      </c>
      <c r="OLE1" s="10" t="s">
        <v>12553</v>
      </c>
      <c r="OLF1" s="10" t="s">
        <v>12554</v>
      </c>
      <c r="OLG1" s="10" t="s">
        <v>12555</v>
      </c>
      <c r="OLH1" s="10" t="s">
        <v>12556</v>
      </c>
      <c r="OLI1" s="10" t="s">
        <v>12557</v>
      </c>
      <c r="OLJ1" s="10" t="s">
        <v>12558</v>
      </c>
      <c r="OLK1" s="10" t="s">
        <v>12559</v>
      </c>
      <c r="OLL1" s="10" t="s">
        <v>12560</v>
      </c>
      <c r="OLM1" s="10" t="s">
        <v>12561</v>
      </c>
      <c r="OLN1" s="10" t="s">
        <v>12562</v>
      </c>
      <c r="OLO1" s="10" t="s">
        <v>12563</v>
      </c>
      <c r="OLP1" s="10" t="s">
        <v>12564</v>
      </c>
      <c r="OLQ1" s="10" t="s">
        <v>12565</v>
      </c>
      <c r="OLR1" s="10" t="s">
        <v>12566</v>
      </c>
      <c r="OLS1" s="10" t="s">
        <v>12567</v>
      </c>
      <c r="OLT1" s="10" t="s">
        <v>12568</v>
      </c>
      <c r="OLU1" s="10" t="s">
        <v>12569</v>
      </c>
      <c r="OLV1" s="10" t="s">
        <v>12570</v>
      </c>
      <c r="OLW1" s="10" t="s">
        <v>12571</v>
      </c>
      <c r="OLX1" s="10" t="s">
        <v>12572</v>
      </c>
      <c r="OLY1" s="10" t="s">
        <v>12573</v>
      </c>
      <c r="OLZ1" s="10" t="s">
        <v>12574</v>
      </c>
      <c r="OMA1" s="10" t="s">
        <v>12575</v>
      </c>
      <c r="OMB1" s="10" t="s">
        <v>12576</v>
      </c>
      <c r="OMC1" s="10" t="s">
        <v>12577</v>
      </c>
      <c r="OMD1" s="10" t="s">
        <v>12578</v>
      </c>
      <c r="OME1" s="10" t="s">
        <v>12579</v>
      </c>
      <c r="OMF1" s="10" t="s">
        <v>12580</v>
      </c>
      <c r="OMG1" s="10" t="s">
        <v>12581</v>
      </c>
      <c r="OMH1" s="10" t="s">
        <v>12582</v>
      </c>
      <c r="OMI1" s="10" t="s">
        <v>12583</v>
      </c>
      <c r="OMJ1" s="10" t="s">
        <v>12584</v>
      </c>
      <c r="OMK1" s="10" t="s">
        <v>12585</v>
      </c>
      <c r="OML1" s="10" t="s">
        <v>12586</v>
      </c>
      <c r="OMM1" s="10" t="s">
        <v>12587</v>
      </c>
      <c r="OMN1" s="10" t="s">
        <v>12588</v>
      </c>
      <c r="OMO1" s="10" t="s">
        <v>12589</v>
      </c>
      <c r="OMP1" s="10" t="s">
        <v>12590</v>
      </c>
      <c r="OMQ1" s="10" t="s">
        <v>12591</v>
      </c>
      <c r="OMR1" s="10" t="s">
        <v>12592</v>
      </c>
      <c r="OMS1" s="10" t="s">
        <v>12593</v>
      </c>
      <c r="OMT1" s="10" t="s">
        <v>12594</v>
      </c>
      <c r="OMU1" s="10" t="s">
        <v>12595</v>
      </c>
      <c r="OMV1" s="10" t="s">
        <v>12596</v>
      </c>
      <c r="OMW1" s="10" t="s">
        <v>12597</v>
      </c>
      <c r="OMX1" s="10" t="s">
        <v>12598</v>
      </c>
      <c r="OMY1" s="10" t="s">
        <v>12599</v>
      </c>
      <c r="OMZ1" s="10" t="s">
        <v>12600</v>
      </c>
      <c r="ONA1" s="10" t="s">
        <v>12601</v>
      </c>
      <c r="ONB1" s="10" t="s">
        <v>12602</v>
      </c>
      <c r="ONC1" s="10" t="s">
        <v>12603</v>
      </c>
      <c r="OND1" s="10" t="s">
        <v>12604</v>
      </c>
      <c r="ONE1" s="10" t="s">
        <v>12605</v>
      </c>
      <c r="ONF1" s="10" t="s">
        <v>12606</v>
      </c>
      <c r="ONG1" s="10" t="s">
        <v>12607</v>
      </c>
      <c r="ONH1" s="10" t="s">
        <v>12608</v>
      </c>
      <c r="ONI1" s="10" t="s">
        <v>12609</v>
      </c>
      <c r="ONJ1" s="10" t="s">
        <v>12610</v>
      </c>
      <c r="ONK1" s="10" t="s">
        <v>12611</v>
      </c>
      <c r="ONL1" s="10" t="s">
        <v>12612</v>
      </c>
      <c r="ONM1" s="10" t="s">
        <v>12613</v>
      </c>
      <c r="ONN1" s="10" t="s">
        <v>12614</v>
      </c>
      <c r="ONO1" s="10" t="s">
        <v>12615</v>
      </c>
      <c r="ONP1" s="10" t="s">
        <v>12616</v>
      </c>
      <c r="ONQ1" s="10" t="s">
        <v>12617</v>
      </c>
      <c r="ONR1" s="10" t="s">
        <v>12618</v>
      </c>
      <c r="ONS1" s="10" t="s">
        <v>12619</v>
      </c>
      <c r="ONT1" s="10" t="s">
        <v>12620</v>
      </c>
      <c r="ONU1" s="10" t="s">
        <v>12621</v>
      </c>
      <c r="ONV1" s="10" t="s">
        <v>12622</v>
      </c>
      <c r="ONW1" s="10" t="s">
        <v>12623</v>
      </c>
      <c r="ONX1" s="10" t="s">
        <v>12624</v>
      </c>
      <c r="ONY1" s="10" t="s">
        <v>12625</v>
      </c>
      <c r="ONZ1" s="10" t="s">
        <v>12626</v>
      </c>
      <c r="OOA1" s="10" t="s">
        <v>12627</v>
      </c>
      <c r="OOB1" s="10" t="s">
        <v>12628</v>
      </c>
      <c r="OOC1" s="10" t="s">
        <v>12629</v>
      </c>
      <c r="OOD1" s="10" t="s">
        <v>12630</v>
      </c>
      <c r="OOE1" s="10" t="s">
        <v>12631</v>
      </c>
      <c r="OOF1" s="10" t="s">
        <v>12632</v>
      </c>
      <c r="OOG1" s="10" t="s">
        <v>12633</v>
      </c>
      <c r="OOH1" s="10" t="s">
        <v>12634</v>
      </c>
      <c r="OOI1" s="10" t="s">
        <v>12635</v>
      </c>
      <c r="OOJ1" s="10" t="s">
        <v>12636</v>
      </c>
      <c r="OOK1" s="10" t="s">
        <v>12637</v>
      </c>
      <c r="OOL1" s="10" t="s">
        <v>12638</v>
      </c>
      <c r="OOM1" s="10" t="s">
        <v>12639</v>
      </c>
      <c r="OON1" s="10" t="s">
        <v>12640</v>
      </c>
      <c r="OOO1" s="10" t="s">
        <v>12641</v>
      </c>
      <c r="OOP1" s="10" t="s">
        <v>12642</v>
      </c>
      <c r="OOQ1" s="10" t="s">
        <v>12643</v>
      </c>
      <c r="OOR1" s="10" t="s">
        <v>12644</v>
      </c>
      <c r="OOS1" s="10" t="s">
        <v>12645</v>
      </c>
      <c r="OOT1" s="10" t="s">
        <v>12646</v>
      </c>
      <c r="OOU1" s="10" t="s">
        <v>12647</v>
      </c>
      <c r="OOV1" s="10" t="s">
        <v>12648</v>
      </c>
      <c r="OOW1" s="10" t="s">
        <v>12649</v>
      </c>
      <c r="OOX1" s="10" t="s">
        <v>12650</v>
      </c>
      <c r="OOY1" s="10" t="s">
        <v>12651</v>
      </c>
      <c r="OOZ1" s="10" t="s">
        <v>12652</v>
      </c>
      <c r="OPA1" s="10" t="s">
        <v>12653</v>
      </c>
      <c r="OPB1" s="10" t="s">
        <v>12654</v>
      </c>
      <c r="OPC1" s="10" t="s">
        <v>12655</v>
      </c>
      <c r="OPD1" s="10" t="s">
        <v>12656</v>
      </c>
      <c r="OPE1" s="10" t="s">
        <v>12657</v>
      </c>
      <c r="OPF1" s="10" t="s">
        <v>12658</v>
      </c>
      <c r="OPG1" s="10" t="s">
        <v>12659</v>
      </c>
      <c r="OPH1" s="10" t="s">
        <v>12660</v>
      </c>
      <c r="OPI1" s="10" t="s">
        <v>12661</v>
      </c>
      <c r="OPJ1" s="10" t="s">
        <v>12662</v>
      </c>
      <c r="OPK1" s="10" t="s">
        <v>12663</v>
      </c>
      <c r="OPL1" s="10" t="s">
        <v>12664</v>
      </c>
      <c r="OPM1" s="10" t="s">
        <v>12665</v>
      </c>
      <c r="OPN1" s="10" t="s">
        <v>12666</v>
      </c>
      <c r="OPO1" s="10" t="s">
        <v>12667</v>
      </c>
      <c r="OPP1" s="10" t="s">
        <v>12668</v>
      </c>
      <c r="OPQ1" s="10" t="s">
        <v>12669</v>
      </c>
      <c r="OPR1" s="10" t="s">
        <v>12670</v>
      </c>
      <c r="OPS1" s="10" t="s">
        <v>12671</v>
      </c>
      <c r="OPT1" s="10" t="s">
        <v>12672</v>
      </c>
      <c r="OPU1" s="10" t="s">
        <v>12673</v>
      </c>
      <c r="OPV1" s="10" t="s">
        <v>12674</v>
      </c>
      <c r="OPW1" s="10" t="s">
        <v>12675</v>
      </c>
      <c r="OPX1" s="10" t="s">
        <v>12676</v>
      </c>
      <c r="OPY1" s="10" t="s">
        <v>12677</v>
      </c>
      <c r="OPZ1" s="10" t="s">
        <v>12678</v>
      </c>
      <c r="OQA1" s="10" t="s">
        <v>12679</v>
      </c>
      <c r="OQB1" s="10" t="s">
        <v>12680</v>
      </c>
      <c r="OQC1" s="10" t="s">
        <v>12681</v>
      </c>
      <c r="OQD1" s="10" t="s">
        <v>12682</v>
      </c>
      <c r="OQE1" s="10" t="s">
        <v>12683</v>
      </c>
      <c r="OQF1" s="10" t="s">
        <v>12684</v>
      </c>
      <c r="OQG1" s="10" t="s">
        <v>12685</v>
      </c>
      <c r="OQH1" s="10" t="s">
        <v>12686</v>
      </c>
      <c r="OQI1" s="10" t="s">
        <v>12687</v>
      </c>
      <c r="OQJ1" s="10" t="s">
        <v>12688</v>
      </c>
      <c r="OQK1" s="10" t="s">
        <v>12689</v>
      </c>
      <c r="OQL1" s="10" t="s">
        <v>12690</v>
      </c>
      <c r="OQM1" s="10" t="s">
        <v>12691</v>
      </c>
      <c r="OQN1" s="10" t="s">
        <v>12692</v>
      </c>
      <c r="OQO1" s="10" t="s">
        <v>12693</v>
      </c>
      <c r="OQP1" s="10" t="s">
        <v>12694</v>
      </c>
      <c r="OQQ1" s="10" t="s">
        <v>12695</v>
      </c>
      <c r="OQR1" s="10" t="s">
        <v>12696</v>
      </c>
      <c r="OQS1" s="10" t="s">
        <v>12697</v>
      </c>
      <c r="OQT1" s="10" t="s">
        <v>12698</v>
      </c>
      <c r="OQU1" s="10" t="s">
        <v>12699</v>
      </c>
      <c r="OQV1" s="10" t="s">
        <v>12700</v>
      </c>
      <c r="OQW1" s="10" t="s">
        <v>12701</v>
      </c>
      <c r="OQX1" s="10" t="s">
        <v>12702</v>
      </c>
      <c r="OQY1" s="10" t="s">
        <v>12703</v>
      </c>
      <c r="OQZ1" s="10" t="s">
        <v>12704</v>
      </c>
      <c r="ORA1" s="10" t="s">
        <v>12705</v>
      </c>
      <c r="ORB1" s="10" t="s">
        <v>12706</v>
      </c>
      <c r="ORC1" s="10" t="s">
        <v>12707</v>
      </c>
      <c r="ORD1" s="10" t="s">
        <v>12708</v>
      </c>
      <c r="ORE1" s="10" t="s">
        <v>12709</v>
      </c>
      <c r="ORF1" s="10" t="s">
        <v>12710</v>
      </c>
      <c r="ORG1" s="10" t="s">
        <v>12711</v>
      </c>
      <c r="ORH1" s="10" t="s">
        <v>12712</v>
      </c>
      <c r="ORI1" s="10" t="s">
        <v>12713</v>
      </c>
      <c r="ORJ1" s="10" t="s">
        <v>12714</v>
      </c>
      <c r="ORK1" s="10" t="s">
        <v>12715</v>
      </c>
      <c r="ORL1" s="10" t="s">
        <v>12716</v>
      </c>
      <c r="ORM1" s="10" t="s">
        <v>12717</v>
      </c>
      <c r="ORN1" s="10" t="s">
        <v>12718</v>
      </c>
      <c r="ORO1" s="10" t="s">
        <v>12719</v>
      </c>
      <c r="ORP1" s="10" t="s">
        <v>12720</v>
      </c>
      <c r="ORQ1" s="10" t="s">
        <v>12721</v>
      </c>
      <c r="ORR1" s="10" t="s">
        <v>12722</v>
      </c>
      <c r="ORS1" s="10" t="s">
        <v>12723</v>
      </c>
      <c r="ORT1" s="10" t="s">
        <v>12724</v>
      </c>
      <c r="ORU1" s="10" t="s">
        <v>12725</v>
      </c>
      <c r="ORV1" s="10" t="s">
        <v>12726</v>
      </c>
      <c r="ORW1" s="10" t="s">
        <v>12727</v>
      </c>
      <c r="ORX1" s="10" t="s">
        <v>12728</v>
      </c>
      <c r="ORY1" s="10" t="s">
        <v>12729</v>
      </c>
      <c r="ORZ1" s="10" t="s">
        <v>12730</v>
      </c>
      <c r="OSA1" s="10" t="s">
        <v>12731</v>
      </c>
      <c r="OSB1" s="10" t="s">
        <v>12732</v>
      </c>
      <c r="OSC1" s="10" t="s">
        <v>12733</v>
      </c>
      <c r="OSD1" s="10" t="s">
        <v>12734</v>
      </c>
      <c r="OSE1" s="10" t="s">
        <v>12735</v>
      </c>
      <c r="OSF1" s="10" t="s">
        <v>12736</v>
      </c>
      <c r="OSG1" s="10" t="s">
        <v>12737</v>
      </c>
      <c r="OSH1" s="10" t="s">
        <v>12738</v>
      </c>
      <c r="OSI1" s="10" t="s">
        <v>12739</v>
      </c>
      <c r="OSJ1" s="10" t="s">
        <v>12740</v>
      </c>
      <c r="OSK1" s="10" t="s">
        <v>12741</v>
      </c>
      <c r="OSL1" s="10" t="s">
        <v>12742</v>
      </c>
      <c r="OSM1" s="10" t="s">
        <v>12743</v>
      </c>
      <c r="OSN1" s="10" t="s">
        <v>12744</v>
      </c>
      <c r="OSO1" s="10" t="s">
        <v>12745</v>
      </c>
      <c r="OSP1" s="10" t="s">
        <v>12746</v>
      </c>
      <c r="OSQ1" s="10" t="s">
        <v>12747</v>
      </c>
      <c r="OSR1" s="10" t="s">
        <v>12748</v>
      </c>
      <c r="OSS1" s="10" t="s">
        <v>12749</v>
      </c>
      <c r="OST1" s="10" t="s">
        <v>12750</v>
      </c>
      <c r="OSU1" s="10" t="s">
        <v>12751</v>
      </c>
      <c r="OSV1" s="10" t="s">
        <v>12752</v>
      </c>
      <c r="OSW1" s="10" t="s">
        <v>12753</v>
      </c>
      <c r="OSX1" s="10" t="s">
        <v>12754</v>
      </c>
      <c r="OSY1" s="10" t="s">
        <v>12755</v>
      </c>
      <c r="OSZ1" s="10" t="s">
        <v>12756</v>
      </c>
      <c r="OTA1" s="10" t="s">
        <v>12757</v>
      </c>
      <c r="OTB1" s="10" t="s">
        <v>12758</v>
      </c>
      <c r="OTC1" s="10" t="s">
        <v>12759</v>
      </c>
      <c r="OTD1" s="10" t="s">
        <v>12760</v>
      </c>
      <c r="OTE1" s="10" t="s">
        <v>12761</v>
      </c>
      <c r="OTF1" s="10" t="s">
        <v>12762</v>
      </c>
      <c r="OTG1" s="10" t="s">
        <v>12763</v>
      </c>
      <c r="OTH1" s="10" t="s">
        <v>12764</v>
      </c>
      <c r="OTI1" s="10" t="s">
        <v>12765</v>
      </c>
      <c r="OTJ1" s="10" t="s">
        <v>12766</v>
      </c>
      <c r="OTK1" s="10" t="s">
        <v>12767</v>
      </c>
      <c r="OTL1" s="10" t="s">
        <v>12768</v>
      </c>
      <c r="OTM1" s="10" t="s">
        <v>12769</v>
      </c>
      <c r="OTN1" s="10" t="s">
        <v>12770</v>
      </c>
      <c r="OTO1" s="10" t="s">
        <v>12771</v>
      </c>
      <c r="OTP1" s="10" t="s">
        <v>12772</v>
      </c>
      <c r="OTQ1" s="10" t="s">
        <v>12773</v>
      </c>
      <c r="OTR1" s="10" t="s">
        <v>12774</v>
      </c>
      <c r="OTS1" s="10" t="s">
        <v>12775</v>
      </c>
      <c r="OTT1" s="10" t="s">
        <v>12776</v>
      </c>
      <c r="OTU1" s="10" t="s">
        <v>12777</v>
      </c>
      <c r="OTV1" s="10" t="s">
        <v>12778</v>
      </c>
      <c r="OTW1" s="10" t="s">
        <v>12779</v>
      </c>
      <c r="OTX1" s="10" t="s">
        <v>12780</v>
      </c>
      <c r="OTY1" s="10" t="s">
        <v>12781</v>
      </c>
      <c r="OTZ1" s="10" t="s">
        <v>12782</v>
      </c>
      <c r="OUA1" s="10" t="s">
        <v>12783</v>
      </c>
      <c r="OUB1" s="10" t="s">
        <v>12784</v>
      </c>
      <c r="OUC1" s="10" t="s">
        <v>12785</v>
      </c>
      <c r="OUD1" s="10" t="s">
        <v>12786</v>
      </c>
      <c r="OUE1" s="10" t="s">
        <v>12787</v>
      </c>
      <c r="OUF1" s="10" t="s">
        <v>12788</v>
      </c>
      <c r="OUG1" s="10" t="s">
        <v>12789</v>
      </c>
      <c r="OUH1" s="10" t="s">
        <v>12790</v>
      </c>
      <c r="OUI1" s="10" t="s">
        <v>12791</v>
      </c>
      <c r="OUJ1" s="10" t="s">
        <v>12792</v>
      </c>
      <c r="OUK1" s="10" t="s">
        <v>12793</v>
      </c>
      <c r="OUL1" s="10" t="s">
        <v>12794</v>
      </c>
      <c r="OUM1" s="10" t="s">
        <v>12795</v>
      </c>
      <c r="OUN1" s="10" t="s">
        <v>12796</v>
      </c>
      <c r="OUO1" s="10" t="s">
        <v>12797</v>
      </c>
      <c r="OUP1" s="10" t="s">
        <v>12798</v>
      </c>
      <c r="OUQ1" s="10" t="s">
        <v>12799</v>
      </c>
      <c r="OUR1" s="10" t="s">
        <v>12800</v>
      </c>
      <c r="OUS1" s="10" t="s">
        <v>12801</v>
      </c>
      <c r="OUT1" s="10" t="s">
        <v>12802</v>
      </c>
      <c r="OUU1" s="10" t="s">
        <v>12803</v>
      </c>
      <c r="OUV1" s="10" t="s">
        <v>12804</v>
      </c>
      <c r="OUW1" s="10" t="s">
        <v>12805</v>
      </c>
      <c r="OUX1" s="10" t="s">
        <v>12806</v>
      </c>
      <c r="OUY1" s="10" t="s">
        <v>12807</v>
      </c>
      <c r="OUZ1" s="10" t="s">
        <v>12808</v>
      </c>
      <c r="OVA1" s="10" t="s">
        <v>12809</v>
      </c>
      <c r="OVB1" s="10" t="s">
        <v>12810</v>
      </c>
      <c r="OVC1" s="10" t="s">
        <v>12811</v>
      </c>
      <c r="OVD1" s="10" t="s">
        <v>12812</v>
      </c>
      <c r="OVE1" s="10" t="s">
        <v>12813</v>
      </c>
      <c r="OVF1" s="10" t="s">
        <v>12814</v>
      </c>
      <c r="OVG1" s="10" t="s">
        <v>12815</v>
      </c>
      <c r="OVH1" s="10" t="s">
        <v>12816</v>
      </c>
      <c r="OVI1" s="10" t="s">
        <v>12817</v>
      </c>
      <c r="OVJ1" s="10" t="s">
        <v>12818</v>
      </c>
      <c r="OVK1" s="10" t="s">
        <v>12819</v>
      </c>
      <c r="OVL1" s="10" t="s">
        <v>12820</v>
      </c>
      <c r="OVM1" s="10" t="s">
        <v>12821</v>
      </c>
      <c r="OVN1" s="10" t="s">
        <v>12822</v>
      </c>
      <c r="OVO1" s="10" t="s">
        <v>12823</v>
      </c>
      <c r="OVP1" s="10" t="s">
        <v>12824</v>
      </c>
      <c r="OVQ1" s="10" t="s">
        <v>12825</v>
      </c>
      <c r="OVR1" s="10" t="s">
        <v>12826</v>
      </c>
      <c r="OVS1" s="10" t="s">
        <v>12827</v>
      </c>
      <c r="OVT1" s="10" t="s">
        <v>12828</v>
      </c>
      <c r="OVU1" s="10" t="s">
        <v>12829</v>
      </c>
      <c r="OVV1" s="10" t="s">
        <v>12830</v>
      </c>
      <c r="OVW1" s="10" t="s">
        <v>12831</v>
      </c>
      <c r="OVX1" s="10" t="s">
        <v>12832</v>
      </c>
      <c r="OVY1" s="10" t="s">
        <v>12833</v>
      </c>
      <c r="OVZ1" s="10" t="s">
        <v>12834</v>
      </c>
      <c r="OWA1" s="10" t="s">
        <v>12835</v>
      </c>
      <c r="OWB1" s="10" t="s">
        <v>12836</v>
      </c>
      <c r="OWC1" s="10" t="s">
        <v>12837</v>
      </c>
      <c r="OWD1" s="10" t="s">
        <v>12838</v>
      </c>
      <c r="OWE1" s="10" t="s">
        <v>12839</v>
      </c>
      <c r="OWF1" s="10" t="s">
        <v>12840</v>
      </c>
      <c r="OWG1" s="10" t="s">
        <v>12841</v>
      </c>
      <c r="OWH1" s="10" t="s">
        <v>12842</v>
      </c>
      <c r="OWI1" s="10" t="s">
        <v>12843</v>
      </c>
      <c r="OWJ1" s="10" t="s">
        <v>12844</v>
      </c>
      <c r="OWK1" s="10" t="s">
        <v>12845</v>
      </c>
      <c r="OWL1" s="10" t="s">
        <v>12846</v>
      </c>
      <c r="OWM1" s="10" t="s">
        <v>12847</v>
      </c>
      <c r="OWN1" s="10" t="s">
        <v>12848</v>
      </c>
      <c r="OWO1" s="10" t="s">
        <v>12849</v>
      </c>
      <c r="OWP1" s="10" t="s">
        <v>12850</v>
      </c>
      <c r="OWQ1" s="10" t="s">
        <v>12851</v>
      </c>
      <c r="OWR1" s="10" t="s">
        <v>12852</v>
      </c>
      <c r="OWS1" s="10" t="s">
        <v>12853</v>
      </c>
      <c r="OWT1" s="10" t="s">
        <v>12854</v>
      </c>
      <c r="OWU1" s="10" t="s">
        <v>12855</v>
      </c>
      <c r="OWV1" s="10" t="s">
        <v>12856</v>
      </c>
      <c r="OWW1" s="10" t="s">
        <v>12857</v>
      </c>
      <c r="OWX1" s="10" t="s">
        <v>12858</v>
      </c>
      <c r="OWY1" s="10" t="s">
        <v>12859</v>
      </c>
      <c r="OWZ1" s="10" t="s">
        <v>12860</v>
      </c>
      <c r="OXA1" s="10" t="s">
        <v>12861</v>
      </c>
      <c r="OXB1" s="10" t="s">
        <v>12862</v>
      </c>
      <c r="OXC1" s="10" t="s">
        <v>12863</v>
      </c>
      <c r="OXD1" s="10" t="s">
        <v>12864</v>
      </c>
      <c r="OXE1" s="10" t="s">
        <v>12865</v>
      </c>
      <c r="OXF1" s="10" t="s">
        <v>12866</v>
      </c>
      <c r="OXG1" s="10" t="s">
        <v>12867</v>
      </c>
      <c r="OXH1" s="10" t="s">
        <v>12868</v>
      </c>
      <c r="OXI1" s="10" t="s">
        <v>12869</v>
      </c>
      <c r="OXJ1" s="10" t="s">
        <v>12870</v>
      </c>
      <c r="OXK1" s="10" t="s">
        <v>12871</v>
      </c>
      <c r="OXL1" s="10" t="s">
        <v>12872</v>
      </c>
      <c r="OXM1" s="10" t="s">
        <v>12873</v>
      </c>
      <c r="OXN1" s="10" t="s">
        <v>12874</v>
      </c>
      <c r="OXO1" s="10" t="s">
        <v>12875</v>
      </c>
      <c r="OXP1" s="10" t="s">
        <v>12876</v>
      </c>
      <c r="OXQ1" s="10" t="s">
        <v>12877</v>
      </c>
      <c r="OXR1" s="10" t="s">
        <v>12878</v>
      </c>
      <c r="OXS1" s="10" t="s">
        <v>12879</v>
      </c>
      <c r="OXT1" s="10" t="s">
        <v>12880</v>
      </c>
      <c r="OXU1" s="10" t="s">
        <v>12881</v>
      </c>
      <c r="OXV1" s="10" t="s">
        <v>12882</v>
      </c>
      <c r="OXW1" s="10" t="s">
        <v>12883</v>
      </c>
      <c r="OXX1" s="10" t="s">
        <v>12884</v>
      </c>
      <c r="OXY1" s="10" t="s">
        <v>12885</v>
      </c>
      <c r="OXZ1" s="10" t="s">
        <v>12886</v>
      </c>
      <c r="OYA1" s="10" t="s">
        <v>12887</v>
      </c>
      <c r="OYB1" s="10" t="s">
        <v>12888</v>
      </c>
      <c r="OYC1" s="10" t="s">
        <v>12889</v>
      </c>
      <c r="OYD1" s="10" t="s">
        <v>12890</v>
      </c>
      <c r="OYE1" s="10" t="s">
        <v>12891</v>
      </c>
      <c r="OYF1" s="10" t="s">
        <v>12892</v>
      </c>
      <c r="OYG1" s="10" t="s">
        <v>12893</v>
      </c>
      <c r="OYH1" s="10" t="s">
        <v>12894</v>
      </c>
      <c r="OYI1" s="10" t="s">
        <v>12895</v>
      </c>
      <c r="OYJ1" s="10" t="s">
        <v>12896</v>
      </c>
      <c r="OYK1" s="10" t="s">
        <v>12897</v>
      </c>
      <c r="OYL1" s="10" t="s">
        <v>12898</v>
      </c>
      <c r="OYM1" s="10" t="s">
        <v>12899</v>
      </c>
      <c r="OYN1" s="10" t="s">
        <v>12900</v>
      </c>
      <c r="OYO1" s="10" t="s">
        <v>12901</v>
      </c>
      <c r="OYP1" s="10" t="s">
        <v>12902</v>
      </c>
      <c r="OYQ1" s="10" t="s">
        <v>12903</v>
      </c>
      <c r="OYR1" s="10" t="s">
        <v>12904</v>
      </c>
      <c r="OYS1" s="10" t="s">
        <v>12905</v>
      </c>
      <c r="OYT1" s="10" t="s">
        <v>12906</v>
      </c>
      <c r="OYU1" s="10" t="s">
        <v>12907</v>
      </c>
      <c r="OYV1" s="10" t="s">
        <v>12908</v>
      </c>
      <c r="OYW1" s="10" t="s">
        <v>12909</v>
      </c>
      <c r="OYX1" s="10" t="s">
        <v>12910</v>
      </c>
      <c r="OYY1" s="10" t="s">
        <v>12911</v>
      </c>
      <c r="OYZ1" s="10" t="s">
        <v>12912</v>
      </c>
      <c r="OZA1" s="10" t="s">
        <v>12913</v>
      </c>
      <c r="OZB1" s="10" t="s">
        <v>12914</v>
      </c>
      <c r="OZC1" s="10" t="s">
        <v>12915</v>
      </c>
      <c r="OZD1" s="10" t="s">
        <v>12916</v>
      </c>
      <c r="OZE1" s="10" t="s">
        <v>12917</v>
      </c>
      <c r="OZF1" s="10" t="s">
        <v>12918</v>
      </c>
      <c r="OZG1" s="10" t="s">
        <v>12919</v>
      </c>
      <c r="OZH1" s="10" t="s">
        <v>12920</v>
      </c>
      <c r="OZI1" s="10" t="s">
        <v>12921</v>
      </c>
      <c r="OZJ1" s="10" t="s">
        <v>12922</v>
      </c>
      <c r="OZK1" s="10" t="s">
        <v>12923</v>
      </c>
      <c r="OZL1" s="10" t="s">
        <v>12924</v>
      </c>
      <c r="OZM1" s="10" t="s">
        <v>12925</v>
      </c>
      <c r="OZN1" s="10" t="s">
        <v>12926</v>
      </c>
      <c r="OZO1" s="10" t="s">
        <v>12927</v>
      </c>
      <c r="OZP1" s="10" t="s">
        <v>12928</v>
      </c>
      <c r="OZQ1" s="10" t="s">
        <v>12929</v>
      </c>
      <c r="OZR1" s="10" t="s">
        <v>12930</v>
      </c>
      <c r="OZS1" s="10" t="s">
        <v>12931</v>
      </c>
      <c r="OZT1" s="10" t="s">
        <v>12932</v>
      </c>
      <c r="OZU1" s="10" t="s">
        <v>12933</v>
      </c>
      <c r="OZV1" s="10" t="s">
        <v>12934</v>
      </c>
      <c r="OZW1" s="10" t="s">
        <v>12935</v>
      </c>
      <c r="OZX1" s="10" t="s">
        <v>12936</v>
      </c>
      <c r="OZY1" s="10" t="s">
        <v>12937</v>
      </c>
      <c r="OZZ1" s="10" t="s">
        <v>12938</v>
      </c>
      <c r="PAA1" s="10" t="s">
        <v>12939</v>
      </c>
      <c r="PAB1" s="10" t="s">
        <v>12940</v>
      </c>
      <c r="PAC1" s="10" t="s">
        <v>12941</v>
      </c>
      <c r="PAD1" s="10" t="s">
        <v>12942</v>
      </c>
      <c r="PAE1" s="10" t="s">
        <v>12943</v>
      </c>
      <c r="PAF1" s="10" t="s">
        <v>12944</v>
      </c>
      <c r="PAG1" s="10" t="s">
        <v>12945</v>
      </c>
      <c r="PAH1" s="10" t="s">
        <v>12946</v>
      </c>
      <c r="PAI1" s="10" t="s">
        <v>12947</v>
      </c>
      <c r="PAJ1" s="10" t="s">
        <v>12948</v>
      </c>
      <c r="PAK1" s="10" t="s">
        <v>12949</v>
      </c>
      <c r="PAL1" s="10" t="s">
        <v>12950</v>
      </c>
      <c r="PAM1" s="10" t="s">
        <v>12951</v>
      </c>
      <c r="PAN1" s="10" t="s">
        <v>12952</v>
      </c>
      <c r="PAO1" s="10" t="s">
        <v>12953</v>
      </c>
      <c r="PAP1" s="10" t="s">
        <v>12954</v>
      </c>
      <c r="PAQ1" s="10" t="s">
        <v>12955</v>
      </c>
      <c r="PAR1" s="10" t="s">
        <v>12956</v>
      </c>
      <c r="PAS1" s="10" t="s">
        <v>12957</v>
      </c>
      <c r="PAT1" s="10" t="s">
        <v>12958</v>
      </c>
      <c r="PAU1" s="10" t="s">
        <v>12959</v>
      </c>
      <c r="PAV1" s="10" t="s">
        <v>12960</v>
      </c>
      <c r="PAW1" s="10" t="s">
        <v>12961</v>
      </c>
      <c r="PAX1" s="10" t="s">
        <v>12962</v>
      </c>
      <c r="PAY1" s="10" t="s">
        <v>12963</v>
      </c>
      <c r="PAZ1" s="10" t="s">
        <v>12964</v>
      </c>
      <c r="PBA1" s="10" t="s">
        <v>12965</v>
      </c>
      <c r="PBB1" s="10" t="s">
        <v>12966</v>
      </c>
      <c r="PBC1" s="10" t="s">
        <v>12967</v>
      </c>
      <c r="PBD1" s="10" t="s">
        <v>12968</v>
      </c>
      <c r="PBE1" s="10" t="s">
        <v>12969</v>
      </c>
      <c r="PBF1" s="10" t="s">
        <v>12970</v>
      </c>
      <c r="PBG1" s="10" t="s">
        <v>12971</v>
      </c>
      <c r="PBH1" s="10" t="s">
        <v>12972</v>
      </c>
      <c r="PBI1" s="10" t="s">
        <v>12973</v>
      </c>
      <c r="PBJ1" s="10" t="s">
        <v>12974</v>
      </c>
      <c r="PBK1" s="10" t="s">
        <v>12975</v>
      </c>
      <c r="PBL1" s="10" t="s">
        <v>12976</v>
      </c>
      <c r="PBM1" s="10" t="s">
        <v>12977</v>
      </c>
      <c r="PBN1" s="10" t="s">
        <v>12978</v>
      </c>
      <c r="PBO1" s="10" t="s">
        <v>12979</v>
      </c>
      <c r="PBP1" s="10" t="s">
        <v>12980</v>
      </c>
      <c r="PBQ1" s="10" t="s">
        <v>12981</v>
      </c>
      <c r="PBR1" s="10" t="s">
        <v>12982</v>
      </c>
      <c r="PBS1" s="10" t="s">
        <v>12983</v>
      </c>
      <c r="PBT1" s="10" t="s">
        <v>12984</v>
      </c>
      <c r="PBU1" s="10" t="s">
        <v>12985</v>
      </c>
      <c r="PBV1" s="10" t="s">
        <v>12986</v>
      </c>
      <c r="PBW1" s="10" t="s">
        <v>12987</v>
      </c>
      <c r="PBX1" s="10" t="s">
        <v>12988</v>
      </c>
      <c r="PBY1" s="10" t="s">
        <v>12989</v>
      </c>
      <c r="PBZ1" s="10" t="s">
        <v>12990</v>
      </c>
      <c r="PCA1" s="10" t="s">
        <v>12991</v>
      </c>
      <c r="PCB1" s="10" t="s">
        <v>12992</v>
      </c>
      <c r="PCC1" s="10" t="s">
        <v>12993</v>
      </c>
      <c r="PCD1" s="10" t="s">
        <v>12994</v>
      </c>
      <c r="PCE1" s="10" t="s">
        <v>12995</v>
      </c>
      <c r="PCF1" s="10" t="s">
        <v>12996</v>
      </c>
      <c r="PCG1" s="10" t="s">
        <v>12997</v>
      </c>
      <c r="PCH1" s="10" t="s">
        <v>12998</v>
      </c>
      <c r="PCI1" s="10" t="s">
        <v>12999</v>
      </c>
      <c r="PCJ1" s="10" t="s">
        <v>13000</v>
      </c>
      <c r="PCK1" s="10" t="s">
        <v>13001</v>
      </c>
      <c r="PCL1" s="10" t="s">
        <v>13002</v>
      </c>
      <c r="PCM1" s="10" t="s">
        <v>13003</v>
      </c>
      <c r="PCN1" s="10" t="s">
        <v>13004</v>
      </c>
      <c r="PCO1" s="10" t="s">
        <v>13005</v>
      </c>
      <c r="PCP1" s="10" t="s">
        <v>13006</v>
      </c>
      <c r="PCQ1" s="10" t="s">
        <v>13007</v>
      </c>
      <c r="PCR1" s="10" t="s">
        <v>13008</v>
      </c>
      <c r="PCS1" s="10" t="s">
        <v>13009</v>
      </c>
      <c r="PCT1" s="10" t="s">
        <v>13010</v>
      </c>
      <c r="PCU1" s="10" t="s">
        <v>13011</v>
      </c>
      <c r="PCV1" s="10" t="s">
        <v>13012</v>
      </c>
      <c r="PCW1" s="10" t="s">
        <v>13013</v>
      </c>
      <c r="PCX1" s="10" t="s">
        <v>13014</v>
      </c>
      <c r="PCY1" s="10" t="s">
        <v>13015</v>
      </c>
      <c r="PCZ1" s="10" t="s">
        <v>13016</v>
      </c>
      <c r="PDA1" s="10" t="s">
        <v>13017</v>
      </c>
      <c r="PDB1" s="10" t="s">
        <v>13018</v>
      </c>
      <c r="PDC1" s="10" t="s">
        <v>13019</v>
      </c>
      <c r="PDD1" s="10" t="s">
        <v>13020</v>
      </c>
      <c r="PDE1" s="10" t="s">
        <v>13021</v>
      </c>
      <c r="PDF1" s="10" t="s">
        <v>13022</v>
      </c>
      <c r="PDG1" s="10" t="s">
        <v>13023</v>
      </c>
      <c r="PDH1" s="10" t="s">
        <v>13024</v>
      </c>
      <c r="PDI1" s="10" t="s">
        <v>13025</v>
      </c>
      <c r="PDJ1" s="10" t="s">
        <v>13026</v>
      </c>
      <c r="PDK1" s="10" t="s">
        <v>13027</v>
      </c>
      <c r="PDL1" s="10" t="s">
        <v>13028</v>
      </c>
      <c r="PDM1" s="10" t="s">
        <v>13029</v>
      </c>
      <c r="PDN1" s="10" t="s">
        <v>13030</v>
      </c>
      <c r="PDO1" s="10" t="s">
        <v>13031</v>
      </c>
      <c r="PDP1" s="10" t="s">
        <v>13032</v>
      </c>
      <c r="PDQ1" s="10" t="s">
        <v>13033</v>
      </c>
      <c r="PDR1" s="10" t="s">
        <v>13034</v>
      </c>
      <c r="PDS1" s="10" t="s">
        <v>13035</v>
      </c>
      <c r="PDT1" s="10" t="s">
        <v>13036</v>
      </c>
      <c r="PDU1" s="10" t="s">
        <v>13037</v>
      </c>
      <c r="PDV1" s="10" t="s">
        <v>13038</v>
      </c>
      <c r="PDW1" s="10" t="s">
        <v>13039</v>
      </c>
      <c r="PDX1" s="10" t="s">
        <v>13040</v>
      </c>
      <c r="PDY1" s="10" t="s">
        <v>13041</v>
      </c>
      <c r="PDZ1" s="10" t="s">
        <v>13042</v>
      </c>
      <c r="PEA1" s="10" t="s">
        <v>13043</v>
      </c>
      <c r="PEB1" s="10" t="s">
        <v>13044</v>
      </c>
      <c r="PEC1" s="10" t="s">
        <v>13045</v>
      </c>
      <c r="PED1" s="10" t="s">
        <v>13046</v>
      </c>
      <c r="PEE1" s="10" t="s">
        <v>13047</v>
      </c>
      <c r="PEF1" s="10" t="s">
        <v>13048</v>
      </c>
      <c r="PEG1" s="10" t="s">
        <v>13049</v>
      </c>
      <c r="PEH1" s="10" t="s">
        <v>13050</v>
      </c>
      <c r="PEI1" s="10" t="s">
        <v>13051</v>
      </c>
      <c r="PEJ1" s="10" t="s">
        <v>13052</v>
      </c>
      <c r="PEK1" s="10" t="s">
        <v>13053</v>
      </c>
      <c r="PEL1" s="10" t="s">
        <v>13054</v>
      </c>
      <c r="PEM1" s="10" t="s">
        <v>13055</v>
      </c>
      <c r="PEN1" s="10" t="s">
        <v>13056</v>
      </c>
      <c r="PEO1" s="10" t="s">
        <v>13057</v>
      </c>
      <c r="PEP1" s="10" t="s">
        <v>13058</v>
      </c>
      <c r="PEQ1" s="10" t="s">
        <v>13059</v>
      </c>
      <c r="PER1" s="10" t="s">
        <v>13060</v>
      </c>
      <c r="PES1" s="10" t="s">
        <v>13061</v>
      </c>
      <c r="PET1" s="10" t="s">
        <v>13062</v>
      </c>
      <c r="PEU1" s="10" t="s">
        <v>13063</v>
      </c>
      <c r="PEV1" s="10" t="s">
        <v>13064</v>
      </c>
      <c r="PEW1" s="10" t="s">
        <v>13065</v>
      </c>
      <c r="PEX1" s="10" t="s">
        <v>13066</v>
      </c>
      <c r="PEY1" s="10" t="s">
        <v>13067</v>
      </c>
      <c r="PEZ1" s="10" t="s">
        <v>13068</v>
      </c>
      <c r="PFA1" s="10" t="s">
        <v>13069</v>
      </c>
      <c r="PFB1" s="10" t="s">
        <v>13070</v>
      </c>
      <c r="PFC1" s="10" t="s">
        <v>13071</v>
      </c>
      <c r="PFD1" s="10" t="s">
        <v>13072</v>
      </c>
      <c r="PFE1" s="10" t="s">
        <v>13073</v>
      </c>
      <c r="PFF1" s="10" t="s">
        <v>13074</v>
      </c>
      <c r="PFG1" s="10" t="s">
        <v>13075</v>
      </c>
      <c r="PFH1" s="10" t="s">
        <v>13076</v>
      </c>
      <c r="PFI1" s="10" t="s">
        <v>13077</v>
      </c>
      <c r="PFJ1" s="10" t="s">
        <v>13078</v>
      </c>
      <c r="PFK1" s="10" t="s">
        <v>13079</v>
      </c>
      <c r="PFL1" s="10" t="s">
        <v>13080</v>
      </c>
      <c r="PFM1" s="10" t="s">
        <v>13081</v>
      </c>
      <c r="PFN1" s="10" t="s">
        <v>13082</v>
      </c>
      <c r="PFO1" s="10" t="s">
        <v>13083</v>
      </c>
      <c r="PFP1" s="10" t="s">
        <v>13084</v>
      </c>
      <c r="PFQ1" s="10" t="s">
        <v>13085</v>
      </c>
      <c r="PFR1" s="10" t="s">
        <v>13086</v>
      </c>
      <c r="PFS1" s="10" t="s">
        <v>13087</v>
      </c>
      <c r="PFT1" s="10" t="s">
        <v>13088</v>
      </c>
      <c r="PFU1" s="10" t="s">
        <v>13089</v>
      </c>
      <c r="PFV1" s="10" t="s">
        <v>13090</v>
      </c>
      <c r="PFW1" s="10" t="s">
        <v>13091</v>
      </c>
      <c r="PFX1" s="10" t="s">
        <v>13092</v>
      </c>
      <c r="PFY1" s="10" t="s">
        <v>13093</v>
      </c>
      <c r="PFZ1" s="10" t="s">
        <v>13094</v>
      </c>
      <c r="PGA1" s="10" t="s">
        <v>13095</v>
      </c>
      <c r="PGB1" s="10" t="s">
        <v>13096</v>
      </c>
      <c r="PGC1" s="10" t="s">
        <v>13097</v>
      </c>
      <c r="PGD1" s="10" t="s">
        <v>13098</v>
      </c>
      <c r="PGE1" s="10" t="s">
        <v>13099</v>
      </c>
      <c r="PGF1" s="10" t="s">
        <v>13100</v>
      </c>
      <c r="PGG1" s="10" t="s">
        <v>13101</v>
      </c>
      <c r="PGH1" s="10" t="s">
        <v>13102</v>
      </c>
      <c r="PGI1" s="10" t="s">
        <v>13103</v>
      </c>
      <c r="PGJ1" s="10" t="s">
        <v>13104</v>
      </c>
      <c r="PGK1" s="10" t="s">
        <v>13105</v>
      </c>
      <c r="PGL1" s="10" t="s">
        <v>13106</v>
      </c>
      <c r="PGM1" s="10" t="s">
        <v>13107</v>
      </c>
      <c r="PGN1" s="10" t="s">
        <v>13108</v>
      </c>
      <c r="PGO1" s="10" t="s">
        <v>13109</v>
      </c>
      <c r="PGP1" s="10" t="s">
        <v>13110</v>
      </c>
      <c r="PGQ1" s="10" t="s">
        <v>13111</v>
      </c>
      <c r="PGR1" s="10" t="s">
        <v>13112</v>
      </c>
      <c r="PGS1" s="10" t="s">
        <v>13113</v>
      </c>
      <c r="PGT1" s="10" t="s">
        <v>13114</v>
      </c>
      <c r="PGU1" s="10" t="s">
        <v>13115</v>
      </c>
      <c r="PGV1" s="10" t="s">
        <v>13116</v>
      </c>
      <c r="PGW1" s="10" t="s">
        <v>13117</v>
      </c>
      <c r="PGX1" s="10" t="s">
        <v>13118</v>
      </c>
      <c r="PGY1" s="10" t="s">
        <v>13119</v>
      </c>
      <c r="PGZ1" s="10" t="s">
        <v>13120</v>
      </c>
      <c r="PHA1" s="10" t="s">
        <v>13121</v>
      </c>
      <c r="PHB1" s="10" t="s">
        <v>13122</v>
      </c>
      <c r="PHC1" s="10" t="s">
        <v>13123</v>
      </c>
      <c r="PHD1" s="10" t="s">
        <v>13124</v>
      </c>
      <c r="PHE1" s="10" t="s">
        <v>13125</v>
      </c>
      <c r="PHF1" s="10" t="s">
        <v>13126</v>
      </c>
      <c r="PHG1" s="10" t="s">
        <v>13127</v>
      </c>
      <c r="PHH1" s="10" t="s">
        <v>13128</v>
      </c>
      <c r="PHI1" s="10" t="s">
        <v>13129</v>
      </c>
      <c r="PHJ1" s="10" t="s">
        <v>13130</v>
      </c>
      <c r="PHK1" s="10" t="s">
        <v>13131</v>
      </c>
      <c r="PHL1" s="10" t="s">
        <v>13132</v>
      </c>
      <c r="PHM1" s="10" t="s">
        <v>13133</v>
      </c>
      <c r="PHN1" s="10" t="s">
        <v>13134</v>
      </c>
      <c r="PHO1" s="10" t="s">
        <v>13135</v>
      </c>
      <c r="PHP1" s="10" t="s">
        <v>13136</v>
      </c>
      <c r="PHQ1" s="10" t="s">
        <v>13137</v>
      </c>
      <c r="PHR1" s="10" t="s">
        <v>13138</v>
      </c>
      <c r="PHS1" s="10" t="s">
        <v>13139</v>
      </c>
      <c r="PHT1" s="10" t="s">
        <v>13140</v>
      </c>
      <c r="PHU1" s="10" t="s">
        <v>13141</v>
      </c>
      <c r="PHV1" s="10" t="s">
        <v>13142</v>
      </c>
      <c r="PHW1" s="10" t="s">
        <v>13143</v>
      </c>
      <c r="PHX1" s="10" t="s">
        <v>13144</v>
      </c>
      <c r="PHY1" s="10" t="s">
        <v>13145</v>
      </c>
      <c r="PHZ1" s="10" t="s">
        <v>13146</v>
      </c>
      <c r="PIA1" s="10" t="s">
        <v>13147</v>
      </c>
      <c r="PIB1" s="10" t="s">
        <v>13148</v>
      </c>
      <c r="PIC1" s="10" t="s">
        <v>13149</v>
      </c>
      <c r="PID1" s="10" t="s">
        <v>13150</v>
      </c>
      <c r="PIE1" s="10" t="s">
        <v>13151</v>
      </c>
      <c r="PIF1" s="10" t="s">
        <v>13152</v>
      </c>
      <c r="PIG1" s="10" t="s">
        <v>13153</v>
      </c>
      <c r="PIH1" s="10" t="s">
        <v>13154</v>
      </c>
      <c r="PII1" s="10" t="s">
        <v>13155</v>
      </c>
      <c r="PIJ1" s="10" t="s">
        <v>13156</v>
      </c>
      <c r="PIK1" s="10" t="s">
        <v>13157</v>
      </c>
      <c r="PIL1" s="10" t="s">
        <v>13158</v>
      </c>
      <c r="PIM1" s="10" t="s">
        <v>13159</v>
      </c>
      <c r="PIN1" s="10" t="s">
        <v>13160</v>
      </c>
      <c r="PIO1" s="10" t="s">
        <v>13161</v>
      </c>
      <c r="PIP1" s="10" t="s">
        <v>13162</v>
      </c>
      <c r="PIQ1" s="10" t="s">
        <v>13163</v>
      </c>
      <c r="PIR1" s="10" t="s">
        <v>13164</v>
      </c>
      <c r="PIS1" s="10" t="s">
        <v>13165</v>
      </c>
      <c r="PIT1" s="10" t="s">
        <v>13166</v>
      </c>
      <c r="PIU1" s="10" t="s">
        <v>13167</v>
      </c>
      <c r="PIV1" s="10" t="s">
        <v>13168</v>
      </c>
      <c r="PIW1" s="10" t="s">
        <v>13169</v>
      </c>
      <c r="PIX1" s="10" t="s">
        <v>13170</v>
      </c>
      <c r="PIY1" s="10" t="s">
        <v>13171</v>
      </c>
      <c r="PIZ1" s="10" t="s">
        <v>13172</v>
      </c>
      <c r="PJA1" s="10" t="s">
        <v>13173</v>
      </c>
      <c r="PJB1" s="10" t="s">
        <v>13174</v>
      </c>
      <c r="PJC1" s="10" t="s">
        <v>13175</v>
      </c>
      <c r="PJD1" s="10" t="s">
        <v>13176</v>
      </c>
      <c r="PJE1" s="10" t="s">
        <v>13177</v>
      </c>
      <c r="PJF1" s="10" t="s">
        <v>13178</v>
      </c>
      <c r="PJG1" s="10" t="s">
        <v>13179</v>
      </c>
      <c r="PJH1" s="10" t="s">
        <v>13180</v>
      </c>
      <c r="PJI1" s="10" t="s">
        <v>13181</v>
      </c>
      <c r="PJJ1" s="10" t="s">
        <v>13182</v>
      </c>
      <c r="PJK1" s="10" t="s">
        <v>13183</v>
      </c>
      <c r="PJL1" s="10" t="s">
        <v>13184</v>
      </c>
      <c r="PJM1" s="10" t="s">
        <v>13185</v>
      </c>
      <c r="PJN1" s="10" t="s">
        <v>13186</v>
      </c>
      <c r="PJO1" s="10" t="s">
        <v>13187</v>
      </c>
      <c r="PJP1" s="10" t="s">
        <v>13188</v>
      </c>
      <c r="PJQ1" s="10" t="s">
        <v>13189</v>
      </c>
      <c r="PJR1" s="10" t="s">
        <v>13190</v>
      </c>
      <c r="PJS1" s="10" t="s">
        <v>13191</v>
      </c>
      <c r="PJT1" s="10" t="s">
        <v>13192</v>
      </c>
      <c r="PJU1" s="10" t="s">
        <v>13193</v>
      </c>
      <c r="PJV1" s="10" t="s">
        <v>13194</v>
      </c>
      <c r="PJW1" s="10" t="s">
        <v>13195</v>
      </c>
      <c r="PJX1" s="10" t="s">
        <v>13196</v>
      </c>
      <c r="PJY1" s="10" t="s">
        <v>13197</v>
      </c>
      <c r="PJZ1" s="10" t="s">
        <v>13198</v>
      </c>
      <c r="PKA1" s="10" t="s">
        <v>13199</v>
      </c>
      <c r="PKB1" s="10" t="s">
        <v>13200</v>
      </c>
      <c r="PKC1" s="10" t="s">
        <v>13201</v>
      </c>
      <c r="PKD1" s="10" t="s">
        <v>13202</v>
      </c>
      <c r="PKE1" s="10" t="s">
        <v>13203</v>
      </c>
      <c r="PKF1" s="10" t="s">
        <v>13204</v>
      </c>
      <c r="PKG1" s="10" t="s">
        <v>13205</v>
      </c>
      <c r="PKH1" s="10" t="s">
        <v>13206</v>
      </c>
      <c r="PKI1" s="10" t="s">
        <v>13207</v>
      </c>
      <c r="PKJ1" s="10" t="s">
        <v>13208</v>
      </c>
      <c r="PKK1" s="10" t="s">
        <v>13209</v>
      </c>
      <c r="PKL1" s="10" t="s">
        <v>13210</v>
      </c>
      <c r="PKM1" s="10" t="s">
        <v>13211</v>
      </c>
      <c r="PKN1" s="10" t="s">
        <v>13212</v>
      </c>
      <c r="PKO1" s="10" t="s">
        <v>13213</v>
      </c>
      <c r="PKP1" s="10" t="s">
        <v>13214</v>
      </c>
      <c r="PKQ1" s="10" t="s">
        <v>13215</v>
      </c>
      <c r="PKR1" s="10" t="s">
        <v>13216</v>
      </c>
      <c r="PKS1" s="10" t="s">
        <v>13217</v>
      </c>
      <c r="PKT1" s="10" t="s">
        <v>13218</v>
      </c>
      <c r="PKU1" s="10" t="s">
        <v>13219</v>
      </c>
      <c r="PKV1" s="10" t="s">
        <v>13220</v>
      </c>
      <c r="PKW1" s="10" t="s">
        <v>13221</v>
      </c>
      <c r="PKX1" s="10" t="s">
        <v>13222</v>
      </c>
      <c r="PKY1" s="10" t="s">
        <v>13223</v>
      </c>
      <c r="PKZ1" s="10" t="s">
        <v>13224</v>
      </c>
      <c r="PLA1" s="10" t="s">
        <v>13225</v>
      </c>
      <c r="PLB1" s="10" t="s">
        <v>13226</v>
      </c>
      <c r="PLC1" s="10" t="s">
        <v>13227</v>
      </c>
      <c r="PLD1" s="10" t="s">
        <v>13228</v>
      </c>
      <c r="PLE1" s="10" t="s">
        <v>13229</v>
      </c>
      <c r="PLF1" s="10" t="s">
        <v>13230</v>
      </c>
      <c r="PLG1" s="10" t="s">
        <v>13231</v>
      </c>
      <c r="PLH1" s="10" t="s">
        <v>13232</v>
      </c>
      <c r="PLI1" s="10" t="s">
        <v>13233</v>
      </c>
      <c r="PLJ1" s="10" t="s">
        <v>13234</v>
      </c>
      <c r="PLK1" s="10" t="s">
        <v>13235</v>
      </c>
      <c r="PLL1" s="10" t="s">
        <v>13236</v>
      </c>
      <c r="PLM1" s="10" t="s">
        <v>13237</v>
      </c>
      <c r="PLN1" s="10" t="s">
        <v>13238</v>
      </c>
      <c r="PLO1" s="10" t="s">
        <v>13239</v>
      </c>
      <c r="PLP1" s="10" t="s">
        <v>13240</v>
      </c>
      <c r="PLQ1" s="10" t="s">
        <v>13241</v>
      </c>
      <c r="PLR1" s="10" t="s">
        <v>13242</v>
      </c>
      <c r="PLS1" s="10" t="s">
        <v>13243</v>
      </c>
      <c r="PLT1" s="10" t="s">
        <v>13244</v>
      </c>
      <c r="PLU1" s="10" t="s">
        <v>13245</v>
      </c>
      <c r="PLV1" s="10" t="s">
        <v>13246</v>
      </c>
      <c r="PLW1" s="10" t="s">
        <v>13247</v>
      </c>
      <c r="PLX1" s="10" t="s">
        <v>13248</v>
      </c>
      <c r="PLY1" s="10" t="s">
        <v>13249</v>
      </c>
      <c r="PLZ1" s="10" t="s">
        <v>13250</v>
      </c>
      <c r="PMA1" s="10" t="s">
        <v>13251</v>
      </c>
      <c r="PMB1" s="10" t="s">
        <v>13252</v>
      </c>
      <c r="PMC1" s="10" t="s">
        <v>13253</v>
      </c>
      <c r="PMD1" s="10" t="s">
        <v>13254</v>
      </c>
      <c r="PME1" s="10" t="s">
        <v>13255</v>
      </c>
      <c r="PMF1" s="10" t="s">
        <v>13256</v>
      </c>
      <c r="PMG1" s="10" t="s">
        <v>13257</v>
      </c>
      <c r="PMH1" s="10" t="s">
        <v>13258</v>
      </c>
      <c r="PMI1" s="10" t="s">
        <v>13259</v>
      </c>
      <c r="PMJ1" s="10" t="s">
        <v>13260</v>
      </c>
      <c r="PMK1" s="10" t="s">
        <v>13261</v>
      </c>
      <c r="PML1" s="10" t="s">
        <v>13262</v>
      </c>
      <c r="PMM1" s="10" t="s">
        <v>13263</v>
      </c>
      <c r="PMN1" s="10" t="s">
        <v>13264</v>
      </c>
      <c r="PMO1" s="10" t="s">
        <v>13265</v>
      </c>
      <c r="PMP1" s="10" t="s">
        <v>13266</v>
      </c>
      <c r="PMQ1" s="10" t="s">
        <v>13267</v>
      </c>
      <c r="PMR1" s="10" t="s">
        <v>13268</v>
      </c>
      <c r="PMS1" s="10" t="s">
        <v>13269</v>
      </c>
      <c r="PMT1" s="10" t="s">
        <v>13270</v>
      </c>
      <c r="PMU1" s="10" t="s">
        <v>13271</v>
      </c>
      <c r="PMV1" s="10" t="s">
        <v>13272</v>
      </c>
      <c r="PMW1" s="10" t="s">
        <v>13273</v>
      </c>
      <c r="PMX1" s="10" t="s">
        <v>13274</v>
      </c>
      <c r="PMY1" s="10" t="s">
        <v>13275</v>
      </c>
      <c r="PMZ1" s="10" t="s">
        <v>13276</v>
      </c>
      <c r="PNA1" s="10" t="s">
        <v>13277</v>
      </c>
      <c r="PNB1" s="10" t="s">
        <v>13278</v>
      </c>
      <c r="PNC1" s="10" t="s">
        <v>13279</v>
      </c>
      <c r="PND1" s="10" t="s">
        <v>13280</v>
      </c>
      <c r="PNE1" s="10" t="s">
        <v>13281</v>
      </c>
      <c r="PNF1" s="10" t="s">
        <v>13282</v>
      </c>
      <c r="PNG1" s="10" t="s">
        <v>13283</v>
      </c>
      <c r="PNH1" s="10" t="s">
        <v>13284</v>
      </c>
      <c r="PNI1" s="10" t="s">
        <v>13285</v>
      </c>
      <c r="PNJ1" s="10" t="s">
        <v>13286</v>
      </c>
      <c r="PNK1" s="10" t="s">
        <v>13287</v>
      </c>
      <c r="PNL1" s="10" t="s">
        <v>13288</v>
      </c>
      <c r="PNM1" s="10" t="s">
        <v>13289</v>
      </c>
      <c r="PNN1" s="10" t="s">
        <v>13290</v>
      </c>
      <c r="PNO1" s="10" t="s">
        <v>13291</v>
      </c>
      <c r="PNP1" s="10" t="s">
        <v>13292</v>
      </c>
      <c r="PNQ1" s="10" t="s">
        <v>13293</v>
      </c>
      <c r="PNR1" s="10" t="s">
        <v>13294</v>
      </c>
      <c r="PNS1" s="10" t="s">
        <v>13295</v>
      </c>
      <c r="PNT1" s="10" t="s">
        <v>13296</v>
      </c>
      <c r="PNU1" s="10" t="s">
        <v>13297</v>
      </c>
      <c r="PNV1" s="10" t="s">
        <v>13298</v>
      </c>
      <c r="PNW1" s="10" t="s">
        <v>13299</v>
      </c>
      <c r="PNX1" s="10" t="s">
        <v>13300</v>
      </c>
      <c r="PNY1" s="10" t="s">
        <v>13301</v>
      </c>
      <c r="PNZ1" s="10" t="s">
        <v>13302</v>
      </c>
      <c r="POA1" s="10" t="s">
        <v>13303</v>
      </c>
      <c r="POB1" s="10" t="s">
        <v>13304</v>
      </c>
      <c r="POC1" s="10" t="s">
        <v>13305</v>
      </c>
      <c r="POD1" s="10" t="s">
        <v>13306</v>
      </c>
      <c r="POE1" s="10" t="s">
        <v>13307</v>
      </c>
      <c r="POF1" s="10" t="s">
        <v>13308</v>
      </c>
      <c r="POG1" s="10" t="s">
        <v>13309</v>
      </c>
      <c r="POH1" s="10" t="s">
        <v>13310</v>
      </c>
      <c r="POI1" s="10" t="s">
        <v>13311</v>
      </c>
      <c r="POJ1" s="10" t="s">
        <v>13312</v>
      </c>
      <c r="POK1" s="10" t="s">
        <v>13313</v>
      </c>
      <c r="POL1" s="10" t="s">
        <v>13314</v>
      </c>
      <c r="POM1" s="10" t="s">
        <v>13315</v>
      </c>
      <c r="PON1" s="10" t="s">
        <v>13316</v>
      </c>
      <c r="POO1" s="10" t="s">
        <v>13317</v>
      </c>
      <c r="POP1" s="10" t="s">
        <v>13318</v>
      </c>
      <c r="POQ1" s="10" t="s">
        <v>13319</v>
      </c>
      <c r="POR1" s="10" t="s">
        <v>13320</v>
      </c>
      <c r="POS1" s="10" t="s">
        <v>13321</v>
      </c>
      <c r="POT1" s="10" t="s">
        <v>13322</v>
      </c>
      <c r="POU1" s="10" t="s">
        <v>13323</v>
      </c>
      <c r="POV1" s="10" t="s">
        <v>13324</v>
      </c>
      <c r="POW1" s="10" t="s">
        <v>13325</v>
      </c>
      <c r="POX1" s="10" t="s">
        <v>13326</v>
      </c>
      <c r="POY1" s="10" t="s">
        <v>13327</v>
      </c>
      <c r="POZ1" s="10" t="s">
        <v>13328</v>
      </c>
      <c r="PPA1" s="10" t="s">
        <v>13329</v>
      </c>
      <c r="PPB1" s="10" t="s">
        <v>13330</v>
      </c>
      <c r="PPC1" s="10" t="s">
        <v>13331</v>
      </c>
      <c r="PPD1" s="10" t="s">
        <v>13332</v>
      </c>
      <c r="PPE1" s="10" t="s">
        <v>13333</v>
      </c>
      <c r="PPF1" s="10" t="s">
        <v>13334</v>
      </c>
      <c r="PPG1" s="10" t="s">
        <v>13335</v>
      </c>
      <c r="PPH1" s="10" t="s">
        <v>13336</v>
      </c>
      <c r="PPI1" s="10" t="s">
        <v>13337</v>
      </c>
      <c r="PPJ1" s="10" t="s">
        <v>13338</v>
      </c>
      <c r="PPK1" s="10" t="s">
        <v>13339</v>
      </c>
      <c r="PPL1" s="10" t="s">
        <v>13340</v>
      </c>
      <c r="PPM1" s="10" t="s">
        <v>13341</v>
      </c>
      <c r="PPN1" s="10" t="s">
        <v>13342</v>
      </c>
      <c r="PPO1" s="10" t="s">
        <v>13343</v>
      </c>
      <c r="PPP1" s="10" t="s">
        <v>13344</v>
      </c>
      <c r="PPQ1" s="10" t="s">
        <v>13345</v>
      </c>
      <c r="PPR1" s="10" t="s">
        <v>13346</v>
      </c>
      <c r="PPS1" s="10" t="s">
        <v>13347</v>
      </c>
      <c r="PPT1" s="10" t="s">
        <v>13348</v>
      </c>
      <c r="PPU1" s="10" t="s">
        <v>13349</v>
      </c>
      <c r="PPV1" s="10" t="s">
        <v>13350</v>
      </c>
      <c r="PPW1" s="10" t="s">
        <v>13351</v>
      </c>
      <c r="PPX1" s="10" t="s">
        <v>13352</v>
      </c>
      <c r="PPY1" s="10" t="s">
        <v>13353</v>
      </c>
      <c r="PPZ1" s="10" t="s">
        <v>13354</v>
      </c>
      <c r="PQA1" s="10" t="s">
        <v>13355</v>
      </c>
      <c r="PQB1" s="10" t="s">
        <v>13356</v>
      </c>
      <c r="PQC1" s="10" t="s">
        <v>13357</v>
      </c>
      <c r="PQD1" s="10" t="s">
        <v>13358</v>
      </c>
      <c r="PQE1" s="10" t="s">
        <v>13359</v>
      </c>
      <c r="PQF1" s="10" t="s">
        <v>13360</v>
      </c>
      <c r="PQG1" s="10" t="s">
        <v>13361</v>
      </c>
      <c r="PQH1" s="10" t="s">
        <v>13362</v>
      </c>
      <c r="PQI1" s="10" t="s">
        <v>13363</v>
      </c>
      <c r="PQJ1" s="10" t="s">
        <v>13364</v>
      </c>
      <c r="PQK1" s="10" t="s">
        <v>13365</v>
      </c>
      <c r="PQL1" s="10" t="s">
        <v>13366</v>
      </c>
      <c r="PQM1" s="10" t="s">
        <v>13367</v>
      </c>
      <c r="PQN1" s="10" t="s">
        <v>13368</v>
      </c>
      <c r="PQO1" s="10" t="s">
        <v>13369</v>
      </c>
      <c r="PQP1" s="10" t="s">
        <v>13370</v>
      </c>
      <c r="PQQ1" s="10" t="s">
        <v>13371</v>
      </c>
      <c r="PQR1" s="10" t="s">
        <v>13372</v>
      </c>
      <c r="PQS1" s="10" t="s">
        <v>13373</v>
      </c>
      <c r="PQT1" s="10" t="s">
        <v>13374</v>
      </c>
      <c r="PQU1" s="10" t="s">
        <v>13375</v>
      </c>
      <c r="PQV1" s="10" t="s">
        <v>13376</v>
      </c>
      <c r="PQW1" s="10" t="s">
        <v>13377</v>
      </c>
      <c r="PQX1" s="10" t="s">
        <v>13378</v>
      </c>
      <c r="PQY1" s="10" t="s">
        <v>13379</v>
      </c>
      <c r="PQZ1" s="10" t="s">
        <v>13380</v>
      </c>
      <c r="PRA1" s="10" t="s">
        <v>13381</v>
      </c>
      <c r="PRB1" s="10" t="s">
        <v>13382</v>
      </c>
      <c r="PRC1" s="10" t="s">
        <v>13383</v>
      </c>
      <c r="PRD1" s="10" t="s">
        <v>13384</v>
      </c>
      <c r="PRE1" s="10" t="s">
        <v>13385</v>
      </c>
      <c r="PRF1" s="10" t="s">
        <v>13386</v>
      </c>
      <c r="PRG1" s="10" t="s">
        <v>13387</v>
      </c>
      <c r="PRH1" s="10" t="s">
        <v>13388</v>
      </c>
      <c r="PRI1" s="10" t="s">
        <v>13389</v>
      </c>
      <c r="PRJ1" s="10" t="s">
        <v>13390</v>
      </c>
      <c r="PRK1" s="10" t="s">
        <v>13391</v>
      </c>
      <c r="PRL1" s="10" t="s">
        <v>13392</v>
      </c>
      <c r="PRM1" s="10" t="s">
        <v>13393</v>
      </c>
      <c r="PRN1" s="10" t="s">
        <v>13394</v>
      </c>
      <c r="PRO1" s="10" t="s">
        <v>13395</v>
      </c>
      <c r="PRP1" s="10" t="s">
        <v>13396</v>
      </c>
      <c r="PRQ1" s="10" t="s">
        <v>13397</v>
      </c>
      <c r="PRR1" s="10" t="s">
        <v>13398</v>
      </c>
      <c r="PRS1" s="10" t="s">
        <v>13399</v>
      </c>
      <c r="PRT1" s="10" t="s">
        <v>13400</v>
      </c>
      <c r="PRU1" s="10" t="s">
        <v>13401</v>
      </c>
      <c r="PRV1" s="10" t="s">
        <v>13402</v>
      </c>
      <c r="PRW1" s="10" t="s">
        <v>13403</v>
      </c>
      <c r="PRX1" s="10" t="s">
        <v>13404</v>
      </c>
      <c r="PRY1" s="10" t="s">
        <v>13405</v>
      </c>
      <c r="PRZ1" s="10" t="s">
        <v>13406</v>
      </c>
      <c r="PSA1" s="10" t="s">
        <v>13407</v>
      </c>
      <c r="PSB1" s="10" t="s">
        <v>13408</v>
      </c>
      <c r="PSC1" s="10" t="s">
        <v>13409</v>
      </c>
      <c r="PSD1" s="10" t="s">
        <v>13410</v>
      </c>
      <c r="PSE1" s="10" t="s">
        <v>13411</v>
      </c>
      <c r="PSF1" s="10" t="s">
        <v>13412</v>
      </c>
      <c r="PSG1" s="10" t="s">
        <v>13413</v>
      </c>
      <c r="PSH1" s="10" t="s">
        <v>13414</v>
      </c>
      <c r="PSI1" s="10" t="s">
        <v>13415</v>
      </c>
      <c r="PSJ1" s="10" t="s">
        <v>13416</v>
      </c>
      <c r="PSK1" s="10" t="s">
        <v>13417</v>
      </c>
      <c r="PSL1" s="10" t="s">
        <v>13418</v>
      </c>
      <c r="PSM1" s="10" t="s">
        <v>13419</v>
      </c>
      <c r="PSN1" s="10" t="s">
        <v>13420</v>
      </c>
      <c r="PSO1" s="10" t="s">
        <v>13421</v>
      </c>
      <c r="PSP1" s="10" t="s">
        <v>13422</v>
      </c>
      <c r="PSQ1" s="10" t="s">
        <v>13423</v>
      </c>
      <c r="PSR1" s="10" t="s">
        <v>13424</v>
      </c>
      <c r="PSS1" s="10" t="s">
        <v>13425</v>
      </c>
      <c r="PST1" s="10" t="s">
        <v>13426</v>
      </c>
      <c r="PSU1" s="10" t="s">
        <v>13427</v>
      </c>
      <c r="PSV1" s="10" t="s">
        <v>13428</v>
      </c>
      <c r="PSW1" s="10" t="s">
        <v>13429</v>
      </c>
      <c r="PSX1" s="10" t="s">
        <v>13430</v>
      </c>
      <c r="PSY1" s="10" t="s">
        <v>13431</v>
      </c>
      <c r="PSZ1" s="10" t="s">
        <v>13432</v>
      </c>
      <c r="PTA1" s="10" t="s">
        <v>13433</v>
      </c>
      <c r="PTB1" s="10" t="s">
        <v>13434</v>
      </c>
      <c r="PTC1" s="10" t="s">
        <v>13435</v>
      </c>
      <c r="PTD1" s="10" t="s">
        <v>13436</v>
      </c>
      <c r="PTE1" s="10" t="s">
        <v>13437</v>
      </c>
      <c r="PTF1" s="10" t="s">
        <v>13438</v>
      </c>
      <c r="PTG1" s="10" t="s">
        <v>13439</v>
      </c>
      <c r="PTH1" s="10" t="s">
        <v>13440</v>
      </c>
      <c r="PTI1" s="10" t="s">
        <v>13441</v>
      </c>
      <c r="PTJ1" s="10" t="s">
        <v>13442</v>
      </c>
      <c r="PTK1" s="10" t="s">
        <v>13443</v>
      </c>
      <c r="PTL1" s="10" t="s">
        <v>13444</v>
      </c>
      <c r="PTM1" s="10" t="s">
        <v>13445</v>
      </c>
      <c r="PTN1" s="10" t="s">
        <v>13446</v>
      </c>
      <c r="PTO1" s="10" t="s">
        <v>13447</v>
      </c>
      <c r="PTP1" s="10" t="s">
        <v>13448</v>
      </c>
      <c r="PTQ1" s="10" t="s">
        <v>13449</v>
      </c>
      <c r="PTR1" s="10" t="s">
        <v>13450</v>
      </c>
      <c r="PTS1" s="10" t="s">
        <v>13451</v>
      </c>
      <c r="PTT1" s="10" t="s">
        <v>13452</v>
      </c>
      <c r="PTU1" s="10" t="s">
        <v>13453</v>
      </c>
      <c r="PTV1" s="10" t="s">
        <v>13454</v>
      </c>
      <c r="PTW1" s="10" t="s">
        <v>13455</v>
      </c>
      <c r="PTX1" s="10" t="s">
        <v>13456</v>
      </c>
      <c r="PTY1" s="10" t="s">
        <v>13457</v>
      </c>
      <c r="PTZ1" s="10" t="s">
        <v>13458</v>
      </c>
      <c r="PUA1" s="10" t="s">
        <v>13459</v>
      </c>
      <c r="PUB1" s="10" t="s">
        <v>13460</v>
      </c>
      <c r="PUC1" s="10" t="s">
        <v>13461</v>
      </c>
      <c r="PUD1" s="10" t="s">
        <v>13462</v>
      </c>
      <c r="PUE1" s="10" t="s">
        <v>13463</v>
      </c>
      <c r="PUF1" s="10" t="s">
        <v>13464</v>
      </c>
      <c r="PUG1" s="10" t="s">
        <v>13465</v>
      </c>
      <c r="PUH1" s="10" t="s">
        <v>13466</v>
      </c>
      <c r="PUI1" s="10" t="s">
        <v>13467</v>
      </c>
      <c r="PUJ1" s="10" t="s">
        <v>13468</v>
      </c>
      <c r="PUK1" s="10" t="s">
        <v>13469</v>
      </c>
      <c r="PUL1" s="10" t="s">
        <v>13470</v>
      </c>
      <c r="PUM1" s="10" t="s">
        <v>13471</v>
      </c>
      <c r="PUN1" s="10" t="s">
        <v>13472</v>
      </c>
      <c r="PUO1" s="10" t="s">
        <v>13473</v>
      </c>
      <c r="PUP1" s="10" t="s">
        <v>13474</v>
      </c>
      <c r="PUQ1" s="10" t="s">
        <v>13475</v>
      </c>
      <c r="PUR1" s="10" t="s">
        <v>13476</v>
      </c>
      <c r="PUS1" s="10" t="s">
        <v>13477</v>
      </c>
      <c r="PUT1" s="10" t="s">
        <v>13478</v>
      </c>
      <c r="PUU1" s="10" t="s">
        <v>13479</v>
      </c>
      <c r="PUV1" s="10" t="s">
        <v>13480</v>
      </c>
      <c r="PUW1" s="10" t="s">
        <v>13481</v>
      </c>
      <c r="PUX1" s="10" t="s">
        <v>13482</v>
      </c>
      <c r="PUY1" s="10" t="s">
        <v>13483</v>
      </c>
      <c r="PUZ1" s="10" t="s">
        <v>13484</v>
      </c>
      <c r="PVA1" s="10" t="s">
        <v>13485</v>
      </c>
      <c r="PVB1" s="10" t="s">
        <v>13486</v>
      </c>
      <c r="PVC1" s="10" t="s">
        <v>13487</v>
      </c>
      <c r="PVD1" s="10" t="s">
        <v>13488</v>
      </c>
      <c r="PVE1" s="10" t="s">
        <v>13489</v>
      </c>
      <c r="PVF1" s="10" t="s">
        <v>13490</v>
      </c>
      <c r="PVG1" s="10" t="s">
        <v>13491</v>
      </c>
      <c r="PVH1" s="10" t="s">
        <v>13492</v>
      </c>
      <c r="PVI1" s="10" t="s">
        <v>13493</v>
      </c>
      <c r="PVJ1" s="10" t="s">
        <v>13494</v>
      </c>
      <c r="PVK1" s="10" t="s">
        <v>13495</v>
      </c>
      <c r="PVL1" s="10" t="s">
        <v>13496</v>
      </c>
      <c r="PVM1" s="10" t="s">
        <v>13497</v>
      </c>
      <c r="PVN1" s="10" t="s">
        <v>13498</v>
      </c>
      <c r="PVO1" s="10" t="s">
        <v>13499</v>
      </c>
      <c r="PVP1" s="10" t="s">
        <v>13500</v>
      </c>
      <c r="PVQ1" s="10" t="s">
        <v>13501</v>
      </c>
      <c r="PVR1" s="10" t="s">
        <v>13502</v>
      </c>
      <c r="PVS1" s="10" t="s">
        <v>13503</v>
      </c>
      <c r="PVT1" s="10" t="s">
        <v>13504</v>
      </c>
      <c r="PVU1" s="10" t="s">
        <v>13505</v>
      </c>
      <c r="PVV1" s="10" t="s">
        <v>13506</v>
      </c>
      <c r="PVW1" s="10" t="s">
        <v>13507</v>
      </c>
      <c r="PVX1" s="10" t="s">
        <v>13508</v>
      </c>
      <c r="PVY1" s="10" t="s">
        <v>13509</v>
      </c>
      <c r="PVZ1" s="10" t="s">
        <v>13510</v>
      </c>
      <c r="PWA1" s="10" t="s">
        <v>13511</v>
      </c>
      <c r="PWB1" s="10" t="s">
        <v>13512</v>
      </c>
      <c r="PWC1" s="10" t="s">
        <v>13513</v>
      </c>
      <c r="PWD1" s="10" t="s">
        <v>13514</v>
      </c>
      <c r="PWE1" s="10" t="s">
        <v>13515</v>
      </c>
      <c r="PWF1" s="10" t="s">
        <v>13516</v>
      </c>
      <c r="PWG1" s="10" t="s">
        <v>13517</v>
      </c>
      <c r="PWH1" s="10" t="s">
        <v>13518</v>
      </c>
      <c r="PWI1" s="10" t="s">
        <v>13519</v>
      </c>
      <c r="PWJ1" s="10" t="s">
        <v>13520</v>
      </c>
      <c r="PWK1" s="10" t="s">
        <v>13521</v>
      </c>
      <c r="PWL1" s="10" t="s">
        <v>13522</v>
      </c>
      <c r="PWM1" s="10" t="s">
        <v>13523</v>
      </c>
      <c r="PWN1" s="10" t="s">
        <v>13524</v>
      </c>
      <c r="PWO1" s="10" t="s">
        <v>13525</v>
      </c>
      <c r="PWP1" s="10" t="s">
        <v>13526</v>
      </c>
      <c r="PWQ1" s="10" t="s">
        <v>13527</v>
      </c>
      <c r="PWR1" s="10" t="s">
        <v>13528</v>
      </c>
      <c r="PWS1" s="10" t="s">
        <v>13529</v>
      </c>
      <c r="PWT1" s="10" t="s">
        <v>13530</v>
      </c>
      <c r="PWU1" s="10" t="s">
        <v>13531</v>
      </c>
      <c r="PWV1" s="10" t="s">
        <v>13532</v>
      </c>
      <c r="PWW1" s="10" t="s">
        <v>13533</v>
      </c>
      <c r="PWX1" s="10" t="s">
        <v>13534</v>
      </c>
      <c r="PWY1" s="10" t="s">
        <v>13535</v>
      </c>
      <c r="PWZ1" s="10" t="s">
        <v>13536</v>
      </c>
      <c r="PXA1" s="10" t="s">
        <v>13537</v>
      </c>
      <c r="PXB1" s="10" t="s">
        <v>13538</v>
      </c>
      <c r="PXC1" s="10" t="s">
        <v>13539</v>
      </c>
      <c r="PXD1" s="10" t="s">
        <v>13540</v>
      </c>
      <c r="PXE1" s="10" t="s">
        <v>13541</v>
      </c>
      <c r="PXF1" s="10" t="s">
        <v>13542</v>
      </c>
      <c r="PXG1" s="10" t="s">
        <v>13543</v>
      </c>
      <c r="PXH1" s="10" t="s">
        <v>13544</v>
      </c>
      <c r="PXI1" s="10" t="s">
        <v>13545</v>
      </c>
      <c r="PXJ1" s="10" t="s">
        <v>13546</v>
      </c>
      <c r="PXK1" s="10" t="s">
        <v>13547</v>
      </c>
      <c r="PXL1" s="10" t="s">
        <v>13548</v>
      </c>
      <c r="PXM1" s="10" t="s">
        <v>13549</v>
      </c>
      <c r="PXN1" s="10" t="s">
        <v>13550</v>
      </c>
      <c r="PXO1" s="10" t="s">
        <v>13551</v>
      </c>
      <c r="PXP1" s="10" t="s">
        <v>13552</v>
      </c>
      <c r="PXQ1" s="10" t="s">
        <v>13553</v>
      </c>
      <c r="PXR1" s="10" t="s">
        <v>13554</v>
      </c>
      <c r="PXS1" s="10" t="s">
        <v>13555</v>
      </c>
      <c r="PXT1" s="10" t="s">
        <v>13556</v>
      </c>
      <c r="PXU1" s="10" t="s">
        <v>13557</v>
      </c>
      <c r="PXV1" s="10" t="s">
        <v>13558</v>
      </c>
      <c r="PXW1" s="10" t="s">
        <v>13559</v>
      </c>
      <c r="PXX1" s="10" t="s">
        <v>13560</v>
      </c>
      <c r="PXY1" s="10" t="s">
        <v>13561</v>
      </c>
      <c r="PXZ1" s="10" t="s">
        <v>13562</v>
      </c>
      <c r="PYA1" s="10" t="s">
        <v>13563</v>
      </c>
      <c r="PYB1" s="10" t="s">
        <v>13564</v>
      </c>
      <c r="PYC1" s="10" t="s">
        <v>13565</v>
      </c>
      <c r="PYD1" s="10" t="s">
        <v>13566</v>
      </c>
      <c r="PYE1" s="10" t="s">
        <v>13567</v>
      </c>
      <c r="PYF1" s="10" t="s">
        <v>13568</v>
      </c>
      <c r="PYG1" s="10" t="s">
        <v>13569</v>
      </c>
      <c r="PYH1" s="10" t="s">
        <v>13570</v>
      </c>
      <c r="PYI1" s="10" t="s">
        <v>13571</v>
      </c>
      <c r="PYJ1" s="10" t="s">
        <v>13572</v>
      </c>
      <c r="PYK1" s="10" t="s">
        <v>13573</v>
      </c>
      <c r="PYL1" s="10" t="s">
        <v>13574</v>
      </c>
      <c r="PYM1" s="10" t="s">
        <v>13575</v>
      </c>
      <c r="PYN1" s="10" t="s">
        <v>13576</v>
      </c>
      <c r="PYO1" s="10" t="s">
        <v>13577</v>
      </c>
      <c r="PYP1" s="10" t="s">
        <v>13578</v>
      </c>
      <c r="PYQ1" s="10" t="s">
        <v>13579</v>
      </c>
      <c r="PYR1" s="10" t="s">
        <v>13580</v>
      </c>
      <c r="PYS1" s="10" t="s">
        <v>13581</v>
      </c>
      <c r="PYT1" s="10" t="s">
        <v>13582</v>
      </c>
      <c r="PYU1" s="10" t="s">
        <v>13583</v>
      </c>
      <c r="PYV1" s="10" t="s">
        <v>13584</v>
      </c>
      <c r="PYW1" s="10" t="s">
        <v>13585</v>
      </c>
      <c r="PYX1" s="10" t="s">
        <v>13586</v>
      </c>
      <c r="PYY1" s="10" t="s">
        <v>13587</v>
      </c>
      <c r="PYZ1" s="10" t="s">
        <v>13588</v>
      </c>
      <c r="PZA1" s="10" t="s">
        <v>13589</v>
      </c>
      <c r="PZB1" s="10" t="s">
        <v>13590</v>
      </c>
      <c r="PZC1" s="10" t="s">
        <v>13591</v>
      </c>
      <c r="PZD1" s="10" t="s">
        <v>13592</v>
      </c>
      <c r="PZE1" s="10" t="s">
        <v>13593</v>
      </c>
      <c r="PZF1" s="10" t="s">
        <v>13594</v>
      </c>
      <c r="PZG1" s="10" t="s">
        <v>13595</v>
      </c>
      <c r="PZH1" s="10" t="s">
        <v>13596</v>
      </c>
      <c r="PZI1" s="10" t="s">
        <v>13597</v>
      </c>
      <c r="PZJ1" s="10" t="s">
        <v>13598</v>
      </c>
      <c r="PZK1" s="10" t="s">
        <v>13599</v>
      </c>
      <c r="PZL1" s="10" t="s">
        <v>13600</v>
      </c>
      <c r="PZM1" s="10" t="s">
        <v>13601</v>
      </c>
      <c r="PZN1" s="10" t="s">
        <v>13602</v>
      </c>
      <c r="PZO1" s="10" t="s">
        <v>13603</v>
      </c>
      <c r="PZP1" s="10" t="s">
        <v>13604</v>
      </c>
      <c r="PZQ1" s="10" t="s">
        <v>13605</v>
      </c>
      <c r="PZR1" s="10" t="s">
        <v>13606</v>
      </c>
      <c r="PZS1" s="10" t="s">
        <v>13607</v>
      </c>
      <c r="PZT1" s="10" t="s">
        <v>13608</v>
      </c>
      <c r="PZU1" s="10" t="s">
        <v>13609</v>
      </c>
      <c r="PZV1" s="10" t="s">
        <v>13610</v>
      </c>
      <c r="PZW1" s="10" t="s">
        <v>13611</v>
      </c>
      <c r="PZX1" s="10" t="s">
        <v>13612</v>
      </c>
      <c r="PZY1" s="10" t="s">
        <v>13613</v>
      </c>
      <c r="PZZ1" s="10" t="s">
        <v>13614</v>
      </c>
      <c r="QAA1" s="10" t="s">
        <v>13615</v>
      </c>
      <c r="QAB1" s="10" t="s">
        <v>13616</v>
      </c>
      <c r="QAC1" s="10" t="s">
        <v>13617</v>
      </c>
      <c r="QAD1" s="10" t="s">
        <v>13618</v>
      </c>
      <c r="QAE1" s="10" t="s">
        <v>13619</v>
      </c>
      <c r="QAF1" s="10" t="s">
        <v>13620</v>
      </c>
      <c r="QAG1" s="10" t="s">
        <v>13621</v>
      </c>
      <c r="QAH1" s="10" t="s">
        <v>13622</v>
      </c>
      <c r="QAI1" s="10" t="s">
        <v>13623</v>
      </c>
      <c r="QAJ1" s="10" t="s">
        <v>13624</v>
      </c>
      <c r="QAK1" s="10" t="s">
        <v>13625</v>
      </c>
      <c r="QAL1" s="10" t="s">
        <v>13626</v>
      </c>
      <c r="QAM1" s="10" t="s">
        <v>13627</v>
      </c>
      <c r="QAN1" s="10" t="s">
        <v>13628</v>
      </c>
      <c r="QAO1" s="10" t="s">
        <v>13629</v>
      </c>
      <c r="QAP1" s="10" t="s">
        <v>13630</v>
      </c>
      <c r="QAQ1" s="10" t="s">
        <v>13631</v>
      </c>
      <c r="QAR1" s="10" t="s">
        <v>13632</v>
      </c>
      <c r="QAS1" s="10" t="s">
        <v>13633</v>
      </c>
      <c r="QAT1" s="10" t="s">
        <v>13634</v>
      </c>
      <c r="QAU1" s="10" t="s">
        <v>13635</v>
      </c>
      <c r="QAV1" s="10" t="s">
        <v>13636</v>
      </c>
      <c r="QAW1" s="10" t="s">
        <v>13637</v>
      </c>
      <c r="QAX1" s="10" t="s">
        <v>13638</v>
      </c>
      <c r="QAY1" s="10" t="s">
        <v>13639</v>
      </c>
      <c r="QAZ1" s="10" t="s">
        <v>13640</v>
      </c>
      <c r="QBA1" s="10" t="s">
        <v>13641</v>
      </c>
      <c r="QBB1" s="10" t="s">
        <v>13642</v>
      </c>
      <c r="QBC1" s="10" t="s">
        <v>13643</v>
      </c>
      <c r="QBD1" s="10" t="s">
        <v>13644</v>
      </c>
      <c r="QBE1" s="10" t="s">
        <v>13645</v>
      </c>
      <c r="QBF1" s="10" t="s">
        <v>13646</v>
      </c>
      <c r="QBG1" s="10" t="s">
        <v>13647</v>
      </c>
      <c r="QBH1" s="10" t="s">
        <v>13648</v>
      </c>
      <c r="QBI1" s="10" t="s">
        <v>13649</v>
      </c>
      <c r="QBJ1" s="10" t="s">
        <v>13650</v>
      </c>
      <c r="QBK1" s="10" t="s">
        <v>13651</v>
      </c>
      <c r="QBL1" s="10" t="s">
        <v>13652</v>
      </c>
      <c r="QBM1" s="10" t="s">
        <v>13653</v>
      </c>
      <c r="QBN1" s="10" t="s">
        <v>13654</v>
      </c>
      <c r="QBO1" s="10" t="s">
        <v>13655</v>
      </c>
      <c r="QBP1" s="10" t="s">
        <v>13656</v>
      </c>
      <c r="QBQ1" s="10" t="s">
        <v>13657</v>
      </c>
      <c r="QBR1" s="10" t="s">
        <v>13658</v>
      </c>
      <c r="QBS1" s="10" t="s">
        <v>13659</v>
      </c>
      <c r="QBT1" s="10" t="s">
        <v>13660</v>
      </c>
      <c r="QBU1" s="10" t="s">
        <v>13661</v>
      </c>
      <c r="QBV1" s="10" t="s">
        <v>13662</v>
      </c>
      <c r="QBW1" s="10" t="s">
        <v>13663</v>
      </c>
      <c r="QBX1" s="10" t="s">
        <v>13664</v>
      </c>
      <c r="QBY1" s="10" t="s">
        <v>13665</v>
      </c>
      <c r="QBZ1" s="10" t="s">
        <v>13666</v>
      </c>
      <c r="QCA1" s="10" t="s">
        <v>13667</v>
      </c>
      <c r="QCB1" s="10" t="s">
        <v>13668</v>
      </c>
      <c r="QCC1" s="10" t="s">
        <v>13669</v>
      </c>
      <c r="QCD1" s="10" t="s">
        <v>13670</v>
      </c>
      <c r="QCE1" s="10" t="s">
        <v>13671</v>
      </c>
      <c r="QCF1" s="10" t="s">
        <v>13672</v>
      </c>
      <c r="QCG1" s="10" t="s">
        <v>13673</v>
      </c>
      <c r="QCH1" s="10" t="s">
        <v>13674</v>
      </c>
      <c r="QCI1" s="10" t="s">
        <v>13675</v>
      </c>
      <c r="QCJ1" s="10" t="s">
        <v>13676</v>
      </c>
      <c r="QCK1" s="10" t="s">
        <v>13677</v>
      </c>
      <c r="QCL1" s="10" t="s">
        <v>13678</v>
      </c>
      <c r="QCM1" s="10" t="s">
        <v>13679</v>
      </c>
      <c r="QCN1" s="10" t="s">
        <v>13680</v>
      </c>
      <c r="QCO1" s="10" t="s">
        <v>13681</v>
      </c>
      <c r="QCP1" s="10" t="s">
        <v>13682</v>
      </c>
      <c r="QCQ1" s="10" t="s">
        <v>13683</v>
      </c>
      <c r="QCR1" s="10" t="s">
        <v>13684</v>
      </c>
      <c r="QCS1" s="10" t="s">
        <v>13685</v>
      </c>
      <c r="QCT1" s="10" t="s">
        <v>13686</v>
      </c>
      <c r="QCU1" s="10" t="s">
        <v>13687</v>
      </c>
      <c r="QCV1" s="10" t="s">
        <v>13688</v>
      </c>
      <c r="QCW1" s="10" t="s">
        <v>13689</v>
      </c>
      <c r="QCX1" s="10" t="s">
        <v>13690</v>
      </c>
      <c r="QCY1" s="10" t="s">
        <v>13691</v>
      </c>
      <c r="QCZ1" s="10" t="s">
        <v>13692</v>
      </c>
      <c r="QDA1" s="10" t="s">
        <v>13693</v>
      </c>
      <c r="QDB1" s="10" t="s">
        <v>13694</v>
      </c>
      <c r="QDC1" s="10" t="s">
        <v>13695</v>
      </c>
      <c r="QDD1" s="10" t="s">
        <v>13696</v>
      </c>
      <c r="QDE1" s="10" t="s">
        <v>13697</v>
      </c>
      <c r="QDF1" s="10" t="s">
        <v>13698</v>
      </c>
      <c r="QDG1" s="10" t="s">
        <v>13699</v>
      </c>
      <c r="QDH1" s="10" t="s">
        <v>13700</v>
      </c>
      <c r="QDI1" s="10" t="s">
        <v>13701</v>
      </c>
      <c r="QDJ1" s="10" t="s">
        <v>13702</v>
      </c>
      <c r="QDK1" s="10" t="s">
        <v>13703</v>
      </c>
      <c r="QDL1" s="10" t="s">
        <v>13704</v>
      </c>
      <c r="QDM1" s="10" t="s">
        <v>13705</v>
      </c>
      <c r="QDN1" s="10" t="s">
        <v>13706</v>
      </c>
      <c r="QDO1" s="10" t="s">
        <v>13707</v>
      </c>
      <c r="QDP1" s="10" t="s">
        <v>13708</v>
      </c>
      <c r="QDQ1" s="10" t="s">
        <v>13709</v>
      </c>
      <c r="QDR1" s="10" t="s">
        <v>13710</v>
      </c>
      <c r="QDS1" s="10" t="s">
        <v>13711</v>
      </c>
      <c r="QDT1" s="10" t="s">
        <v>13712</v>
      </c>
      <c r="QDU1" s="10" t="s">
        <v>13713</v>
      </c>
      <c r="QDV1" s="10" t="s">
        <v>13714</v>
      </c>
      <c r="QDW1" s="10" t="s">
        <v>13715</v>
      </c>
      <c r="QDX1" s="10" t="s">
        <v>13716</v>
      </c>
      <c r="QDY1" s="10" t="s">
        <v>13717</v>
      </c>
      <c r="QDZ1" s="10" t="s">
        <v>13718</v>
      </c>
      <c r="QEA1" s="10" t="s">
        <v>13719</v>
      </c>
      <c r="QEB1" s="10" t="s">
        <v>13720</v>
      </c>
      <c r="QEC1" s="10" t="s">
        <v>13721</v>
      </c>
      <c r="QED1" s="10" t="s">
        <v>13722</v>
      </c>
      <c r="QEE1" s="10" t="s">
        <v>13723</v>
      </c>
      <c r="QEF1" s="10" t="s">
        <v>13724</v>
      </c>
      <c r="QEG1" s="10" t="s">
        <v>13725</v>
      </c>
      <c r="QEH1" s="10" t="s">
        <v>13726</v>
      </c>
      <c r="QEI1" s="10" t="s">
        <v>13727</v>
      </c>
      <c r="QEJ1" s="10" t="s">
        <v>13728</v>
      </c>
      <c r="QEK1" s="10" t="s">
        <v>13729</v>
      </c>
      <c r="QEL1" s="10" t="s">
        <v>13730</v>
      </c>
      <c r="QEM1" s="10" t="s">
        <v>13731</v>
      </c>
      <c r="QEN1" s="10" t="s">
        <v>13732</v>
      </c>
      <c r="QEO1" s="10" t="s">
        <v>13733</v>
      </c>
      <c r="QEP1" s="10" t="s">
        <v>13734</v>
      </c>
      <c r="QEQ1" s="10" t="s">
        <v>13735</v>
      </c>
      <c r="QER1" s="10" t="s">
        <v>13736</v>
      </c>
      <c r="QES1" s="10" t="s">
        <v>13737</v>
      </c>
      <c r="QET1" s="10" t="s">
        <v>13738</v>
      </c>
      <c r="QEU1" s="10" t="s">
        <v>13739</v>
      </c>
      <c r="QEV1" s="10" t="s">
        <v>13740</v>
      </c>
      <c r="QEW1" s="10" t="s">
        <v>13741</v>
      </c>
      <c r="QEX1" s="10" t="s">
        <v>13742</v>
      </c>
      <c r="QEY1" s="10" t="s">
        <v>13743</v>
      </c>
      <c r="QEZ1" s="10" t="s">
        <v>13744</v>
      </c>
      <c r="QFA1" s="10" t="s">
        <v>13745</v>
      </c>
      <c r="QFB1" s="10" t="s">
        <v>13746</v>
      </c>
      <c r="QFC1" s="10" t="s">
        <v>13747</v>
      </c>
      <c r="QFD1" s="10" t="s">
        <v>13748</v>
      </c>
      <c r="QFE1" s="10" t="s">
        <v>13749</v>
      </c>
      <c r="QFF1" s="10" t="s">
        <v>13750</v>
      </c>
      <c r="QFG1" s="10" t="s">
        <v>13751</v>
      </c>
      <c r="QFH1" s="10" t="s">
        <v>13752</v>
      </c>
      <c r="QFI1" s="10" t="s">
        <v>13753</v>
      </c>
      <c r="QFJ1" s="10" t="s">
        <v>13754</v>
      </c>
      <c r="QFK1" s="10" t="s">
        <v>13755</v>
      </c>
      <c r="QFL1" s="10" t="s">
        <v>13756</v>
      </c>
      <c r="QFM1" s="10" t="s">
        <v>13757</v>
      </c>
      <c r="QFN1" s="10" t="s">
        <v>13758</v>
      </c>
      <c r="QFO1" s="10" t="s">
        <v>13759</v>
      </c>
      <c r="QFP1" s="10" t="s">
        <v>13760</v>
      </c>
      <c r="QFQ1" s="10" t="s">
        <v>13761</v>
      </c>
      <c r="QFR1" s="10" t="s">
        <v>13762</v>
      </c>
      <c r="QFS1" s="10" t="s">
        <v>13763</v>
      </c>
      <c r="QFT1" s="10" t="s">
        <v>13764</v>
      </c>
      <c r="QFU1" s="10" t="s">
        <v>13765</v>
      </c>
      <c r="QFV1" s="10" t="s">
        <v>13766</v>
      </c>
      <c r="QFW1" s="10" t="s">
        <v>13767</v>
      </c>
      <c r="QFX1" s="10" t="s">
        <v>13768</v>
      </c>
      <c r="QFY1" s="10" t="s">
        <v>13769</v>
      </c>
      <c r="QFZ1" s="10" t="s">
        <v>13770</v>
      </c>
      <c r="QGA1" s="10" t="s">
        <v>13771</v>
      </c>
      <c r="QGB1" s="10" t="s">
        <v>13772</v>
      </c>
      <c r="QGC1" s="10" t="s">
        <v>13773</v>
      </c>
      <c r="QGD1" s="10" t="s">
        <v>13774</v>
      </c>
      <c r="QGE1" s="10" t="s">
        <v>13775</v>
      </c>
      <c r="QGF1" s="10" t="s">
        <v>13776</v>
      </c>
      <c r="QGG1" s="10" t="s">
        <v>13777</v>
      </c>
      <c r="QGH1" s="10" t="s">
        <v>13778</v>
      </c>
      <c r="QGI1" s="10" t="s">
        <v>13779</v>
      </c>
      <c r="QGJ1" s="10" t="s">
        <v>13780</v>
      </c>
      <c r="QGK1" s="10" t="s">
        <v>13781</v>
      </c>
      <c r="QGL1" s="10" t="s">
        <v>13782</v>
      </c>
      <c r="QGM1" s="10" t="s">
        <v>13783</v>
      </c>
      <c r="QGN1" s="10" t="s">
        <v>13784</v>
      </c>
      <c r="QGO1" s="10" t="s">
        <v>13785</v>
      </c>
      <c r="QGP1" s="10" t="s">
        <v>13786</v>
      </c>
      <c r="QGQ1" s="10" t="s">
        <v>13787</v>
      </c>
      <c r="QGR1" s="10" t="s">
        <v>13788</v>
      </c>
      <c r="QGS1" s="10" t="s">
        <v>13789</v>
      </c>
      <c r="QGT1" s="10" t="s">
        <v>13790</v>
      </c>
      <c r="QGU1" s="10" t="s">
        <v>13791</v>
      </c>
      <c r="QGV1" s="10" t="s">
        <v>13792</v>
      </c>
      <c r="QGW1" s="10" t="s">
        <v>13793</v>
      </c>
      <c r="QGX1" s="10" t="s">
        <v>13794</v>
      </c>
      <c r="QGY1" s="10" t="s">
        <v>13795</v>
      </c>
      <c r="QGZ1" s="10" t="s">
        <v>13796</v>
      </c>
      <c r="QHA1" s="10" t="s">
        <v>13797</v>
      </c>
      <c r="QHB1" s="10" t="s">
        <v>13798</v>
      </c>
      <c r="QHC1" s="10" t="s">
        <v>13799</v>
      </c>
      <c r="QHD1" s="10" t="s">
        <v>13800</v>
      </c>
      <c r="QHE1" s="10" t="s">
        <v>13801</v>
      </c>
      <c r="QHF1" s="10" t="s">
        <v>13802</v>
      </c>
      <c r="QHG1" s="10" t="s">
        <v>13803</v>
      </c>
      <c r="QHH1" s="10" t="s">
        <v>13804</v>
      </c>
      <c r="QHI1" s="10" t="s">
        <v>13805</v>
      </c>
      <c r="QHJ1" s="10" t="s">
        <v>13806</v>
      </c>
      <c r="QHK1" s="10" t="s">
        <v>13807</v>
      </c>
      <c r="QHL1" s="10" t="s">
        <v>13808</v>
      </c>
      <c r="QHM1" s="10" t="s">
        <v>13809</v>
      </c>
      <c r="QHN1" s="10" t="s">
        <v>13810</v>
      </c>
      <c r="QHO1" s="10" t="s">
        <v>13811</v>
      </c>
      <c r="QHP1" s="10" t="s">
        <v>13812</v>
      </c>
      <c r="QHQ1" s="10" t="s">
        <v>13813</v>
      </c>
      <c r="QHR1" s="10" t="s">
        <v>13814</v>
      </c>
      <c r="QHS1" s="10" t="s">
        <v>13815</v>
      </c>
      <c r="QHT1" s="10" t="s">
        <v>13816</v>
      </c>
      <c r="QHU1" s="10" t="s">
        <v>13817</v>
      </c>
      <c r="QHV1" s="10" t="s">
        <v>13818</v>
      </c>
      <c r="QHW1" s="10" t="s">
        <v>13819</v>
      </c>
      <c r="QHX1" s="10" t="s">
        <v>13820</v>
      </c>
      <c r="QHY1" s="10" t="s">
        <v>13821</v>
      </c>
      <c r="QHZ1" s="10" t="s">
        <v>13822</v>
      </c>
      <c r="QIA1" s="10" t="s">
        <v>13823</v>
      </c>
      <c r="QIB1" s="10" t="s">
        <v>13824</v>
      </c>
      <c r="QIC1" s="10" t="s">
        <v>13825</v>
      </c>
      <c r="QID1" s="10" t="s">
        <v>13826</v>
      </c>
      <c r="QIE1" s="10" t="s">
        <v>13827</v>
      </c>
      <c r="QIF1" s="10" t="s">
        <v>13828</v>
      </c>
      <c r="QIG1" s="10" t="s">
        <v>13829</v>
      </c>
      <c r="QIH1" s="10" t="s">
        <v>13830</v>
      </c>
      <c r="QII1" s="10" t="s">
        <v>13831</v>
      </c>
      <c r="QIJ1" s="10" t="s">
        <v>13832</v>
      </c>
      <c r="QIK1" s="10" t="s">
        <v>13833</v>
      </c>
      <c r="QIL1" s="10" t="s">
        <v>13834</v>
      </c>
      <c r="QIM1" s="10" t="s">
        <v>13835</v>
      </c>
      <c r="QIN1" s="10" t="s">
        <v>13836</v>
      </c>
      <c r="QIO1" s="10" t="s">
        <v>13837</v>
      </c>
      <c r="QIP1" s="10" t="s">
        <v>13838</v>
      </c>
      <c r="QIQ1" s="10" t="s">
        <v>13839</v>
      </c>
      <c r="QIR1" s="10" t="s">
        <v>13840</v>
      </c>
      <c r="QIS1" s="10" t="s">
        <v>13841</v>
      </c>
      <c r="QIT1" s="10" t="s">
        <v>13842</v>
      </c>
      <c r="QIU1" s="10" t="s">
        <v>13843</v>
      </c>
      <c r="QIV1" s="10" t="s">
        <v>13844</v>
      </c>
      <c r="QIW1" s="10" t="s">
        <v>13845</v>
      </c>
      <c r="QIX1" s="10" t="s">
        <v>13846</v>
      </c>
      <c r="QIY1" s="10" t="s">
        <v>13847</v>
      </c>
      <c r="QIZ1" s="10" t="s">
        <v>13848</v>
      </c>
      <c r="QJA1" s="10" t="s">
        <v>13849</v>
      </c>
      <c r="QJB1" s="10" t="s">
        <v>13850</v>
      </c>
      <c r="QJC1" s="10" t="s">
        <v>13851</v>
      </c>
      <c r="QJD1" s="10" t="s">
        <v>13852</v>
      </c>
      <c r="QJE1" s="10" t="s">
        <v>13853</v>
      </c>
      <c r="QJF1" s="10" t="s">
        <v>13854</v>
      </c>
      <c r="QJG1" s="10" t="s">
        <v>13855</v>
      </c>
      <c r="QJH1" s="10" t="s">
        <v>13856</v>
      </c>
      <c r="QJI1" s="10" t="s">
        <v>13857</v>
      </c>
      <c r="QJJ1" s="10" t="s">
        <v>13858</v>
      </c>
      <c r="QJK1" s="10" t="s">
        <v>13859</v>
      </c>
      <c r="QJL1" s="10" t="s">
        <v>13860</v>
      </c>
      <c r="QJM1" s="10" t="s">
        <v>13861</v>
      </c>
      <c r="QJN1" s="10" t="s">
        <v>13862</v>
      </c>
      <c r="QJO1" s="10" t="s">
        <v>13863</v>
      </c>
      <c r="QJP1" s="10" t="s">
        <v>13864</v>
      </c>
      <c r="QJQ1" s="10" t="s">
        <v>13865</v>
      </c>
      <c r="QJR1" s="10" t="s">
        <v>13866</v>
      </c>
      <c r="QJS1" s="10" t="s">
        <v>13867</v>
      </c>
      <c r="QJT1" s="10" t="s">
        <v>13868</v>
      </c>
      <c r="QJU1" s="10" t="s">
        <v>13869</v>
      </c>
      <c r="QJV1" s="10" t="s">
        <v>13870</v>
      </c>
      <c r="QJW1" s="10" t="s">
        <v>13871</v>
      </c>
      <c r="QJX1" s="10" t="s">
        <v>13872</v>
      </c>
      <c r="QJY1" s="10" t="s">
        <v>13873</v>
      </c>
      <c r="QJZ1" s="10" t="s">
        <v>13874</v>
      </c>
      <c r="QKA1" s="10" t="s">
        <v>13875</v>
      </c>
      <c r="QKB1" s="10" t="s">
        <v>13876</v>
      </c>
      <c r="QKC1" s="10" t="s">
        <v>13877</v>
      </c>
      <c r="QKD1" s="10" t="s">
        <v>13878</v>
      </c>
      <c r="QKE1" s="10" t="s">
        <v>13879</v>
      </c>
      <c r="QKF1" s="10" t="s">
        <v>13880</v>
      </c>
      <c r="QKG1" s="10" t="s">
        <v>13881</v>
      </c>
      <c r="QKH1" s="10" t="s">
        <v>13882</v>
      </c>
      <c r="QKI1" s="10" t="s">
        <v>13883</v>
      </c>
      <c r="QKJ1" s="10" t="s">
        <v>13884</v>
      </c>
      <c r="QKK1" s="10" t="s">
        <v>13885</v>
      </c>
      <c r="QKL1" s="10" t="s">
        <v>13886</v>
      </c>
      <c r="QKM1" s="10" t="s">
        <v>13887</v>
      </c>
      <c r="QKN1" s="10" t="s">
        <v>13888</v>
      </c>
      <c r="QKO1" s="10" t="s">
        <v>13889</v>
      </c>
      <c r="QKP1" s="10" t="s">
        <v>13890</v>
      </c>
      <c r="QKQ1" s="10" t="s">
        <v>13891</v>
      </c>
      <c r="QKR1" s="10" t="s">
        <v>13892</v>
      </c>
      <c r="QKS1" s="10" t="s">
        <v>13893</v>
      </c>
      <c r="QKT1" s="10" t="s">
        <v>13894</v>
      </c>
      <c r="QKU1" s="10" t="s">
        <v>13895</v>
      </c>
      <c r="QKV1" s="10" t="s">
        <v>13896</v>
      </c>
      <c r="QKW1" s="10" t="s">
        <v>13897</v>
      </c>
      <c r="QKX1" s="10" t="s">
        <v>13898</v>
      </c>
      <c r="QKY1" s="10" t="s">
        <v>13899</v>
      </c>
      <c r="QKZ1" s="10" t="s">
        <v>13900</v>
      </c>
      <c r="QLA1" s="10" t="s">
        <v>13901</v>
      </c>
      <c r="QLB1" s="10" t="s">
        <v>13902</v>
      </c>
      <c r="QLC1" s="10" t="s">
        <v>13903</v>
      </c>
      <c r="QLD1" s="10" t="s">
        <v>13904</v>
      </c>
      <c r="QLE1" s="10" t="s">
        <v>13905</v>
      </c>
      <c r="QLF1" s="10" t="s">
        <v>13906</v>
      </c>
      <c r="QLG1" s="10" t="s">
        <v>13907</v>
      </c>
      <c r="QLH1" s="10" t="s">
        <v>13908</v>
      </c>
      <c r="QLI1" s="10" t="s">
        <v>13909</v>
      </c>
      <c r="QLJ1" s="10" t="s">
        <v>13910</v>
      </c>
      <c r="QLK1" s="10" t="s">
        <v>13911</v>
      </c>
      <c r="QLL1" s="10" t="s">
        <v>13912</v>
      </c>
      <c r="QLM1" s="10" t="s">
        <v>13913</v>
      </c>
      <c r="QLN1" s="10" t="s">
        <v>13914</v>
      </c>
      <c r="QLO1" s="10" t="s">
        <v>13915</v>
      </c>
      <c r="QLP1" s="10" t="s">
        <v>13916</v>
      </c>
      <c r="QLQ1" s="10" t="s">
        <v>13917</v>
      </c>
      <c r="QLR1" s="10" t="s">
        <v>13918</v>
      </c>
      <c r="QLS1" s="10" t="s">
        <v>13919</v>
      </c>
      <c r="QLT1" s="10" t="s">
        <v>13920</v>
      </c>
      <c r="QLU1" s="10" t="s">
        <v>13921</v>
      </c>
      <c r="QLV1" s="10" t="s">
        <v>13922</v>
      </c>
      <c r="QLW1" s="10" t="s">
        <v>13923</v>
      </c>
      <c r="QLX1" s="10" t="s">
        <v>13924</v>
      </c>
      <c r="QLY1" s="10" t="s">
        <v>13925</v>
      </c>
      <c r="QLZ1" s="10" t="s">
        <v>13926</v>
      </c>
      <c r="QMA1" s="10" t="s">
        <v>13927</v>
      </c>
      <c r="QMB1" s="10" t="s">
        <v>13928</v>
      </c>
      <c r="QMC1" s="10" t="s">
        <v>13929</v>
      </c>
      <c r="QMD1" s="10" t="s">
        <v>13930</v>
      </c>
      <c r="QME1" s="10" t="s">
        <v>13931</v>
      </c>
      <c r="QMF1" s="10" t="s">
        <v>13932</v>
      </c>
      <c r="QMG1" s="10" t="s">
        <v>13933</v>
      </c>
      <c r="QMH1" s="10" t="s">
        <v>13934</v>
      </c>
      <c r="QMI1" s="10" t="s">
        <v>13935</v>
      </c>
      <c r="QMJ1" s="10" t="s">
        <v>13936</v>
      </c>
      <c r="QMK1" s="10" t="s">
        <v>13937</v>
      </c>
      <c r="QML1" s="10" t="s">
        <v>13938</v>
      </c>
      <c r="QMM1" s="10" t="s">
        <v>13939</v>
      </c>
      <c r="QMN1" s="10" t="s">
        <v>13940</v>
      </c>
      <c r="QMO1" s="10" t="s">
        <v>13941</v>
      </c>
      <c r="QMP1" s="10" t="s">
        <v>13942</v>
      </c>
      <c r="QMQ1" s="10" t="s">
        <v>13943</v>
      </c>
      <c r="QMR1" s="10" t="s">
        <v>13944</v>
      </c>
      <c r="QMS1" s="10" t="s">
        <v>13945</v>
      </c>
      <c r="QMT1" s="10" t="s">
        <v>13946</v>
      </c>
      <c r="QMU1" s="10" t="s">
        <v>13947</v>
      </c>
      <c r="QMV1" s="10" t="s">
        <v>13948</v>
      </c>
      <c r="QMW1" s="10" t="s">
        <v>13949</v>
      </c>
      <c r="QMX1" s="10" t="s">
        <v>13950</v>
      </c>
      <c r="QMY1" s="10" t="s">
        <v>13951</v>
      </c>
      <c r="QMZ1" s="10" t="s">
        <v>13952</v>
      </c>
      <c r="QNA1" s="10" t="s">
        <v>13953</v>
      </c>
      <c r="QNB1" s="10" t="s">
        <v>13954</v>
      </c>
      <c r="QNC1" s="10" t="s">
        <v>13955</v>
      </c>
      <c r="QND1" s="10" t="s">
        <v>13956</v>
      </c>
      <c r="QNE1" s="10" t="s">
        <v>13957</v>
      </c>
      <c r="QNF1" s="10" t="s">
        <v>13958</v>
      </c>
      <c r="QNG1" s="10" t="s">
        <v>13959</v>
      </c>
      <c r="QNH1" s="10" t="s">
        <v>13960</v>
      </c>
      <c r="QNI1" s="10" t="s">
        <v>13961</v>
      </c>
      <c r="QNJ1" s="10" t="s">
        <v>13962</v>
      </c>
      <c r="QNK1" s="10" t="s">
        <v>13963</v>
      </c>
      <c r="QNL1" s="10" t="s">
        <v>13964</v>
      </c>
      <c r="QNM1" s="10" t="s">
        <v>13965</v>
      </c>
      <c r="QNN1" s="10" t="s">
        <v>13966</v>
      </c>
      <c r="QNO1" s="10" t="s">
        <v>13967</v>
      </c>
      <c r="QNP1" s="10" t="s">
        <v>13968</v>
      </c>
      <c r="QNQ1" s="10" t="s">
        <v>13969</v>
      </c>
      <c r="QNR1" s="10" t="s">
        <v>13970</v>
      </c>
      <c r="QNS1" s="10" t="s">
        <v>13971</v>
      </c>
      <c r="QNT1" s="10" t="s">
        <v>13972</v>
      </c>
      <c r="QNU1" s="10" t="s">
        <v>13973</v>
      </c>
      <c r="QNV1" s="10" t="s">
        <v>13974</v>
      </c>
      <c r="QNW1" s="10" t="s">
        <v>13975</v>
      </c>
      <c r="QNX1" s="10" t="s">
        <v>13976</v>
      </c>
      <c r="QNY1" s="10" t="s">
        <v>13977</v>
      </c>
      <c r="QNZ1" s="10" t="s">
        <v>13978</v>
      </c>
      <c r="QOA1" s="10" t="s">
        <v>13979</v>
      </c>
      <c r="QOB1" s="10" t="s">
        <v>13980</v>
      </c>
      <c r="QOC1" s="10" t="s">
        <v>13981</v>
      </c>
      <c r="QOD1" s="10" t="s">
        <v>13982</v>
      </c>
      <c r="QOE1" s="10" t="s">
        <v>13983</v>
      </c>
      <c r="QOF1" s="10" t="s">
        <v>13984</v>
      </c>
      <c r="QOG1" s="10" t="s">
        <v>13985</v>
      </c>
      <c r="QOH1" s="10" t="s">
        <v>13986</v>
      </c>
      <c r="QOI1" s="10" t="s">
        <v>13987</v>
      </c>
      <c r="QOJ1" s="10" t="s">
        <v>13988</v>
      </c>
      <c r="QOK1" s="10" t="s">
        <v>13989</v>
      </c>
      <c r="QOL1" s="10" t="s">
        <v>13990</v>
      </c>
      <c r="QOM1" s="10" t="s">
        <v>13991</v>
      </c>
      <c r="QON1" s="10" t="s">
        <v>13992</v>
      </c>
      <c r="QOO1" s="10" t="s">
        <v>13993</v>
      </c>
      <c r="QOP1" s="10" t="s">
        <v>13994</v>
      </c>
      <c r="QOQ1" s="10" t="s">
        <v>13995</v>
      </c>
      <c r="QOR1" s="10" t="s">
        <v>13996</v>
      </c>
      <c r="QOS1" s="10" t="s">
        <v>13997</v>
      </c>
      <c r="QOT1" s="10" t="s">
        <v>13998</v>
      </c>
      <c r="QOU1" s="10" t="s">
        <v>13999</v>
      </c>
      <c r="QOV1" s="10" t="s">
        <v>14000</v>
      </c>
      <c r="QOW1" s="10" t="s">
        <v>14001</v>
      </c>
      <c r="QOX1" s="10" t="s">
        <v>14002</v>
      </c>
      <c r="QOY1" s="10" t="s">
        <v>14003</v>
      </c>
      <c r="QOZ1" s="10" t="s">
        <v>14004</v>
      </c>
      <c r="QPA1" s="10" t="s">
        <v>14005</v>
      </c>
      <c r="QPB1" s="10" t="s">
        <v>14006</v>
      </c>
      <c r="QPC1" s="10" t="s">
        <v>14007</v>
      </c>
      <c r="QPD1" s="10" t="s">
        <v>14008</v>
      </c>
      <c r="QPE1" s="10" t="s">
        <v>14009</v>
      </c>
      <c r="QPF1" s="10" t="s">
        <v>14010</v>
      </c>
      <c r="QPG1" s="10" t="s">
        <v>14011</v>
      </c>
      <c r="QPH1" s="10" t="s">
        <v>14012</v>
      </c>
      <c r="QPI1" s="10" t="s">
        <v>14013</v>
      </c>
      <c r="QPJ1" s="10" t="s">
        <v>14014</v>
      </c>
      <c r="QPK1" s="10" t="s">
        <v>14015</v>
      </c>
      <c r="QPL1" s="10" t="s">
        <v>14016</v>
      </c>
      <c r="QPM1" s="10" t="s">
        <v>14017</v>
      </c>
      <c r="QPN1" s="10" t="s">
        <v>14018</v>
      </c>
      <c r="QPO1" s="10" t="s">
        <v>14019</v>
      </c>
      <c r="QPP1" s="10" t="s">
        <v>14020</v>
      </c>
      <c r="QPQ1" s="10" t="s">
        <v>14021</v>
      </c>
      <c r="QPR1" s="10" t="s">
        <v>14022</v>
      </c>
      <c r="QPS1" s="10" t="s">
        <v>14023</v>
      </c>
      <c r="QPT1" s="10" t="s">
        <v>14024</v>
      </c>
      <c r="QPU1" s="10" t="s">
        <v>14025</v>
      </c>
      <c r="QPV1" s="10" t="s">
        <v>14026</v>
      </c>
      <c r="QPW1" s="10" t="s">
        <v>14027</v>
      </c>
      <c r="QPX1" s="10" t="s">
        <v>14028</v>
      </c>
      <c r="QPY1" s="10" t="s">
        <v>14029</v>
      </c>
      <c r="QPZ1" s="10" t="s">
        <v>14030</v>
      </c>
      <c r="QQA1" s="10" t="s">
        <v>14031</v>
      </c>
      <c r="QQB1" s="10" t="s">
        <v>14032</v>
      </c>
      <c r="QQC1" s="10" t="s">
        <v>14033</v>
      </c>
      <c r="QQD1" s="10" t="s">
        <v>14034</v>
      </c>
      <c r="QQE1" s="10" t="s">
        <v>14035</v>
      </c>
      <c r="QQF1" s="10" t="s">
        <v>14036</v>
      </c>
      <c r="QQG1" s="10" t="s">
        <v>14037</v>
      </c>
      <c r="QQH1" s="10" t="s">
        <v>14038</v>
      </c>
      <c r="QQI1" s="10" t="s">
        <v>14039</v>
      </c>
      <c r="QQJ1" s="10" t="s">
        <v>14040</v>
      </c>
      <c r="QQK1" s="10" t="s">
        <v>14041</v>
      </c>
      <c r="QQL1" s="10" t="s">
        <v>14042</v>
      </c>
      <c r="QQM1" s="10" t="s">
        <v>14043</v>
      </c>
      <c r="QQN1" s="10" t="s">
        <v>14044</v>
      </c>
      <c r="QQO1" s="10" t="s">
        <v>14045</v>
      </c>
      <c r="QQP1" s="10" t="s">
        <v>14046</v>
      </c>
      <c r="QQQ1" s="10" t="s">
        <v>14047</v>
      </c>
      <c r="QQR1" s="10" t="s">
        <v>14048</v>
      </c>
      <c r="QQS1" s="10" t="s">
        <v>14049</v>
      </c>
      <c r="QQT1" s="10" t="s">
        <v>14050</v>
      </c>
      <c r="QQU1" s="10" t="s">
        <v>14051</v>
      </c>
      <c r="QQV1" s="10" t="s">
        <v>14052</v>
      </c>
      <c r="QQW1" s="10" t="s">
        <v>14053</v>
      </c>
      <c r="QQX1" s="10" t="s">
        <v>14054</v>
      </c>
      <c r="QQY1" s="10" t="s">
        <v>14055</v>
      </c>
      <c r="QQZ1" s="10" t="s">
        <v>14056</v>
      </c>
      <c r="QRA1" s="10" t="s">
        <v>14057</v>
      </c>
      <c r="QRB1" s="10" t="s">
        <v>14058</v>
      </c>
      <c r="QRC1" s="10" t="s">
        <v>14059</v>
      </c>
      <c r="QRD1" s="10" t="s">
        <v>14060</v>
      </c>
      <c r="QRE1" s="10" t="s">
        <v>14061</v>
      </c>
      <c r="QRF1" s="10" t="s">
        <v>14062</v>
      </c>
      <c r="QRG1" s="10" t="s">
        <v>14063</v>
      </c>
      <c r="QRH1" s="10" t="s">
        <v>14064</v>
      </c>
      <c r="QRI1" s="10" t="s">
        <v>14065</v>
      </c>
      <c r="QRJ1" s="10" t="s">
        <v>14066</v>
      </c>
      <c r="QRK1" s="10" t="s">
        <v>14067</v>
      </c>
      <c r="QRL1" s="10" t="s">
        <v>14068</v>
      </c>
      <c r="QRM1" s="10" t="s">
        <v>14069</v>
      </c>
      <c r="QRN1" s="10" t="s">
        <v>14070</v>
      </c>
      <c r="QRO1" s="10" t="s">
        <v>14071</v>
      </c>
      <c r="QRP1" s="10" t="s">
        <v>14072</v>
      </c>
      <c r="QRQ1" s="10" t="s">
        <v>14073</v>
      </c>
      <c r="QRR1" s="10" t="s">
        <v>14074</v>
      </c>
      <c r="QRS1" s="10" t="s">
        <v>14075</v>
      </c>
      <c r="QRT1" s="10" t="s">
        <v>14076</v>
      </c>
      <c r="QRU1" s="10" t="s">
        <v>14077</v>
      </c>
      <c r="QRV1" s="10" t="s">
        <v>14078</v>
      </c>
      <c r="QRW1" s="10" t="s">
        <v>14079</v>
      </c>
      <c r="QRX1" s="10" t="s">
        <v>14080</v>
      </c>
      <c r="QRY1" s="10" t="s">
        <v>14081</v>
      </c>
      <c r="QRZ1" s="10" t="s">
        <v>14082</v>
      </c>
      <c r="QSA1" s="10" t="s">
        <v>14083</v>
      </c>
      <c r="QSB1" s="10" t="s">
        <v>14084</v>
      </c>
      <c r="QSC1" s="10" t="s">
        <v>14085</v>
      </c>
      <c r="QSD1" s="10" t="s">
        <v>14086</v>
      </c>
      <c r="QSE1" s="10" t="s">
        <v>14087</v>
      </c>
      <c r="QSF1" s="10" t="s">
        <v>14088</v>
      </c>
      <c r="QSG1" s="10" t="s">
        <v>14089</v>
      </c>
      <c r="QSH1" s="10" t="s">
        <v>14090</v>
      </c>
      <c r="QSI1" s="10" t="s">
        <v>14091</v>
      </c>
      <c r="QSJ1" s="10" t="s">
        <v>14092</v>
      </c>
      <c r="QSK1" s="10" t="s">
        <v>14093</v>
      </c>
      <c r="QSL1" s="10" t="s">
        <v>14094</v>
      </c>
      <c r="QSM1" s="10" t="s">
        <v>14095</v>
      </c>
      <c r="QSN1" s="10" t="s">
        <v>14096</v>
      </c>
      <c r="QSO1" s="10" t="s">
        <v>14097</v>
      </c>
      <c r="QSP1" s="10" t="s">
        <v>14098</v>
      </c>
      <c r="QSQ1" s="10" t="s">
        <v>14099</v>
      </c>
      <c r="QSR1" s="10" t="s">
        <v>14100</v>
      </c>
      <c r="QSS1" s="10" t="s">
        <v>14101</v>
      </c>
      <c r="QST1" s="10" t="s">
        <v>14102</v>
      </c>
      <c r="QSU1" s="10" t="s">
        <v>14103</v>
      </c>
      <c r="QSV1" s="10" t="s">
        <v>14104</v>
      </c>
      <c r="QSW1" s="10" t="s">
        <v>14105</v>
      </c>
      <c r="QSX1" s="10" t="s">
        <v>14106</v>
      </c>
      <c r="QSY1" s="10" t="s">
        <v>14107</v>
      </c>
      <c r="QSZ1" s="10" t="s">
        <v>14108</v>
      </c>
      <c r="QTA1" s="10" t="s">
        <v>14109</v>
      </c>
      <c r="QTB1" s="10" t="s">
        <v>14110</v>
      </c>
      <c r="QTC1" s="10" t="s">
        <v>14111</v>
      </c>
      <c r="QTD1" s="10" t="s">
        <v>14112</v>
      </c>
      <c r="QTE1" s="10" t="s">
        <v>14113</v>
      </c>
      <c r="QTF1" s="10" t="s">
        <v>14114</v>
      </c>
      <c r="QTG1" s="10" t="s">
        <v>14115</v>
      </c>
      <c r="QTH1" s="10" t="s">
        <v>14116</v>
      </c>
      <c r="QTI1" s="10" t="s">
        <v>14117</v>
      </c>
      <c r="QTJ1" s="10" t="s">
        <v>14118</v>
      </c>
      <c r="QTK1" s="10" t="s">
        <v>14119</v>
      </c>
      <c r="QTL1" s="10" t="s">
        <v>14120</v>
      </c>
      <c r="QTM1" s="10" t="s">
        <v>14121</v>
      </c>
      <c r="QTN1" s="10" t="s">
        <v>14122</v>
      </c>
      <c r="QTO1" s="10" t="s">
        <v>14123</v>
      </c>
      <c r="QTP1" s="10" t="s">
        <v>14124</v>
      </c>
      <c r="QTQ1" s="10" t="s">
        <v>14125</v>
      </c>
      <c r="QTR1" s="10" t="s">
        <v>14126</v>
      </c>
      <c r="QTS1" s="10" t="s">
        <v>14127</v>
      </c>
      <c r="QTT1" s="10" t="s">
        <v>14128</v>
      </c>
      <c r="QTU1" s="10" t="s">
        <v>14129</v>
      </c>
      <c r="QTV1" s="10" t="s">
        <v>14130</v>
      </c>
      <c r="QTW1" s="10" t="s">
        <v>14131</v>
      </c>
      <c r="QTX1" s="10" t="s">
        <v>14132</v>
      </c>
      <c r="QTY1" s="10" t="s">
        <v>14133</v>
      </c>
      <c r="QTZ1" s="10" t="s">
        <v>14134</v>
      </c>
      <c r="QUA1" s="10" t="s">
        <v>14135</v>
      </c>
      <c r="QUB1" s="10" t="s">
        <v>14136</v>
      </c>
      <c r="QUC1" s="10" t="s">
        <v>14137</v>
      </c>
      <c r="QUD1" s="10" t="s">
        <v>14138</v>
      </c>
      <c r="QUE1" s="10" t="s">
        <v>14139</v>
      </c>
      <c r="QUF1" s="10" t="s">
        <v>14140</v>
      </c>
      <c r="QUG1" s="10" t="s">
        <v>14141</v>
      </c>
      <c r="QUH1" s="10" t="s">
        <v>14142</v>
      </c>
      <c r="QUI1" s="10" t="s">
        <v>14143</v>
      </c>
      <c r="QUJ1" s="10" t="s">
        <v>14144</v>
      </c>
      <c r="QUK1" s="10" t="s">
        <v>14145</v>
      </c>
      <c r="QUL1" s="10" t="s">
        <v>14146</v>
      </c>
      <c r="QUM1" s="10" t="s">
        <v>14147</v>
      </c>
      <c r="QUN1" s="10" t="s">
        <v>14148</v>
      </c>
      <c r="QUO1" s="10" t="s">
        <v>14149</v>
      </c>
      <c r="QUP1" s="10" t="s">
        <v>14150</v>
      </c>
      <c r="QUQ1" s="10" t="s">
        <v>14151</v>
      </c>
      <c r="QUR1" s="10" t="s">
        <v>14152</v>
      </c>
      <c r="QUS1" s="10" t="s">
        <v>14153</v>
      </c>
      <c r="QUT1" s="10" t="s">
        <v>14154</v>
      </c>
      <c r="QUU1" s="10" t="s">
        <v>14155</v>
      </c>
      <c r="QUV1" s="10" t="s">
        <v>14156</v>
      </c>
      <c r="QUW1" s="10" t="s">
        <v>14157</v>
      </c>
      <c r="QUX1" s="10" t="s">
        <v>14158</v>
      </c>
      <c r="QUY1" s="10" t="s">
        <v>14159</v>
      </c>
      <c r="QUZ1" s="10" t="s">
        <v>14160</v>
      </c>
      <c r="QVA1" s="10" t="s">
        <v>14161</v>
      </c>
      <c r="QVB1" s="10" t="s">
        <v>14162</v>
      </c>
      <c r="QVC1" s="10" t="s">
        <v>14163</v>
      </c>
      <c r="QVD1" s="10" t="s">
        <v>14164</v>
      </c>
      <c r="QVE1" s="10" t="s">
        <v>14165</v>
      </c>
      <c r="QVF1" s="10" t="s">
        <v>14166</v>
      </c>
      <c r="QVG1" s="10" t="s">
        <v>14167</v>
      </c>
      <c r="QVH1" s="10" t="s">
        <v>14168</v>
      </c>
      <c r="QVI1" s="10" t="s">
        <v>14169</v>
      </c>
      <c r="QVJ1" s="10" t="s">
        <v>14170</v>
      </c>
      <c r="QVK1" s="10" t="s">
        <v>14171</v>
      </c>
      <c r="QVL1" s="10" t="s">
        <v>14172</v>
      </c>
      <c r="QVM1" s="10" t="s">
        <v>14173</v>
      </c>
      <c r="QVN1" s="10" t="s">
        <v>14174</v>
      </c>
      <c r="QVO1" s="10" t="s">
        <v>14175</v>
      </c>
      <c r="QVP1" s="10" t="s">
        <v>14176</v>
      </c>
      <c r="QVQ1" s="10" t="s">
        <v>14177</v>
      </c>
      <c r="QVR1" s="10" t="s">
        <v>14178</v>
      </c>
      <c r="QVS1" s="10" t="s">
        <v>14179</v>
      </c>
      <c r="QVT1" s="10" t="s">
        <v>14180</v>
      </c>
      <c r="QVU1" s="10" t="s">
        <v>14181</v>
      </c>
      <c r="QVV1" s="10" t="s">
        <v>14182</v>
      </c>
      <c r="QVW1" s="10" t="s">
        <v>14183</v>
      </c>
      <c r="QVX1" s="10" t="s">
        <v>14184</v>
      </c>
      <c r="QVY1" s="10" t="s">
        <v>14185</v>
      </c>
      <c r="QVZ1" s="10" t="s">
        <v>14186</v>
      </c>
      <c r="QWA1" s="10" t="s">
        <v>14187</v>
      </c>
      <c r="QWB1" s="10" t="s">
        <v>14188</v>
      </c>
      <c r="QWC1" s="10" t="s">
        <v>14189</v>
      </c>
      <c r="QWD1" s="10" t="s">
        <v>14190</v>
      </c>
      <c r="QWE1" s="10" t="s">
        <v>14191</v>
      </c>
      <c r="QWF1" s="10" t="s">
        <v>14192</v>
      </c>
      <c r="QWG1" s="10" t="s">
        <v>14193</v>
      </c>
      <c r="QWH1" s="10" t="s">
        <v>14194</v>
      </c>
      <c r="QWI1" s="10" t="s">
        <v>14195</v>
      </c>
      <c r="QWJ1" s="10" t="s">
        <v>14196</v>
      </c>
      <c r="QWK1" s="10" t="s">
        <v>14197</v>
      </c>
      <c r="QWL1" s="10" t="s">
        <v>14198</v>
      </c>
      <c r="QWM1" s="10" t="s">
        <v>14199</v>
      </c>
      <c r="QWN1" s="10" t="s">
        <v>14200</v>
      </c>
      <c r="QWO1" s="10" t="s">
        <v>14201</v>
      </c>
      <c r="QWP1" s="10" t="s">
        <v>14202</v>
      </c>
      <c r="QWQ1" s="10" t="s">
        <v>14203</v>
      </c>
      <c r="QWR1" s="10" t="s">
        <v>14204</v>
      </c>
      <c r="QWS1" s="10" t="s">
        <v>14205</v>
      </c>
      <c r="QWT1" s="10" t="s">
        <v>14206</v>
      </c>
      <c r="QWU1" s="10" t="s">
        <v>14207</v>
      </c>
      <c r="QWV1" s="10" t="s">
        <v>14208</v>
      </c>
      <c r="QWW1" s="10" t="s">
        <v>14209</v>
      </c>
      <c r="QWX1" s="10" t="s">
        <v>14210</v>
      </c>
      <c r="QWY1" s="10" t="s">
        <v>14211</v>
      </c>
      <c r="QWZ1" s="10" t="s">
        <v>14212</v>
      </c>
      <c r="QXA1" s="10" t="s">
        <v>14213</v>
      </c>
      <c r="QXB1" s="10" t="s">
        <v>14214</v>
      </c>
      <c r="QXC1" s="10" t="s">
        <v>14215</v>
      </c>
      <c r="QXD1" s="10" t="s">
        <v>14216</v>
      </c>
      <c r="QXE1" s="10" t="s">
        <v>14217</v>
      </c>
      <c r="QXF1" s="10" t="s">
        <v>14218</v>
      </c>
      <c r="QXG1" s="10" t="s">
        <v>14219</v>
      </c>
      <c r="QXH1" s="10" t="s">
        <v>14220</v>
      </c>
      <c r="QXI1" s="10" t="s">
        <v>14221</v>
      </c>
      <c r="QXJ1" s="10" t="s">
        <v>14222</v>
      </c>
      <c r="QXK1" s="10" t="s">
        <v>14223</v>
      </c>
      <c r="QXL1" s="10" t="s">
        <v>14224</v>
      </c>
      <c r="QXM1" s="10" t="s">
        <v>14225</v>
      </c>
      <c r="QXN1" s="10" t="s">
        <v>14226</v>
      </c>
      <c r="QXO1" s="10" t="s">
        <v>14227</v>
      </c>
      <c r="QXP1" s="10" t="s">
        <v>14228</v>
      </c>
      <c r="QXQ1" s="10" t="s">
        <v>14229</v>
      </c>
      <c r="QXR1" s="10" t="s">
        <v>14230</v>
      </c>
      <c r="QXS1" s="10" t="s">
        <v>14231</v>
      </c>
      <c r="QXT1" s="10" t="s">
        <v>14232</v>
      </c>
      <c r="QXU1" s="10" t="s">
        <v>14233</v>
      </c>
      <c r="QXV1" s="10" t="s">
        <v>14234</v>
      </c>
      <c r="QXW1" s="10" t="s">
        <v>14235</v>
      </c>
      <c r="QXX1" s="10" t="s">
        <v>14236</v>
      </c>
      <c r="QXY1" s="10" t="s">
        <v>14237</v>
      </c>
      <c r="QXZ1" s="10" t="s">
        <v>14238</v>
      </c>
      <c r="QYA1" s="10" t="s">
        <v>14239</v>
      </c>
      <c r="QYB1" s="10" t="s">
        <v>14240</v>
      </c>
      <c r="QYC1" s="10" t="s">
        <v>14241</v>
      </c>
      <c r="QYD1" s="10" t="s">
        <v>14242</v>
      </c>
      <c r="QYE1" s="10" t="s">
        <v>14243</v>
      </c>
      <c r="QYF1" s="10" t="s">
        <v>14244</v>
      </c>
      <c r="QYG1" s="10" t="s">
        <v>14245</v>
      </c>
      <c r="QYH1" s="10" t="s">
        <v>14246</v>
      </c>
      <c r="QYI1" s="10" t="s">
        <v>14247</v>
      </c>
      <c r="QYJ1" s="10" t="s">
        <v>14248</v>
      </c>
      <c r="QYK1" s="10" t="s">
        <v>14249</v>
      </c>
      <c r="QYL1" s="10" t="s">
        <v>14250</v>
      </c>
      <c r="QYM1" s="10" t="s">
        <v>14251</v>
      </c>
      <c r="QYN1" s="10" t="s">
        <v>14252</v>
      </c>
      <c r="QYO1" s="10" t="s">
        <v>14253</v>
      </c>
      <c r="QYP1" s="10" t="s">
        <v>14254</v>
      </c>
      <c r="QYQ1" s="10" t="s">
        <v>14255</v>
      </c>
      <c r="QYR1" s="10" t="s">
        <v>14256</v>
      </c>
      <c r="QYS1" s="10" t="s">
        <v>14257</v>
      </c>
      <c r="QYT1" s="10" t="s">
        <v>14258</v>
      </c>
      <c r="QYU1" s="10" t="s">
        <v>14259</v>
      </c>
      <c r="QYV1" s="10" t="s">
        <v>14260</v>
      </c>
      <c r="QYW1" s="10" t="s">
        <v>14261</v>
      </c>
      <c r="QYX1" s="10" t="s">
        <v>14262</v>
      </c>
      <c r="QYY1" s="10" t="s">
        <v>14263</v>
      </c>
      <c r="QYZ1" s="10" t="s">
        <v>14264</v>
      </c>
      <c r="QZA1" s="10" t="s">
        <v>14265</v>
      </c>
      <c r="QZB1" s="10" t="s">
        <v>14266</v>
      </c>
      <c r="QZC1" s="10" t="s">
        <v>14267</v>
      </c>
      <c r="QZD1" s="10" t="s">
        <v>14268</v>
      </c>
      <c r="QZE1" s="10" t="s">
        <v>14269</v>
      </c>
      <c r="QZF1" s="10" t="s">
        <v>14270</v>
      </c>
      <c r="QZG1" s="10" t="s">
        <v>14271</v>
      </c>
      <c r="QZH1" s="10" t="s">
        <v>14272</v>
      </c>
      <c r="QZI1" s="10" t="s">
        <v>14273</v>
      </c>
      <c r="QZJ1" s="10" t="s">
        <v>14274</v>
      </c>
      <c r="QZK1" s="10" t="s">
        <v>14275</v>
      </c>
      <c r="QZL1" s="10" t="s">
        <v>14276</v>
      </c>
      <c r="QZM1" s="10" t="s">
        <v>14277</v>
      </c>
      <c r="QZN1" s="10" t="s">
        <v>14278</v>
      </c>
      <c r="QZO1" s="10" t="s">
        <v>14279</v>
      </c>
      <c r="QZP1" s="10" t="s">
        <v>14280</v>
      </c>
      <c r="QZQ1" s="10" t="s">
        <v>14281</v>
      </c>
      <c r="QZR1" s="10" t="s">
        <v>14282</v>
      </c>
      <c r="QZS1" s="10" t="s">
        <v>14283</v>
      </c>
      <c r="QZT1" s="10" t="s">
        <v>14284</v>
      </c>
      <c r="QZU1" s="10" t="s">
        <v>14285</v>
      </c>
      <c r="QZV1" s="10" t="s">
        <v>14286</v>
      </c>
      <c r="QZW1" s="10" t="s">
        <v>14287</v>
      </c>
      <c r="QZX1" s="10" t="s">
        <v>14288</v>
      </c>
      <c r="QZY1" s="10" t="s">
        <v>14289</v>
      </c>
      <c r="QZZ1" s="10" t="s">
        <v>14290</v>
      </c>
      <c r="RAA1" s="10" t="s">
        <v>14291</v>
      </c>
      <c r="RAB1" s="10" t="s">
        <v>14292</v>
      </c>
      <c r="RAC1" s="10" t="s">
        <v>14293</v>
      </c>
      <c r="RAD1" s="10" t="s">
        <v>14294</v>
      </c>
      <c r="RAE1" s="10" t="s">
        <v>14295</v>
      </c>
      <c r="RAF1" s="10" t="s">
        <v>14296</v>
      </c>
      <c r="RAG1" s="10" t="s">
        <v>14297</v>
      </c>
      <c r="RAH1" s="10" t="s">
        <v>14298</v>
      </c>
      <c r="RAI1" s="10" t="s">
        <v>14299</v>
      </c>
      <c r="RAJ1" s="10" t="s">
        <v>14300</v>
      </c>
      <c r="RAK1" s="10" t="s">
        <v>14301</v>
      </c>
      <c r="RAL1" s="10" t="s">
        <v>14302</v>
      </c>
      <c r="RAM1" s="10" t="s">
        <v>14303</v>
      </c>
      <c r="RAN1" s="10" t="s">
        <v>14304</v>
      </c>
      <c r="RAO1" s="10" t="s">
        <v>14305</v>
      </c>
      <c r="RAP1" s="10" t="s">
        <v>14306</v>
      </c>
      <c r="RAQ1" s="10" t="s">
        <v>14307</v>
      </c>
      <c r="RAR1" s="10" t="s">
        <v>14308</v>
      </c>
      <c r="RAS1" s="10" t="s">
        <v>14309</v>
      </c>
      <c r="RAT1" s="10" t="s">
        <v>14310</v>
      </c>
      <c r="RAU1" s="10" t="s">
        <v>14311</v>
      </c>
      <c r="RAV1" s="10" t="s">
        <v>14312</v>
      </c>
      <c r="RAW1" s="10" t="s">
        <v>14313</v>
      </c>
      <c r="RAX1" s="10" t="s">
        <v>14314</v>
      </c>
      <c r="RAY1" s="10" t="s">
        <v>14315</v>
      </c>
      <c r="RAZ1" s="10" t="s">
        <v>14316</v>
      </c>
      <c r="RBA1" s="10" t="s">
        <v>14317</v>
      </c>
      <c r="RBB1" s="10" t="s">
        <v>14318</v>
      </c>
      <c r="RBC1" s="10" t="s">
        <v>14319</v>
      </c>
      <c r="RBD1" s="10" t="s">
        <v>14320</v>
      </c>
      <c r="RBE1" s="10" t="s">
        <v>14321</v>
      </c>
      <c r="RBF1" s="10" t="s">
        <v>14322</v>
      </c>
      <c r="RBG1" s="10" t="s">
        <v>14323</v>
      </c>
      <c r="RBH1" s="10" t="s">
        <v>14324</v>
      </c>
      <c r="RBI1" s="10" t="s">
        <v>14325</v>
      </c>
      <c r="RBJ1" s="10" t="s">
        <v>14326</v>
      </c>
      <c r="RBK1" s="10" t="s">
        <v>14327</v>
      </c>
      <c r="RBL1" s="10" t="s">
        <v>14328</v>
      </c>
      <c r="RBM1" s="10" t="s">
        <v>14329</v>
      </c>
      <c r="RBN1" s="10" t="s">
        <v>14330</v>
      </c>
      <c r="RBO1" s="10" t="s">
        <v>14331</v>
      </c>
      <c r="RBP1" s="10" t="s">
        <v>14332</v>
      </c>
      <c r="RBQ1" s="10" t="s">
        <v>14333</v>
      </c>
      <c r="RBR1" s="10" t="s">
        <v>14334</v>
      </c>
      <c r="RBS1" s="10" t="s">
        <v>14335</v>
      </c>
      <c r="RBT1" s="10" t="s">
        <v>14336</v>
      </c>
      <c r="RBU1" s="10" t="s">
        <v>14337</v>
      </c>
      <c r="RBV1" s="10" t="s">
        <v>14338</v>
      </c>
      <c r="RBW1" s="10" t="s">
        <v>14339</v>
      </c>
      <c r="RBX1" s="10" t="s">
        <v>14340</v>
      </c>
      <c r="RBY1" s="10" t="s">
        <v>14341</v>
      </c>
      <c r="RBZ1" s="10" t="s">
        <v>14342</v>
      </c>
      <c r="RCA1" s="10" t="s">
        <v>14343</v>
      </c>
      <c r="RCB1" s="10" t="s">
        <v>14344</v>
      </c>
      <c r="RCC1" s="10" t="s">
        <v>14345</v>
      </c>
      <c r="RCD1" s="10" t="s">
        <v>14346</v>
      </c>
      <c r="RCE1" s="10" t="s">
        <v>14347</v>
      </c>
      <c r="RCF1" s="10" t="s">
        <v>14348</v>
      </c>
      <c r="RCG1" s="10" t="s">
        <v>14349</v>
      </c>
      <c r="RCH1" s="10" t="s">
        <v>14350</v>
      </c>
      <c r="RCI1" s="10" t="s">
        <v>14351</v>
      </c>
      <c r="RCJ1" s="10" t="s">
        <v>14352</v>
      </c>
      <c r="RCK1" s="10" t="s">
        <v>14353</v>
      </c>
      <c r="RCL1" s="10" t="s">
        <v>14354</v>
      </c>
      <c r="RCM1" s="10" t="s">
        <v>14355</v>
      </c>
      <c r="RCN1" s="10" t="s">
        <v>14356</v>
      </c>
      <c r="RCO1" s="10" t="s">
        <v>14357</v>
      </c>
      <c r="RCP1" s="10" t="s">
        <v>14358</v>
      </c>
      <c r="RCQ1" s="10" t="s">
        <v>14359</v>
      </c>
      <c r="RCR1" s="10" t="s">
        <v>14360</v>
      </c>
      <c r="RCS1" s="10" t="s">
        <v>14361</v>
      </c>
      <c r="RCT1" s="10" t="s">
        <v>14362</v>
      </c>
      <c r="RCU1" s="10" t="s">
        <v>14363</v>
      </c>
      <c r="RCV1" s="10" t="s">
        <v>14364</v>
      </c>
      <c r="RCW1" s="10" t="s">
        <v>14365</v>
      </c>
      <c r="RCX1" s="10" t="s">
        <v>14366</v>
      </c>
      <c r="RCY1" s="10" t="s">
        <v>14367</v>
      </c>
      <c r="RCZ1" s="10" t="s">
        <v>14368</v>
      </c>
      <c r="RDA1" s="10" t="s">
        <v>14369</v>
      </c>
      <c r="RDB1" s="10" t="s">
        <v>14370</v>
      </c>
      <c r="RDC1" s="10" t="s">
        <v>14371</v>
      </c>
      <c r="RDD1" s="10" t="s">
        <v>14372</v>
      </c>
      <c r="RDE1" s="10" t="s">
        <v>14373</v>
      </c>
      <c r="RDF1" s="10" t="s">
        <v>14374</v>
      </c>
      <c r="RDG1" s="10" t="s">
        <v>14375</v>
      </c>
      <c r="RDH1" s="10" t="s">
        <v>14376</v>
      </c>
      <c r="RDI1" s="10" t="s">
        <v>14377</v>
      </c>
      <c r="RDJ1" s="10" t="s">
        <v>14378</v>
      </c>
      <c r="RDK1" s="10" t="s">
        <v>14379</v>
      </c>
      <c r="RDL1" s="10" t="s">
        <v>14380</v>
      </c>
      <c r="RDM1" s="10" t="s">
        <v>14381</v>
      </c>
      <c r="RDN1" s="10" t="s">
        <v>14382</v>
      </c>
      <c r="RDO1" s="10" t="s">
        <v>14383</v>
      </c>
      <c r="RDP1" s="10" t="s">
        <v>14384</v>
      </c>
      <c r="RDQ1" s="10" t="s">
        <v>14385</v>
      </c>
      <c r="RDR1" s="10" t="s">
        <v>14386</v>
      </c>
      <c r="RDS1" s="10" t="s">
        <v>14387</v>
      </c>
      <c r="RDT1" s="10" t="s">
        <v>14388</v>
      </c>
      <c r="RDU1" s="10" t="s">
        <v>14389</v>
      </c>
      <c r="RDV1" s="10" t="s">
        <v>14390</v>
      </c>
      <c r="RDW1" s="10" t="s">
        <v>14391</v>
      </c>
      <c r="RDX1" s="10" t="s">
        <v>14392</v>
      </c>
      <c r="RDY1" s="10" t="s">
        <v>14393</v>
      </c>
      <c r="RDZ1" s="10" t="s">
        <v>14394</v>
      </c>
      <c r="REA1" s="10" t="s">
        <v>14395</v>
      </c>
      <c r="REB1" s="10" t="s">
        <v>14396</v>
      </c>
      <c r="REC1" s="10" t="s">
        <v>14397</v>
      </c>
      <c r="RED1" s="10" t="s">
        <v>14398</v>
      </c>
      <c r="REE1" s="10" t="s">
        <v>14399</v>
      </c>
      <c r="REF1" s="10" t="s">
        <v>14400</v>
      </c>
      <c r="REG1" s="10" t="s">
        <v>14401</v>
      </c>
      <c r="REH1" s="10" t="s">
        <v>14402</v>
      </c>
      <c r="REI1" s="10" t="s">
        <v>14403</v>
      </c>
      <c r="REJ1" s="10" t="s">
        <v>14404</v>
      </c>
      <c r="REK1" s="10" t="s">
        <v>14405</v>
      </c>
      <c r="REL1" s="10" t="s">
        <v>14406</v>
      </c>
      <c r="REM1" s="10" t="s">
        <v>14407</v>
      </c>
      <c r="REN1" s="10" t="s">
        <v>14408</v>
      </c>
      <c r="REO1" s="10" t="s">
        <v>14409</v>
      </c>
      <c r="REP1" s="10" t="s">
        <v>14410</v>
      </c>
      <c r="REQ1" s="10" t="s">
        <v>14411</v>
      </c>
      <c r="RER1" s="10" t="s">
        <v>14412</v>
      </c>
      <c r="RES1" s="10" t="s">
        <v>14413</v>
      </c>
      <c r="RET1" s="10" t="s">
        <v>14414</v>
      </c>
      <c r="REU1" s="10" t="s">
        <v>14415</v>
      </c>
      <c r="REV1" s="10" t="s">
        <v>14416</v>
      </c>
      <c r="REW1" s="10" t="s">
        <v>14417</v>
      </c>
      <c r="REX1" s="10" t="s">
        <v>14418</v>
      </c>
      <c r="REY1" s="10" t="s">
        <v>14419</v>
      </c>
      <c r="REZ1" s="10" t="s">
        <v>14420</v>
      </c>
      <c r="RFA1" s="10" t="s">
        <v>14421</v>
      </c>
      <c r="RFB1" s="10" t="s">
        <v>14422</v>
      </c>
      <c r="RFC1" s="10" t="s">
        <v>14423</v>
      </c>
      <c r="RFD1" s="10" t="s">
        <v>14424</v>
      </c>
      <c r="RFE1" s="10" t="s">
        <v>14425</v>
      </c>
      <c r="RFF1" s="10" t="s">
        <v>14426</v>
      </c>
      <c r="RFG1" s="10" t="s">
        <v>14427</v>
      </c>
      <c r="RFH1" s="10" t="s">
        <v>14428</v>
      </c>
      <c r="RFI1" s="10" t="s">
        <v>14429</v>
      </c>
      <c r="RFJ1" s="10" t="s">
        <v>14430</v>
      </c>
      <c r="RFK1" s="10" t="s">
        <v>14431</v>
      </c>
      <c r="RFL1" s="10" t="s">
        <v>14432</v>
      </c>
      <c r="RFM1" s="10" t="s">
        <v>14433</v>
      </c>
      <c r="RFN1" s="10" t="s">
        <v>14434</v>
      </c>
      <c r="RFO1" s="10" t="s">
        <v>14435</v>
      </c>
      <c r="RFP1" s="10" t="s">
        <v>14436</v>
      </c>
      <c r="RFQ1" s="10" t="s">
        <v>14437</v>
      </c>
      <c r="RFR1" s="10" t="s">
        <v>14438</v>
      </c>
      <c r="RFS1" s="10" t="s">
        <v>14439</v>
      </c>
      <c r="RFT1" s="10" t="s">
        <v>14440</v>
      </c>
      <c r="RFU1" s="10" t="s">
        <v>14441</v>
      </c>
      <c r="RFV1" s="10" t="s">
        <v>14442</v>
      </c>
      <c r="RFW1" s="10" t="s">
        <v>14443</v>
      </c>
      <c r="RFX1" s="10" t="s">
        <v>14444</v>
      </c>
      <c r="RFY1" s="10" t="s">
        <v>14445</v>
      </c>
      <c r="RFZ1" s="10" t="s">
        <v>14446</v>
      </c>
      <c r="RGA1" s="10" t="s">
        <v>14447</v>
      </c>
      <c r="RGB1" s="10" t="s">
        <v>14448</v>
      </c>
      <c r="RGC1" s="10" t="s">
        <v>14449</v>
      </c>
      <c r="RGD1" s="10" t="s">
        <v>14450</v>
      </c>
      <c r="RGE1" s="10" t="s">
        <v>14451</v>
      </c>
      <c r="RGF1" s="10" t="s">
        <v>14452</v>
      </c>
      <c r="RGG1" s="10" t="s">
        <v>14453</v>
      </c>
      <c r="RGH1" s="10" t="s">
        <v>14454</v>
      </c>
      <c r="RGI1" s="10" t="s">
        <v>14455</v>
      </c>
      <c r="RGJ1" s="10" t="s">
        <v>14456</v>
      </c>
      <c r="RGK1" s="10" t="s">
        <v>14457</v>
      </c>
      <c r="RGL1" s="10" t="s">
        <v>14458</v>
      </c>
      <c r="RGM1" s="10" t="s">
        <v>14459</v>
      </c>
      <c r="RGN1" s="10" t="s">
        <v>14460</v>
      </c>
      <c r="RGO1" s="10" t="s">
        <v>14461</v>
      </c>
      <c r="RGP1" s="10" t="s">
        <v>14462</v>
      </c>
      <c r="RGQ1" s="10" t="s">
        <v>14463</v>
      </c>
      <c r="RGR1" s="10" t="s">
        <v>14464</v>
      </c>
      <c r="RGS1" s="10" t="s">
        <v>14465</v>
      </c>
      <c r="RGT1" s="10" t="s">
        <v>14466</v>
      </c>
      <c r="RGU1" s="10" t="s">
        <v>14467</v>
      </c>
      <c r="RGV1" s="10" t="s">
        <v>14468</v>
      </c>
      <c r="RGW1" s="10" t="s">
        <v>14469</v>
      </c>
      <c r="RGX1" s="10" t="s">
        <v>14470</v>
      </c>
      <c r="RGY1" s="10" t="s">
        <v>14471</v>
      </c>
      <c r="RGZ1" s="10" t="s">
        <v>14472</v>
      </c>
      <c r="RHA1" s="10" t="s">
        <v>14473</v>
      </c>
      <c r="RHB1" s="10" t="s">
        <v>14474</v>
      </c>
      <c r="RHC1" s="10" t="s">
        <v>14475</v>
      </c>
      <c r="RHD1" s="10" t="s">
        <v>14476</v>
      </c>
      <c r="RHE1" s="10" t="s">
        <v>14477</v>
      </c>
      <c r="RHF1" s="10" t="s">
        <v>14478</v>
      </c>
      <c r="RHG1" s="10" t="s">
        <v>14479</v>
      </c>
      <c r="RHH1" s="10" t="s">
        <v>14480</v>
      </c>
      <c r="RHI1" s="10" t="s">
        <v>14481</v>
      </c>
      <c r="RHJ1" s="10" t="s">
        <v>14482</v>
      </c>
      <c r="RHK1" s="10" t="s">
        <v>14483</v>
      </c>
      <c r="RHL1" s="10" t="s">
        <v>14484</v>
      </c>
      <c r="RHM1" s="10" t="s">
        <v>14485</v>
      </c>
      <c r="RHN1" s="10" t="s">
        <v>14486</v>
      </c>
      <c r="RHO1" s="10" t="s">
        <v>14487</v>
      </c>
      <c r="RHP1" s="10" t="s">
        <v>14488</v>
      </c>
      <c r="RHQ1" s="10" t="s">
        <v>14489</v>
      </c>
      <c r="RHR1" s="10" t="s">
        <v>14490</v>
      </c>
      <c r="RHS1" s="10" t="s">
        <v>14491</v>
      </c>
      <c r="RHT1" s="10" t="s">
        <v>14492</v>
      </c>
      <c r="RHU1" s="10" t="s">
        <v>14493</v>
      </c>
      <c r="RHV1" s="10" t="s">
        <v>14494</v>
      </c>
      <c r="RHW1" s="10" t="s">
        <v>14495</v>
      </c>
      <c r="RHX1" s="10" t="s">
        <v>14496</v>
      </c>
      <c r="RHY1" s="10" t="s">
        <v>14497</v>
      </c>
      <c r="RHZ1" s="10" t="s">
        <v>14498</v>
      </c>
      <c r="RIA1" s="10" t="s">
        <v>14499</v>
      </c>
      <c r="RIB1" s="10" t="s">
        <v>14500</v>
      </c>
      <c r="RIC1" s="10" t="s">
        <v>14501</v>
      </c>
      <c r="RID1" s="10" t="s">
        <v>14502</v>
      </c>
      <c r="RIE1" s="10" t="s">
        <v>14503</v>
      </c>
      <c r="RIF1" s="10" t="s">
        <v>14504</v>
      </c>
      <c r="RIG1" s="10" t="s">
        <v>14505</v>
      </c>
      <c r="RIH1" s="10" t="s">
        <v>14506</v>
      </c>
      <c r="RII1" s="10" t="s">
        <v>14507</v>
      </c>
      <c r="RIJ1" s="10" t="s">
        <v>14508</v>
      </c>
      <c r="RIK1" s="10" t="s">
        <v>14509</v>
      </c>
      <c r="RIL1" s="10" t="s">
        <v>14510</v>
      </c>
      <c r="RIM1" s="10" t="s">
        <v>14511</v>
      </c>
      <c r="RIN1" s="10" t="s">
        <v>14512</v>
      </c>
      <c r="RIO1" s="10" t="s">
        <v>14513</v>
      </c>
      <c r="RIP1" s="10" t="s">
        <v>14514</v>
      </c>
      <c r="RIQ1" s="10" t="s">
        <v>14515</v>
      </c>
      <c r="RIR1" s="10" t="s">
        <v>14516</v>
      </c>
      <c r="RIS1" s="10" t="s">
        <v>14517</v>
      </c>
      <c r="RIT1" s="10" t="s">
        <v>14518</v>
      </c>
      <c r="RIU1" s="10" t="s">
        <v>14519</v>
      </c>
      <c r="RIV1" s="10" t="s">
        <v>14520</v>
      </c>
      <c r="RIW1" s="10" t="s">
        <v>14521</v>
      </c>
      <c r="RIX1" s="10" t="s">
        <v>14522</v>
      </c>
      <c r="RIY1" s="10" t="s">
        <v>14523</v>
      </c>
      <c r="RIZ1" s="10" t="s">
        <v>14524</v>
      </c>
      <c r="RJA1" s="10" t="s">
        <v>14525</v>
      </c>
      <c r="RJB1" s="10" t="s">
        <v>14526</v>
      </c>
      <c r="RJC1" s="10" t="s">
        <v>14527</v>
      </c>
      <c r="RJD1" s="10" t="s">
        <v>14528</v>
      </c>
      <c r="RJE1" s="10" t="s">
        <v>14529</v>
      </c>
      <c r="RJF1" s="10" t="s">
        <v>14530</v>
      </c>
      <c r="RJG1" s="10" t="s">
        <v>14531</v>
      </c>
      <c r="RJH1" s="10" t="s">
        <v>14532</v>
      </c>
      <c r="RJI1" s="10" t="s">
        <v>14533</v>
      </c>
      <c r="RJJ1" s="10" t="s">
        <v>14534</v>
      </c>
      <c r="RJK1" s="10" t="s">
        <v>14535</v>
      </c>
      <c r="RJL1" s="10" t="s">
        <v>14536</v>
      </c>
      <c r="RJM1" s="10" t="s">
        <v>14537</v>
      </c>
      <c r="RJN1" s="10" t="s">
        <v>14538</v>
      </c>
      <c r="RJO1" s="10" t="s">
        <v>14539</v>
      </c>
      <c r="RJP1" s="10" t="s">
        <v>14540</v>
      </c>
      <c r="RJQ1" s="10" t="s">
        <v>14541</v>
      </c>
      <c r="RJR1" s="10" t="s">
        <v>14542</v>
      </c>
      <c r="RJS1" s="10" t="s">
        <v>14543</v>
      </c>
      <c r="RJT1" s="10" t="s">
        <v>14544</v>
      </c>
      <c r="RJU1" s="10" t="s">
        <v>14545</v>
      </c>
      <c r="RJV1" s="10" t="s">
        <v>14546</v>
      </c>
      <c r="RJW1" s="10" t="s">
        <v>14547</v>
      </c>
      <c r="RJX1" s="10" t="s">
        <v>14548</v>
      </c>
      <c r="RJY1" s="10" t="s">
        <v>14549</v>
      </c>
      <c r="RJZ1" s="10" t="s">
        <v>14550</v>
      </c>
      <c r="RKA1" s="10" t="s">
        <v>14551</v>
      </c>
      <c r="RKB1" s="10" t="s">
        <v>14552</v>
      </c>
      <c r="RKC1" s="10" t="s">
        <v>14553</v>
      </c>
      <c r="RKD1" s="10" t="s">
        <v>14554</v>
      </c>
      <c r="RKE1" s="10" t="s">
        <v>14555</v>
      </c>
      <c r="RKF1" s="10" t="s">
        <v>14556</v>
      </c>
      <c r="RKG1" s="10" t="s">
        <v>14557</v>
      </c>
      <c r="RKH1" s="10" t="s">
        <v>14558</v>
      </c>
      <c r="RKI1" s="10" t="s">
        <v>14559</v>
      </c>
      <c r="RKJ1" s="10" t="s">
        <v>14560</v>
      </c>
      <c r="RKK1" s="10" t="s">
        <v>14561</v>
      </c>
      <c r="RKL1" s="10" t="s">
        <v>14562</v>
      </c>
      <c r="RKM1" s="10" t="s">
        <v>14563</v>
      </c>
      <c r="RKN1" s="10" t="s">
        <v>14564</v>
      </c>
      <c r="RKO1" s="10" t="s">
        <v>14565</v>
      </c>
      <c r="RKP1" s="10" t="s">
        <v>14566</v>
      </c>
      <c r="RKQ1" s="10" t="s">
        <v>14567</v>
      </c>
      <c r="RKR1" s="10" t="s">
        <v>14568</v>
      </c>
      <c r="RKS1" s="10" t="s">
        <v>14569</v>
      </c>
      <c r="RKT1" s="10" t="s">
        <v>14570</v>
      </c>
      <c r="RKU1" s="10" t="s">
        <v>14571</v>
      </c>
      <c r="RKV1" s="10" t="s">
        <v>14572</v>
      </c>
      <c r="RKW1" s="10" t="s">
        <v>14573</v>
      </c>
      <c r="RKX1" s="10" t="s">
        <v>14574</v>
      </c>
      <c r="RKY1" s="10" t="s">
        <v>14575</v>
      </c>
      <c r="RKZ1" s="10" t="s">
        <v>14576</v>
      </c>
      <c r="RLA1" s="10" t="s">
        <v>14577</v>
      </c>
      <c r="RLB1" s="10" t="s">
        <v>14578</v>
      </c>
      <c r="RLC1" s="10" t="s">
        <v>14579</v>
      </c>
      <c r="RLD1" s="10" t="s">
        <v>14580</v>
      </c>
      <c r="RLE1" s="10" t="s">
        <v>14581</v>
      </c>
      <c r="RLF1" s="10" t="s">
        <v>14582</v>
      </c>
      <c r="RLG1" s="10" t="s">
        <v>14583</v>
      </c>
      <c r="RLH1" s="10" t="s">
        <v>14584</v>
      </c>
      <c r="RLI1" s="10" t="s">
        <v>14585</v>
      </c>
      <c r="RLJ1" s="10" t="s">
        <v>14586</v>
      </c>
      <c r="RLK1" s="10" t="s">
        <v>14587</v>
      </c>
      <c r="RLL1" s="10" t="s">
        <v>14588</v>
      </c>
      <c r="RLM1" s="10" t="s">
        <v>14589</v>
      </c>
      <c r="RLN1" s="10" t="s">
        <v>14590</v>
      </c>
      <c r="RLO1" s="10" t="s">
        <v>14591</v>
      </c>
      <c r="RLP1" s="10" t="s">
        <v>14592</v>
      </c>
      <c r="RLQ1" s="10" t="s">
        <v>14593</v>
      </c>
      <c r="RLR1" s="10" t="s">
        <v>14594</v>
      </c>
      <c r="RLS1" s="10" t="s">
        <v>14595</v>
      </c>
      <c r="RLT1" s="10" t="s">
        <v>14596</v>
      </c>
      <c r="RLU1" s="10" t="s">
        <v>14597</v>
      </c>
      <c r="RLV1" s="10" t="s">
        <v>14598</v>
      </c>
      <c r="RLW1" s="10" t="s">
        <v>14599</v>
      </c>
      <c r="RLX1" s="10" t="s">
        <v>14600</v>
      </c>
      <c r="RLY1" s="10" t="s">
        <v>14601</v>
      </c>
      <c r="RLZ1" s="10" t="s">
        <v>14602</v>
      </c>
      <c r="RMA1" s="10" t="s">
        <v>14603</v>
      </c>
      <c r="RMB1" s="10" t="s">
        <v>14604</v>
      </c>
      <c r="RMC1" s="10" t="s">
        <v>14605</v>
      </c>
      <c r="RMD1" s="10" t="s">
        <v>14606</v>
      </c>
      <c r="RME1" s="10" t="s">
        <v>14607</v>
      </c>
      <c r="RMF1" s="10" t="s">
        <v>14608</v>
      </c>
      <c r="RMG1" s="10" t="s">
        <v>14609</v>
      </c>
      <c r="RMH1" s="10" t="s">
        <v>14610</v>
      </c>
      <c r="RMI1" s="10" t="s">
        <v>14611</v>
      </c>
      <c r="RMJ1" s="10" t="s">
        <v>14612</v>
      </c>
      <c r="RMK1" s="10" t="s">
        <v>14613</v>
      </c>
      <c r="RML1" s="10" t="s">
        <v>14614</v>
      </c>
      <c r="RMM1" s="10" t="s">
        <v>14615</v>
      </c>
      <c r="RMN1" s="10" t="s">
        <v>14616</v>
      </c>
      <c r="RMO1" s="10" t="s">
        <v>14617</v>
      </c>
      <c r="RMP1" s="10" t="s">
        <v>14618</v>
      </c>
      <c r="RMQ1" s="10" t="s">
        <v>14619</v>
      </c>
      <c r="RMR1" s="10" t="s">
        <v>14620</v>
      </c>
      <c r="RMS1" s="10" t="s">
        <v>14621</v>
      </c>
      <c r="RMT1" s="10" t="s">
        <v>14622</v>
      </c>
      <c r="RMU1" s="10" t="s">
        <v>14623</v>
      </c>
      <c r="RMV1" s="10" t="s">
        <v>14624</v>
      </c>
      <c r="RMW1" s="10" t="s">
        <v>14625</v>
      </c>
      <c r="RMX1" s="10" t="s">
        <v>14626</v>
      </c>
      <c r="RMY1" s="10" t="s">
        <v>14627</v>
      </c>
      <c r="RMZ1" s="10" t="s">
        <v>14628</v>
      </c>
      <c r="RNA1" s="10" t="s">
        <v>14629</v>
      </c>
      <c r="RNB1" s="10" t="s">
        <v>14630</v>
      </c>
      <c r="RNC1" s="10" t="s">
        <v>14631</v>
      </c>
      <c r="RND1" s="10" t="s">
        <v>14632</v>
      </c>
      <c r="RNE1" s="10" t="s">
        <v>14633</v>
      </c>
      <c r="RNF1" s="10" t="s">
        <v>14634</v>
      </c>
      <c r="RNG1" s="10" t="s">
        <v>14635</v>
      </c>
      <c r="RNH1" s="10" t="s">
        <v>14636</v>
      </c>
      <c r="RNI1" s="10" t="s">
        <v>14637</v>
      </c>
      <c r="RNJ1" s="10" t="s">
        <v>14638</v>
      </c>
      <c r="RNK1" s="10" t="s">
        <v>14639</v>
      </c>
      <c r="RNL1" s="10" t="s">
        <v>14640</v>
      </c>
      <c r="RNM1" s="10" t="s">
        <v>14641</v>
      </c>
      <c r="RNN1" s="10" t="s">
        <v>14642</v>
      </c>
      <c r="RNO1" s="10" t="s">
        <v>14643</v>
      </c>
      <c r="RNP1" s="10" t="s">
        <v>14644</v>
      </c>
      <c r="RNQ1" s="10" t="s">
        <v>14645</v>
      </c>
      <c r="RNR1" s="10" t="s">
        <v>14646</v>
      </c>
      <c r="RNS1" s="10" t="s">
        <v>14647</v>
      </c>
      <c r="RNT1" s="10" t="s">
        <v>14648</v>
      </c>
      <c r="RNU1" s="10" t="s">
        <v>14649</v>
      </c>
      <c r="RNV1" s="10" t="s">
        <v>14650</v>
      </c>
      <c r="RNW1" s="10" t="s">
        <v>14651</v>
      </c>
      <c r="RNX1" s="10" t="s">
        <v>14652</v>
      </c>
      <c r="RNY1" s="10" t="s">
        <v>14653</v>
      </c>
      <c r="RNZ1" s="10" t="s">
        <v>14654</v>
      </c>
      <c r="ROA1" s="10" t="s">
        <v>14655</v>
      </c>
      <c r="ROB1" s="10" t="s">
        <v>14656</v>
      </c>
      <c r="ROC1" s="10" t="s">
        <v>14657</v>
      </c>
      <c r="ROD1" s="10" t="s">
        <v>14658</v>
      </c>
      <c r="ROE1" s="10" t="s">
        <v>14659</v>
      </c>
      <c r="ROF1" s="10" t="s">
        <v>14660</v>
      </c>
      <c r="ROG1" s="10" t="s">
        <v>14661</v>
      </c>
      <c r="ROH1" s="10" t="s">
        <v>14662</v>
      </c>
      <c r="ROI1" s="10" t="s">
        <v>14663</v>
      </c>
      <c r="ROJ1" s="10" t="s">
        <v>14664</v>
      </c>
      <c r="ROK1" s="10" t="s">
        <v>14665</v>
      </c>
      <c r="ROL1" s="10" t="s">
        <v>14666</v>
      </c>
      <c r="ROM1" s="10" t="s">
        <v>14667</v>
      </c>
      <c r="RON1" s="10" t="s">
        <v>14668</v>
      </c>
      <c r="ROO1" s="10" t="s">
        <v>14669</v>
      </c>
      <c r="ROP1" s="10" t="s">
        <v>14670</v>
      </c>
      <c r="ROQ1" s="10" t="s">
        <v>14671</v>
      </c>
      <c r="ROR1" s="10" t="s">
        <v>14672</v>
      </c>
      <c r="ROS1" s="10" t="s">
        <v>14673</v>
      </c>
      <c r="ROT1" s="10" t="s">
        <v>14674</v>
      </c>
      <c r="ROU1" s="10" t="s">
        <v>14675</v>
      </c>
      <c r="ROV1" s="10" t="s">
        <v>14676</v>
      </c>
      <c r="ROW1" s="10" t="s">
        <v>14677</v>
      </c>
      <c r="ROX1" s="10" t="s">
        <v>14678</v>
      </c>
      <c r="ROY1" s="10" t="s">
        <v>14679</v>
      </c>
      <c r="ROZ1" s="10" t="s">
        <v>14680</v>
      </c>
      <c r="RPA1" s="10" t="s">
        <v>14681</v>
      </c>
      <c r="RPB1" s="10" t="s">
        <v>14682</v>
      </c>
      <c r="RPC1" s="10" t="s">
        <v>14683</v>
      </c>
      <c r="RPD1" s="10" t="s">
        <v>14684</v>
      </c>
      <c r="RPE1" s="10" t="s">
        <v>14685</v>
      </c>
      <c r="RPF1" s="10" t="s">
        <v>14686</v>
      </c>
      <c r="RPG1" s="10" t="s">
        <v>14687</v>
      </c>
      <c r="RPH1" s="10" t="s">
        <v>14688</v>
      </c>
      <c r="RPI1" s="10" t="s">
        <v>14689</v>
      </c>
      <c r="RPJ1" s="10" t="s">
        <v>14690</v>
      </c>
      <c r="RPK1" s="10" t="s">
        <v>14691</v>
      </c>
      <c r="RPL1" s="10" t="s">
        <v>14692</v>
      </c>
      <c r="RPM1" s="10" t="s">
        <v>14693</v>
      </c>
      <c r="RPN1" s="10" t="s">
        <v>14694</v>
      </c>
      <c r="RPO1" s="10" t="s">
        <v>14695</v>
      </c>
      <c r="RPP1" s="10" t="s">
        <v>14696</v>
      </c>
      <c r="RPQ1" s="10" t="s">
        <v>14697</v>
      </c>
      <c r="RPR1" s="10" t="s">
        <v>14698</v>
      </c>
      <c r="RPS1" s="10" t="s">
        <v>14699</v>
      </c>
      <c r="RPT1" s="10" t="s">
        <v>14700</v>
      </c>
      <c r="RPU1" s="10" t="s">
        <v>14701</v>
      </c>
      <c r="RPV1" s="10" t="s">
        <v>14702</v>
      </c>
      <c r="RPW1" s="10" t="s">
        <v>14703</v>
      </c>
      <c r="RPX1" s="10" t="s">
        <v>14704</v>
      </c>
      <c r="RPY1" s="10" t="s">
        <v>14705</v>
      </c>
      <c r="RPZ1" s="10" t="s">
        <v>14706</v>
      </c>
      <c r="RQA1" s="10" t="s">
        <v>14707</v>
      </c>
      <c r="RQB1" s="10" t="s">
        <v>14708</v>
      </c>
      <c r="RQC1" s="10" t="s">
        <v>14709</v>
      </c>
      <c r="RQD1" s="10" t="s">
        <v>14710</v>
      </c>
      <c r="RQE1" s="10" t="s">
        <v>14711</v>
      </c>
      <c r="RQF1" s="10" t="s">
        <v>14712</v>
      </c>
      <c r="RQG1" s="10" t="s">
        <v>14713</v>
      </c>
      <c r="RQH1" s="10" t="s">
        <v>14714</v>
      </c>
      <c r="RQI1" s="10" t="s">
        <v>14715</v>
      </c>
      <c r="RQJ1" s="10" t="s">
        <v>14716</v>
      </c>
      <c r="RQK1" s="10" t="s">
        <v>14717</v>
      </c>
      <c r="RQL1" s="10" t="s">
        <v>14718</v>
      </c>
      <c r="RQM1" s="10" t="s">
        <v>14719</v>
      </c>
      <c r="RQN1" s="10" t="s">
        <v>14720</v>
      </c>
      <c r="RQO1" s="10" t="s">
        <v>14721</v>
      </c>
      <c r="RQP1" s="10" t="s">
        <v>14722</v>
      </c>
      <c r="RQQ1" s="10" t="s">
        <v>14723</v>
      </c>
      <c r="RQR1" s="10" t="s">
        <v>14724</v>
      </c>
      <c r="RQS1" s="10" t="s">
        <v>14725</v>
      </c>
      <c r="RQT1" s="10" t="s">
        <v>14726</v>
      </c>
      <c r="RQU1" s="10" t="s">
        <v>14727</v>
      </c>
      <c r="RQV1" s="10" t="s">
        <v>14728</v>
      </c>
      <c r="RQW1" s="10" t="s">
        <v>14729</v>
      </c>
      <c r="RQX1" s="10" t="s">
        <v>14730</v>
      </c>
      <c r="RQY1" s="10" t="s">
        <v>14731</v>
      </c>
      <c r="RQZ1" s="10" t="s">
        <v>14732</v>
      </c>
      <c r="RRA1" s="10" t="s">
        <v>14733</v>
      </c>
      <c r="RRB1" s="10" t="s">
        <v>14734</v>
      </c>
      <c r="RRC1" s="10" t="s">
        <v>14735</v>
      </c>
      <c r="RRD1" s="10" t="s">
        <v>14736</v>
      </c>
      <c r="RRE1" s="10" t="s">
        <v>14737</v>
      </c>
      <c r="RRF1" s="10" t="s">
        <v>14738</v>
      </c>
      <c r="RRG1" s="10" t="s">
        <v>14739</v>
      </c>
      <c r="RRH1" s="10" t="s">
        <v>14740</v>
      </c>
      <c r="RRI1" s="10" t="s">
        <v>14741</v>
      </c>
      <c r="RRJ1" s="10" t="s">
        <v>14742</v>
      </c>
      <c r="RRK1" s="10" t="s">
        <v>14743</v>
      </c>
      <c r="RRL1" s="10" t="s">
        <v>14744</v>
      </c>
      <c r="RRM1" s="10" t="s">
        <v>14745</v>
      </c>
      <c r="RRN1" s="10" t="s">
        <v>14746</v>
      </c>
      <c r="RRO1" s="10" t="s">
        <v>14747</v>
      </c>
      <c r="RRP1" s="10" t="s">
        <v>14748</v>
      </c>
      <c r="RRQ1" s="10" t="s">
        <v>14749</v>
      </c>
      <c r="RRR1" s="10" t="s">
        <v>14750</v>
      </c>
      <c r="RRS1" s="10" t="s">
        <v>14751</v>
      </c>
      <c r="RRT1" s="10" t="s">
        <v>14752</v>
      </c>
      <c r="RRU1" s="10" t="s">
        <v>14753</v>
      </c>
      <c r="RRV1" s="10" t="s">
        <v>14754</v>
      </c>
      <c r="RRW1" s="10" t="s">
        <v>14755</v>
      </c>
      <c r="RRX1" s="10" t="s">
        <v>14756</v>
      </c>
      <c r="RRY1" s="10" t="s">
        <v>14757</v>
      </c>
      <c r="RRZ1" s="10" t="s">
        <v>14758</v>
      </c>
      <c r="RSA1" s="10" t="s">
        <v>14759</v>
      </c>
      <c r="RSB1" s="10" t="s">
        <v>14760</v>
      </c>
      <c r="RSC1" s="10" t="s">
        <v>14761</v>
      </c>
      <c r="RSD1" s="10" t="s">
        <v>14762</v>
      </c>
      <c r="RSE1" s="10" t="s">
        <v>14763</v>
      </c>
      <c r="RSF1" s="10" t="s">
        <v>14764</v>
      </c>
      <c r="RSG1" s="10" t="s">
        <v>14765</v>
      </c>
      <c r="RSH1" s="10" t="s">
        <v>14766</v>
      </c>
      <c r="RSI1" s="10" t="s">
        <v>14767</v>
      </c>
      <c r="RSJ1" s="10" t="s">
        <v>14768</v>
      </c>
      <c r="RSK1" s="10" t="s">
        <v>14769</v>
      </c>
      <c r="RSL1" s="10" t="s">
        <v>14770</v>
      </c>
      <c r="RSM1" s="10" t="s">
        <v>14771</v>
      </c>
      <c r="RSN1" s="10" t="s">
        <v>14772</v>
      </c>
      <c r="RSO1" s="10" t="s">
        <v>14773</v>
      </c>
      <c r="RSP1" s="10" t="s">
        <v>14774</v>
      </c>
      <c r="RSQ1" s="10" t="s">
        <v>14775</v>
      </c>
      <c r="RSR1" s="10" t="s">
        <v>14776</v>
      </c>
      <c r="RSS1" s="10" t="s">
        <v>14777</v>
      </c>
      <c r="RST1" s="10" t="s">
        <v>14778</v>
      </c>
      <c r="RSU1" s="10" t="s">
        <v>14779</v>
      </c>
      <c r="RSV1" s="10" t="s">
        <v>14780</v>
      </c>
      <c r="RSW1" s="10" t="s">
        <v>14781</v>
      </c>
      <c r="RSX1" s="10" t="s">
        <v>14782</v>
      </c>
      <c r="RSY1" s="10" t="s">
        <v>14783</v>
      </c>
      <c r="RSZ1" s="10" t="s">
        <v>14784</v>
      </c>
      <c r="RTA1" s="10" t="s">
        <v>14785</v>
      </c>
      <c r="RTB1" s="10" t="s">
        <v>14786</v>
      </c>
      <c r="RTC1" s="10" t="s">
        <v>14787</v>
      </c>
      <c r="RTD1" s="10" t="s">
        <v>14788</v>
      </c>
      <c r="RTE1" s="10" t="s">
        <v>14789</v>
      </c>
      <c r="RTF1" s="10" t="s">
        <v>14790</v>
      </c>
      <c r="RTG1" s="10" t="s">
        <v>14791</v>
      </c>
      <c r="RTH1" s="10" t="s">
        <v>14792</v>
      </c>
      <c r="RTI1" s="10" t="s">
        <v>14793</v>
      </c>
      <c r="RTJ1" s="10" t="s">
        <v>14794</v>
      </c>
      <c r="RTK1" s="10" t="s">
        <v>14795</v>
      </c>
      <c r="RTL1" s="10" t="s">
        <v>14796</v>
      </c>
      <c r="RTM1" s="10" t="s">
        <v>14797</v>
      </c>
      <c r="RTN1" s="10" t="s">
        <v>14798</v>
      </c>
      <c r="RTO1" s="10" t="s">
        <v>14799</v>
      </c>
      <c r="RTP1" s="10" t="s">
        <v>14800</v>
      </c>
      <c r="RTQ1" s="10" t="s">
        <v>14801</v>
      </c>
      <c r="RTR1" s="10" t="s">
        <v>14802</v>
      </c>
      <c r="RTS1" s="10" t="s">
        <v>14803</v>
      </c>
      <c r="RTT1" s="10" t="s">
        <v>14804</v>
      </c>
      <c r="RTU1" s="10" t="s">
        <v>14805</v>
      </c>
      <c r="RTV1" s="10" t="s">
        <v>14806</v>
      </c>
      <c r="RTW1" s="10" t="s">
        <v>14807</v>
      </c>
      <c r="RTX1" s="10" t="s">
        <v>14808</v>
      </c>
      <c r="RTY1" s="10" t="s">
        <v>14809</v>
      </c>
      <c r="RTZ1" s="10" t="s">
        <v>14810</v>
      </c>
      <c r="RUA1" s="10" t="s">
        <v>14811</v>
      </c>
      <c r="RUB1" s="10" t="s">
        <v>14812</v>
      </c>
      <c r="RUC1" s="10" t="s">
        <v>14813</v>
      </c>
      <c r="RUD1" s="10" t="s">
        <v>14814</v>
      </c>
      <c r="RUE1" s="10" t="s">
        <v>14815</v>
      </c>
      <c r="RUF1" s="10" t="s">
        <v>14816</v>
      </c>
      <c r="RUG1" s="10" t="s">
        <v>14817</v>
      </c>
      <c r="RUH1" s="10" t="s">
        <v>14818</v>
      </c>
      <c r="RUI1" s="10" t="s">
        <v>14819</v>
      </c>
      <c r="RUJ1" s="10" t="s">
        <v>14820</v>
      </c>
      <c r="RUK1" s="10" t="s">
        <v>14821</v>
      </c>
      <c r="RUL1" s="10" t="s">
        <v>14822</v>
      </c>
      <c r="RUM1" s="10" t="s">
        <v>14823</v>
      </c>
      <c r="RUN1" s="10" t="s">
        <v>14824</v>
      </c>
      <c r="RUO1" s="10" t="s">
        <v>14825</v>
      </c>
      <c r="RUP1" s="10" t="s">
        <v>14826</v>
      </c>
      <c r="RUQ1" s="10" t="s">
        <v>14827</v>
      </c>
      <c r="RUR1" s="10" t="s">
        <v>14828</v>
      </c>
      <c r="RUS1" s="10" t="s">
        <v>14829</v>
      </c>
      <c r="RUT1" s="10" t="s">
        <v>14830</v>
      </c>
      <c r="RUU1" s="10" t="s">
        <v>14831</v>
      </c>
      <c r="RUV1" s="10" t="s">
        <v>14832</v>
      </c>
      <c r="RUW1" s="10" t="s">
        <v>14833</v>
      </c>
      <c r="RUX1" s="10" t="s">
        <v>14834</v>
      </c>
      <c r="RUY1" s="10" t="s">
        <v>14835</v>
      </c>
      <c r="RUZ1" s="10" t="s">
        <v>14836</v>
      </c>
      <c r="RVA1" s="10" t="s">
        <v>14837</v>
      </c>
      <c r="RVB1" s="10" t="s">
        <v>14838</v>
      </c>
      <c r="RVC1" s="10" t="s">
        <v>14839</v>
      </c>
      <c r="RVD1" s="10" t="s">
        <v>14840</v>
      </c>
      <c r="RVE1" s="10" t="s">
        <v>14841</v>
      </c>
      <c r="RVF1" s="10" t="s">
        <v>14842</v>
      </c>
      <c r="RVG1" s="10" t="s">
        <v>14843</v>
      </c>
      <c r="RVH1" s="10" t="s">
        <v>14844</v>
      </c>
      <c r="RVI1" s="10" t="s">
        <v>14845</v>
      </c>
      <c r="RVJ1" s="10" t="s">
        <v>14846</v>
      </c>
      <c r="RVK1" s="10" t="s">
        <v>14847</v>
      </c>
      <c r="RVL1" s="10" t="s">
        <v>14848</v>
      </c>
      <c r="RVM1" s="10" t="s">
        <v>14849</v>
      </c>
      <c r="RVN1" s="10" t="s">
        <v>14850</v>
      </c>
      <c r="RVO1" s="10" t="s">
        <v>14851</v>
      </c>
      <c r="RVP1" s="10" t="s">
        <v>14852</v>
      </c>
      <c r="RVQ1" s="10" t="s">
        <v>14853</v>
      </c>
      <c r="RVR1" s="10" t="s">
        <v>14854</v>
      </c>
      <c r="RVS1" s="10" t="s">
        <v>14855</v>
      </c>
      <c r="RVT1" s="10" t="s">
        <v>14856</v>
      </c>
      <c r="RVU1" s="10" t="s">
        <v>14857</v>
      </c>
      <c r="RVV1" s="10" t="s">
        <v>14858</v>
      </c>
      <c r="RVW1" s="10" t="s">
        <v>14859</v>
      </c>
      <c r="RVX1" s="10" t="s">
        <v>14860</v>
      </c>
      <c r="RVY1" s="10" t="s">
        <v>14861</v>
      </c>
      <c r="RVZ1" s="10" t="s">
        <v>14862</v>
      </c>
      <c r="RWA1" s="10" t="s">
        <v>14863</v>
      </c>
      <c r="RWB1" s="10" t="s">
        <v>14864</v>
      </c>
      <c r="RWC1" s="10" t="s">
        <v>14865</v>
      </c>
      <c r="RWD1" s="10" t="s">
        <v>14866</v>
      </c>
      <c r="RWE1" s="10" t="s">
        <v>14867</v>
      </c>
      <c r="RWF1" s="10" t="s">
        <v>14868</v>
      </c>
      <c r="RWG1" s="10" t="s">
        <v>14869</v>
      </c>
      <c r="RWH1" s="10" t="s">
        <v>14870</v>
      </c>
      <c r="RWI1" s="10" t="s">
        <v>14871</v>
      </c>
      <c r="RWJ1" s="10" t="s">
        <v>14872</v>
      </c>
      <c r="RWK1" s="10" t="s">
        <v>14873</v>
      </c>
      <c r="RWL1" s="10" t="s">
        <v>14874</v>
      </c>
      <c r="RWM1" s="10" t="s">
        <v>14875</v>
      </c>
      <c r="RWN1" s="10" t="s">
        <v>14876</v>
      </c>
      <c r="RWO1" s="10" t="s">
        <v>14877</v>
      </c>
      <c r="RWP1" s="10" t="s">
        <v>14878</v>
      </c>
      <c r="RWQ1" s="10" t="s">
        <v>14879</v>
      </c>
      <c r="RWR1" s="10" t="s">
        <v>14880</v>
      </c>
      <c r="RWS1" s="10" t="s">
        <v>14881</v>
      </c>
      <c r="RWT1" s="10" t="s">
        <v>14882</v>
      </c>
      <c r="RWU1" s="10" t="s">
        <v>14883</v>
      </c>
      <c r="RWV1" s="10" t="s">
        <v>14884</v>
      </c>
      <c r="RWW1" s="10" t="s">
        <v>14885</v>
      </c>
      <c r="RWX1" s="10" t="s">
        <v>14886</v>
      </c>
      <c r="RWY1" s="10" t="s">
        <v>14887</v>
      </c>
      <c r="RWZ1" s="10" t="s">
        <v>14888</v>
      </c>
      <c r="RXA1" s="10" t="s">
        <v>14889</v>
      </c>
      <c r="RXB1" s="10" t="s">
        <v>14890</v>
      </c>
      <c r="RXC1" s="10" t="s">
        <v>14891</v>
      </c>
      <c r="RXD1" s="10" t="s">
        <v>14892</v>
      </c>
      <c r="RXE1" s="10" t="s">
        <v>14893</v>
      </c>
      <c r="RXF1" s="10" t="s">
        <v>14894</v>
      </c>
      <c r="RXG1" s="10" t="s">
        <v>14895</v>
      </c>
      <c r="RXH1" s="10" t="s">
        <v>14896</v>
      </c>
      <c r="RXI1" s="10" t="s">
        <v>14897</v>
      </c>
      <c r="RXJ1" s="10" t="s">
        <v>14898</v>
      </c>
      <c r="RXK1" s="10" t="s">
        <v>14899</v>
      </c>
      <c r="RXL1" s="10" t="s">
        <v>14900</v>
      </c>
      <c r="RXM1" s="10" t="s">
        <v>14901</v>
      </c>
      <c r="RXN1" s="10" t="s">
        <v>14902</v>
      </c>
      <c r="RXO1" s="10" t="s">
        <v>14903</v>
      </c>
      <c r="RXP1" s="10" t="s">
        <v>14904</v>
      </c>
      <c r="RXQ1" s="10" t="s">
        <v>14905</v>
      </c>
      <c r="RXR1" s="10" t="s">
        <v>14906</v>
      </c>
      <c r="RXS1" s="10" t="s">
        <v>14907</v>
      </c>
      <c r="RXT1" s="10" t="s">
        <v>14908</v>
      </c>
      <c r="RXU1" s="10" t="s">
        <v>14909</v>
      </c>
      <c r="RXV1" s="10" t="s">
        <v>14910</v>
      </c>
      <c r="RXW1" s="10" t="s">
        <v>14911</v>
      </c>
      <c r="RXX1" s="10" t="s">
        <v>14912</v>
      </c>
      <c r="RXY1" s="10" t="s">
        <v>14913</v>
      </c>
      <c r="RXZ1" s="10" t="s">
        <v>14914</v>
      </c>
      <c r="RYA1" s="10" t="s">
        <v>14915</v>
      </c>
      <c r="RYB1" s="10" t="s">
        <v>14916</v>
      </c>
      <c r="RYC1" s="10" t="s">
        <v>14917</v>
      </c>
      <c r="RYD1" s="10" t="s">
        <v>14918</v>
      </c>
      <c r="RYE1" s="10" t="s">
        <v>14919</v>
      </c>
      <c r="RYF1" s="10" t="s">
        <v>14920</v>
      </c>
      <c r="RYG1" s="10" t="s">
        <v>14921</v>
      </c>
      <c r="RYH1" s="10" t="s">
        <v>14922</v>
      </c>
      <c r="RYI1" s="10" t="s">
        <v>14923</v>
      </c>
      <c r="RYJ1" s="10" t="s">
        <v>14924</v>
      </c>
      <c r="RYK1" s="10" t="s">
        <v>14925</v>
      </c>
      <c r="RYL1" s="10" t="s">
        <v>14926</v>
      </c>
      <c r="RYM1" s="10" t="s">
        <v>14927</v>
      </c>
      <c r="RYN1" s="10" t="s">
        <v>14928</v>
      </c>
      <c r="RYO1" s="10" t="s">
        <v>14929</v>
      </c>
      <c r="RYP1" s="10" t="s">
        <v>14930</v>
      </c>
      <c r="RYQ1" s="10" t="s">
        <v>14931</v>
      </c>
      <c r="RYR1" s="10" t="s">
        <v>14932</v>
      </c>
      <c r="RYS1" s="10" t="s">
        <v>14933</v>
      </c>
      <c r="RYT1" s="10" t="s">
        <v>14934</v>
      </c>
      <c r="RYU1" s="10" t="s">
        <v>14935</v>
      </c>
      <c r="RYV1" s="10" t="s">
        <v>14936</v>
      </c>
      <c r="RYW1" s="10" t="s">
        <v>14937</v>
      </c>
      <c r="RYX1" s="10" t="s">
        <v>14938</v>
      </c>
      <c r="RYY1" s="10" t="s">
        <v>14939</v>
      </c>
      <c r="RYZ1" s="10" t="s">
        <v>14940</v>
      </c>
      <c r="RZA1" s="10" t="s">
        <v>14941</v>
      </c>
      <c r="RZB1" s="10" t="s">
        <v>14942</v>
      </c>
      <c r="RZC1" s="10" t="s">
        <v>14943</v>
      </c>
      <c r="RZD1" s="10" t="s">
        <v>14944</v>
      </c>
      <c r="RZE1" s="10" t="s">
        <v>14945</v>
      </c>
      <c r="RZF1" s="10" t="s">
        <v>14946</v>
      </c>
      <c r="RZG1" s="10" t="s">
        <v>14947</v>
      </c>
      <c r="RZH1" s="10" t="s">
        <v>14948</v>
      </c>
      <c r="RZI1" s="10" t="s">
        <v>14949</v>
      </c>
      <c r="RZJ1" s="10" t="s">
        <v>14950</v>
      </c>
      <c r="RZK1" s="10" t="s">
        <v>14951</v>
      </c>
      <c r="RZL1" s="10" t="s">
        <v>14952</v>
      </c>
      <c r="RZM1" s="10" t="s">
        <v>14953</v>
      </c>
      <c r="RZN1" s="10" t="s">
        <v>14954</v>
      </c>
      <c r="RZO1" s="10" t="s">
        <v>14955</v>
      </c>
      <c r="RZP1" s="10" t="s">
        <v>14956</v>
      </c>
      <c r="RZQ1" s="10" t="s">
        <v>14957</v>
      </c>
      <c r="RZR1" s="10" t="s">
        <v>14958</v>
      </c>
      <c r="RZS1" s="10" t="s">
        <v>14959</v>
      </c>
      <c r="RZT1" s="10" t="s">
        <v>14960</v>
      </c>
      <c r="RZU1" s="10" t="s">
        <v>14961</v>
      </c>
      <c r="RZV1" s="10" t="s">
        <v>14962</v>
      </c>
      <c r="RZW1" s="10" t="s">
        <v>14963</v>
      </c>
      <c r="RZX1" s="10" t="s">
        <v>14964</v>
      </c>
      <c r="RZY1" s="10" t="s">
        <v>14965</v>
      </c>
      <c r="RZZ1" s="10" t="s">
        <v>14966</v>
      </c>
      <c r="SAA1" s="10" t="s">
        <v>14967</v>
      </c>
      <c r="SAB1" s="10" t="s">
        <v>14968</v>
      </c>
      <c r="SAC1" s="10" t="s">
        <v>14969</v>
      </c>
      <c r="SAD1" s="10" t="s">
        <v>14970</v>
      </c>
      <c r="SAE1" s="10" t="s">
        <v>14971</v>
      </c>
      <c r="SAF1" s="10" t="s">
        <v>14972</v>
      </c>
      <c r="SAG1" s="10" t="s">
        <v>14973</v>
      </c>
      <c r="SAH1" s="10" t="s">
        <v>14974</v>
      </c>
      <c r="SAI1" s="10" t="s">
        <v>14975</v>
      </c>
      <c r="SAJ1" s="10" t="s">
        <v>14976</v>
      </c>
      <c r="SAK1" s="10" t="s">
        <v>14977</v>
      </c>
      <c r="SAL1" s="10" t="s">
        <v>14978</v>
      </c>
      <c r="SAM1" s="10" t="s">
        <v>14979</v>
      </c>
      <c r="SAN1" s="10" t="s">
        <v>14980</v>
      </c>
      <c r="SAO1" s="10" t="s">
        <v>14981</v>
      </c>
      <c r="SAP1" s="10" t="s">
        <v>14982</v>
      </c>
      <c r="SAQ1" s="10" t="s">
        <v>14983</v>
      </c>
      <c r="SAR1" s="10" t="s">
        <v>14984</v>
      </c>
      <c r="SAS1" s="10" t="s">
        <v>14985</v>
      </c>
      <c r="SAT1" s="10" t="s">
        <v>14986</v>
      </c>
      <c r="SAU1" s="10" t="s">
        <v>14987</v>
      </c>
      <c r="SAV1" s="10" t="s">
        <v>14988</v>
      </c>
      <c r="SAW1" s="10" t="s">
        <v>14989</v>
      </c>
      <c r="SAX1" s="10" t="s">
        <v>14990</v>
      </c>
      <c r="SAY1" s="10" t="s">
        <v>14991</v>
      </c>
      <c r="SAZ1" s="10" t="s">
        <v>14992</v>
      </c>
      <c r="SBA1" s="10" t="s">
        <v>14993</v>
      </c>
      <c r="SBB1" s="10" t="s">
        <v>14994</v>
      </c>
      <c r="SBC1" s="10" t="s">
        <v>14995</v>
      </c>
      <c r="SBD1" s="10" t="s">
        <v>14996</v>
      </c>
      <c r="SBE1" s="10" t="s">
        <v>14997</v>
      </c>
      <c r="SBF1" s="10" t="s">
        <v>14998</v>
      </c>
      <c r="SBG1" s="10" t="s">
        <v>14999</v>
      </c>
      <c r="SBH1" s="10" t="s">
        <v>15000</v>
      </c>
      <c r="SBI1" s="10" t="s">
        <v>15001</v>
      </c>
      <c r="SBJ1" s="10" t="s">
        <v>15002</v>
      </c>
      <c r="SBK1" s="10" t="s">
        <v>15003</v>
      </c>
      <c r="SBL1" s="10" t="s">
        <v>15004</v>
      </c>
      <c r="SBM1" s="10" t="s">
        <v>15005</v>
      </c>
      <c r="SBN1" s="10" t="s">
        <v>15006</v>
      </c>
      <c r="SBO1" s="10" t="s">
        <v>15007</v>
      </c>
      <c r="SBP1" s="10" t="s">
        <v>15008</v>
      </c>
      <c r="SBQ1" s="10" t="s">
        <v>15009</v>
      </c>
      <c r="SBR1" s="10" t="s">
        <v>15010</v>
      </c>
      <c r="SBS1" s="10" t="s">
        <v>15011</v>
      </c>
      <c r="SBT1" s="10" t="s">
        <v>15012</v>
      </c>
      <c r="SBU1" s="10" t="s">
        <v>15013</v>
      </c>
      <c r="SBV1" s="10" t="s">
        <v>15014</v>
      </c>
      <c r="SBW1" s="10" t="s">
        <v>15015</v>
      </c>
      <c r="SBX1" s="10" t="s">
        <v>15016</v>
      </c>
      <c r="SBY1" s="10" t="s">
        <v>15017</v>
      </c>
      <c r="SBZ1" s="10" t="s">
        <v>15018</v>
      </c>
      <c r="SCA1" s="10" t="s">
        <v>15019</v>
      </c>
      <c r="SCB1" s="10" t="s">
        <v>15020</v>
      </c>
      <c r="SCC1" s="10" t="s">
        <v>15021</v>
      </c>
      <c r="SCD1" s="10" t="s">
        <v>15022</v>
      </c>
      <c r="SCE1" s="10" t="s">
        <v>15023</v>
      </c>
      <c r="SCF1" s="10" t="s">
        <v>15024</v>
      </c>
      <c r="SCG1" s="10" t="s">
        <v>15025</v>
      </c>
      <c r="SCH1" s="10" t="s">
        <v>15026</v>
      </c>
      <c r="SCI1" s="10" t="s">
        <v>15027</v>
      </c>
      <c r="SCJ1" s="10" t="s">
        <v>15028</v>
      </c>
      <c r="SCK1" s="10" t="s">
        <v>15029</v>
      </c>
      <c r="SCL1" s="10" t="s">
        <v>15030</v>
      </c>
      <c r="SCM1" s="10" t="s">
        <v>15031</v>
      </c>
      <c r="SCN1" s="10" t="s">
        <v>15032</v>
      </c>
      <c r="SCO1" s="10" t="s">
        <v>15033</v>
      </c>
      <c r="SCP1" s="10" t="s">
        <v>15034</v>
      </c>
      <c r="SCQ1" s="10" t="s">
        <v>15035</v>
      </c>
      <c r="SCR1" s="10" t="s">
        <v>15036</v>
      </c>
      <c r="SCS1" s="10" t="s">
        <v>15037</v>
      </c>
      <c r="SCT1" s="10" t="s">
        <v>15038</v>
      </c>
      <c r="SCU1" s="10" t="s">
        <v>15039</v>
      </c>
      <c r="SCV1" s="10" t="s">
        <v>15040</v>
      </c>
      <c r="SCW1" s="10" t="s">
        <v>15041</v>
      </c>
      <c r="SCX1" s="10" t="s">
        <v>15042</v>
      </c>
      <c r="SCY1" s="10" t="s">
        <v>15043</v>
      </c>
      <c r="SCZ1" s="10" t="s">
        <v>15044</v>
      </c>
      <c r="SDA1" s="10" t="s">
        <v>15045</v>
      </c>
      <c r="SDB1" s="10" t="s">
        <v>15046</v>
      </c>
      <c r="SDC1" s="10" t="s">
        <v>15047</v>
      </c>
      <c r="SDD1" s="10" t="s">
        <v>15048</v>
      </c>
      <c r="SDE1" s="10" t="s">
        <v>15049</v>
      </c>
      <c r="SDF1" s="10" t="s">
        <v>15050</v>
      </c>
      <c r="SDG1" s="10" t="s">
        <v>15051</v>
      </c>
      <c r="SDH1" s="10" t="s">
        <v>15052</v>
      </c>
      <c r="SDI1" s="10" t="s">
        <v>15053</v>
      </c>
      <c r="SDJ1" s="10" t="s">
        <v>15054</v>
      </c>
      <c r="SDK1" s="10" t="s">
        <v>15055</v>
      </c>
      <c r="SDL1" s="10" t="s">
        <v>15056</v>
      </c>
      <c r="SDM1" s="10" t="s">
        <v>15057</v>
      </c>
      <c r="SDN1" s="10" t="s">
        <v>15058</v>
      </c>
      <c r="SDO1" s="10" t="s">
        <v>15059</v>
      </c>
      <c r="SDP1" s="10" t="s">
        <v>15060</v>
      </c>
      <c r="SDQ1" s="10" t="s">
        <v>15061</v>
      </c>
      <c r="SDR1" s="10" t="s">
        <v>15062</v>
      </c>
      <c r="SDS1" s="10" t="s">
        <v>15063</v>
      </c>
      <c r="SDT1" s="10" t="s">
        <v>15064</v>
      </c>
      <c r="SDU1" s="10" t="s">
        <v>15065</v>
      </c>
      <c r="SDV1" s="10" t="s">
        <v>15066</v>
      </c>
      <c r="SDW1" s="10" t="s">
        <v>15067</v>
      </c>
      <c r="SDX1" s="10" t="s">
        <v>15068</v>
      </c>
      <c r="SDY1" s="10" t="s">
        <v>15069</v>
      </c>
      <c r="SDZ1" s="10" t="s">
        <v>15070</v>
      </c>
      <c r="SEA1" s="10" t="s">
        <v>15071</v>
      </c>
      <c r="SEB1" s="10" t="s">
        <v>15072</v>
      </c>
      <c r="SEC1" s="10" t="s">
        <v>15073</v>
      </c>
      <c r="SED1" s="10" t="s">
        <v>15074</v>
      </c>
      <c r="SEE1" s="10" t="s">
        <v>15075</v>
      </c>
      <c r="SEF1" s="10" t="s">
        <v>15076</v>
      </c>
      <c r="SEG1" s="10" t="s">
        <v>15077</v>
      </c>
      <c r="SEH1" s="10" t="s">
        <v>15078</v>
      </c>
      <c r="SEI1" s="10" t="s">
        <v>15079</v>
      </c>
      <c r="SEJ1" s="10" t="s">
        <v>15080</v>
      </c>
      <c r="SEK1" s="10" t="s">
        <v>15081</v>
      </c>
      <c r="SEL1" s="10" t="s">
        <v>15082</v>
      </c>
      <c r="SEM1" s="10" t="s">
        <v>15083</v>
      </c>
      <c r="SEN1" s="10" t="s">
        <v>15084</v>
      </c>
      <c r="SEO1" s="10" t="s">
        <v>15085</v>
      </c>
      <c r="SEP1" s="10" t="s">
        <v>15086</v>
      </c>
      <c r="SEQ1" s="10" t="s">
        <v>15087</v>
      </c>
      <c r="SER1" s="10" t="s">
        <v>15088</v>
      </c>
      <c r="SES1" s="10" t="s">
        <v>15089</v>
      </c>
      <c r="SET1" s="10" t="s">
        <v>15090</v>
      </c>
      <c r="SEU1" s="10" t="s">
        <v>15091</v>
      </c>
      <c r="SEV1" s="10" t="s">
        <v>15092</v>
      </c>
      <c r="SEW1" s="10" t="s">
        <v>15093</v>
      </c>
      <c r="SEX1" s="10" t="s">
        <v>15094</v>
      </c>
      <c r="SEY1" s="10" t="s">
        <v>15095</v>
      </c>
      <c r="SEZ1" s="10" t="s">
        <v>15096</v>
      </c>
      <c r="SFA1" s="10" t="s">
        <v>15097</v>
      </c>
      <c r="SFB1" s="10" t="s">
        <v>15098</v>
      </c>
      <c r="SFC1" s="10" t="s">
        <v>15099</v>
      </c>
      <c r="SFD1" s="10" t="s">
        <v>15100</v>
      </c>
      <c r="SFE1" s="10" t="s">
        <v>15101</v>
      </c>
      <c r="SFF1" s="10" t="s">
        <v>15102</v>
      </c>
      <c r="SFG1" s="10" t="s">
        <v>15103</v>
      </c>
      <c r="SFH1" s="10" t="s">
        <v>15104</v>
      </c>
      <c r="SFI1" s="10" t="s">
        <v>15105</v>
      </c>
      <c r="SFJ1" s="10" t="s">
        <v>15106</v>
      </c>
      <c r="SFK1" s="10" t="s">
        <v>15107</v>
      </c>
      <c r="SFL1" s="10" t="s">
        <v>15108</v>
      </c>
      <c r="SFM1" s="10" t="s">
        <v>15109</v>
      </c>
      <c r="SFN1" s="10" t="s">
        <v>15110</v>
      </c>
      <c r="SFO1" s="10" t="s">
        <v>15111</v>
      </c>
      <c r="SFP1" s="10" t="s">
        <v>15112</v>
      </c>
      <c r="SFQ1" s="10" t="s">
        <v>15113</v>
      </c>
      <c r="SFR1" s="10" t="s">
        <v>15114</v>
      </c>
      <c r="SFS1" s="10" t="s">
        <v>15115</v>
      </c>
      <c r="SFT1" s="10" t="s">
        <v>15116</v>
      </c>
      <c r="SFU1" s="10" t="s">
        <v>15117</v>
      </c>
      <c r="SFV1" s="10" t="s">
        <v>15118</v>
      </c>
      <c r="SFW1" s="10" t="s">
        <v>15119</v>
      </c>
      <c r="SFX1" s="10" t="s">
        <v>15120</v>
      </c>
      <c r="SFY1" s="10" t="s">
        <v>15121</v>
      </c>
      <c r="SFZ1" s="10" t="s">
        <v>15122</v>
      </c>
      <c r="SGA1" s="10" t="s">
        <v>15123</v>
      </c>
      <c r="SGB1" s="10" t="s">
        <v>15124</v>
      </c>
      <c r="SGC1" s="10" t="s">
        <v>15125</v>
      </c>
      <c r="SGD1" s="10" t="s">
        <v>15126</v>
      </c>
      <c r="SGE1" s="10" t="s">
        <v>15127</v>
      </c>
      <c r="SGF1" s="10" t="s">
        <v>15128</v>
      </c>
      <c r="SGG1" s="10" t="s">
        <v>15129</v>
      </c>
      <c r="SGH1" s="10" t="s">
        <v>15130</v>
      </c>
      <c r="SGI1" s="10" t="s">
        <v>15131</v>
      </c>
      <c r="SGJ1" s="10" t="s">
        <v>15132</v>
      </c>
      <c r="SGK1" s="10" t="s">
        <v>15133</v>
      </c>
      <c r="SGL1" s="10" t="s">
        <v>15134</v>
      </c>
      <c r="SGM1" s="10" t="s">
        <v>15135</v>
      </c>
      <c r="SGN1" s="10" t="s">
        <v>15136</v>
      </c>
      <c r="SGO1" s="10" t="s">
        <v>15137</v>
      </c>
      <c r="SGP1" s="10" t="s">
        <v>15138</v>
      </c>
      <c r="SGQ1" s="10" t="s">
        <v>15139</v>
      </c>
      <c r="SGR1" s="10" t="s">
        <v>15140</v>
      </c>
      <c r="SGS1" s="10" t="s">
        <v>15141</v>
      </c>
      <c r="SGT1" s="10" t="s">
        <v>15142</v>
      </c>
      <c r="SGU1" s="10" t="s">
        <v>15143</v>
      </c>
      <c r="SGV1" s="10" t="s">
        <v>15144</v>
      </c>
      <c r="SGW1" s="10" t="s">
        <v>15145</v>
      </c>
      <c r="SGX1" s="10" t="s">
        <v>15146</v>
      </c>
      <c r="SGY1" s="10" t="s">
        <v>15147</v>
      </c>
      <c r="SGZ1" s="10" t="s">
        <v>15148</v>
      </c>
      <c r="SHA1" s="10" t="s">
        <v>15149</v>
      </c>
      <c r="SHB1" s="10" t="s">
        <v>15150</v>
      </c>
      <c r="SHC1" s="10" t="s">
        <v>15151</v>
      </c>
      <c r="SHD1" s="10" t="s">
        <v>15152</v>
      </c>
      <c r="SHE1" s="10" t="s">
        <v>15153</v>
      </c>
      <c r="SHF1" s="10" t="s">
        <v>15154</v>
      </c>
      <c r="SHG1" s="10" t="s">
        <v>15155</v>
      </c>
      <c r="SHH1" s="10" t="s">
        <v>15156</v>
      </c>
      <c r="SHI1" s="10" t="s">
        <v>15157</v>
      </c>
      <c r="SHJ1" s="10" t="s">
        <v>15158</v>
      </c>
      <c r="SHK1" s="10" t="s">
        <v>15159</v>
      </c>
      <c r="SHL1" s="10" t="s">
        <v>15160</v>
      </c>
      <c r="SHM1" s="10" t="s">
        <v>15161</v>
      </c>
      <c r="SHN1" s="10" t="s">
        <v>15162</v>
      </c>
      <c r="SHO1" s="10" t="s">
        <v>15163</v>
      </c>
      <c r="SHP1" s="10" t="s">
        <v>15164</v>
      </c>
      <c r="SHQ1" s="10" t="s">
        <v>15165</v>
      </c>
      <c r="SHR1" s="10" t="s">
        <v>15166</v>
      </c>
      <c r="SHS1" s="10" t="s">
        <v>15167</v>
      </c>
      <c r="SHT1" s="10" t="s">
        <v>15168</v>
      </c>
      <c r="SHU1" s="10" t="s">
        <v>15169</v>
      </c>
      <c r="SHV1" s="10" t="s">
        <v>15170</v>
      </c>
      <c r="SHW1" s="10" t="s">
        <v>15171</v>
      </c>
      <c r="SHX1" s="10" t="s">
        <v>15172</v>
      </c>
      <c r="SHY1" s="10" t="s">
        <v>15173</v>
      </c>
      <c r="SHZ1" s="10" t="s">
        <v>15174</v>
      </c>
      <c r="SIA1" s="10" t="s">
        <v>15175</v>
      </c>
      <c r="SIB1" s="10" t="s">
        <v>15176</v>
      </c>
      <c r="SIC1" s="10" t="s">
        <v>15177</v>
      </c>
      <c r="SID1" s="10" t="s">
        <v>15178</v>
      </c>
      <c r="SIE1" s="10" t="s">
        <v>15179</v>
      </c>
      <c r="SIF1" s="10" t="s">
        <v>15180</v>
      </c>
      <c r="SIG1" s="10" t="s">
        <v>15181</v>
      </c>
      <c r="SIH1" s="10" t="s">
        <v>15182</v>
      </c>
      <c r="SII1" s="10" t="s">
        <v>15183</v>
      </c>
      <c r="SIJ1" s="10" t="s">
        <v>15184</v>
      </c>
      <c r="SIK1" s="10" t="s">
        <v>15185</v>
      </c>
      <c r="SIL1" s="10" t="s">
        <v>15186</v>
      </c>
      <c r="SIM1" s="10" t="s">
        <v>15187</v>
      </c>
      <c r="SIN1" s="10" t="s">
        <v>15188</v>
      </c>
      <c r="SIO1" s="10" t="s">
        <v>15189</v>
      </c>
      <c r="SIP1" s="10" t="s">
        <v>15190</v>
      </c>
      <c r="SIQ1" s="10" t="s">
        <v>15191</v>
      </c>
      <c r="SIR1" s="10" t="s">
        <v>15192</v>
      </c>
      <c r="SIS1" s="10" t="s">
        <v>15193</v>
      </c>
      <c r="SIT1" s="10" t="s">
        <v>15194</v>
      </c>
      <c r="SIU1" s="10" t="s">
        <v>15195</v>
      </c>
      <c r="SIV1" s="10" t="s">
        <v>15196</v>
      </c>
      <c r="SIW1" s="10" t="s">
        <v>15197</v>
      </c>
      <c r="SIX1" s="10" t="s">
        <v>15198</v>
      </c>
      <c r="SIY1" s="10" t="s">
        <v>15199</v>
      </c>
      <c r="SIZ1" s="10" t="s">
        <v>15200</v>
      </c>
      <c r="SJA1" s="10" t="s">
        <v>15201</v>
      </c>
      <c r="SJB1" s="10" t="s">
        <v>15202</v>
      </c>
      <c r="SJC1" s="10" t="s">
        <v>15203</v>
      </c>
      <c r="SJD1" s="10" t="s">
        <v>15204</v>
      </c>
      <c r="SJE1" s="10" t="s">
        <v>15205</v>
      </c>
      <c r="SJF1" s="10" t="s">
        <v>15206</v>
      </c>
      <c r="SJG1" s="10" t="s">
        <v>15207</v>
      </c>
      <c r="SJH1" s="10" t="s">
        <v>15208</v>
      </c>
      <c r="SJI1" s="10" t="s">
        <v>15209</v>
      </c>
      <c r="SJJ1" s="10" t="s">
        <v>15210</v>
      </c>
      <c r="SJK1" s="10" t="s">
        <v>15211</v>
      </c>
      <c r="SJL1" s="10" t="s">
        <v>15212</v>
      </c>
      <c r="SJM1" s="10" t="s">
        <v>15213</v>
      </c>
      <c r="SJN1" s="10" t="s">
        <v>15214</v>
      </c>
      <c r="SJO1" s="10" t="s">
        <v>15215</v>
      </c>
      <c r="SJP1" s="10" t="s">
        <v>15216</v>
      </c>
      <c r="SJQ1" s="10" t="s">
        <v>15217</v>
      </c>
      <c r="SJR1" s="10" t="s">
        <v>15218</v>
      </c>
      <c r="SJS1" s="10" t="s">
        <v>15219</v>
      </c>
      <c r="SJT1" s="10" t="s">
        <v>15220</v>
      </c>
      <c r="SJU1" s="10" t="s">
        <v>15221</v>
      </c>
      <c r="SJV1" s="10" t="s">
        <v>15222</v>
      </c>
      <c r="SJW1" s="10" t="s">
        <v>15223</v>
      </c>
      <c r="SJX1" s="10" t="s">
        <v>15224</v>
      </c>
      <c r="SJY1" s="10" t="s">
        <v>15225</v>
      </c>
      <c r="SJZ1" s="10" t="s">
        <v>15226</v>
      </c>
      <c r="SKA1" s="10" t="s">
        <v>15227</v>
      </c>
      <c r="SKB1" s="10" t="s">
        <v>15228</v>
      </c>
      <c r="SKC1" s="10" t="s">
        <v>15229</v>
      </c>
      <c r="SKD1" s="10" t="s">
        <v>15230</v>
      </c>
      <c r="SKE1" s="10" t="s">
        <v>15231</v>
      </c>
      <c r="SKF1" s="10" t="s">
        <v>15232</v>
      </c>
      <c r="SKG1" s="10" t="s">
        <v>15233</v>
      </c>
      <c r="SKH1" s="10" t="s">
        <v>15234</v>
      </c>
      <c r="SKI1" s="10" t="s">
        <v>15235</v>
      </c>
      <c r="SKJ1" s="10" t="s">
        <v>15236</v>
      </c>
      <c r="SKK1" s="10" t="s">
        <v>15237</v>
      </c>
      <c r="SKL1" s="10" t="s">
        <v>15238</v>
      </c>
      <c r="SKM1" s="10" t="s">
        <v>15239</v>
      </c>
      <c r="SKN1" s="10" t="s">
        <v>15240</v>
      </c>
      <c r="SKO1" s="10" t="s">
        <v>15241</v>
      </c>
      <c r="SKP1" s="10" t="s">
        <v>15242</v>
      </c>
      <c r="SKQ1" s="10" t="s">
        <v>15243</v>
      </c>
      <c r="SKR1" s="10" t="s">
        <v>15244</v>
      </c>
      <c r="SKS1" s="10" t="s">
        <v>15245</v>
      </c>
      <c r="SKT1" s="10" t="s">
        <v>15246</v>
      </c>
      <c r="SKU1" s="10" t="s">
        <v>15247</v>
      </c>
      <c r="SKV1" s="10" t="s">
        <v>15248</v>
      </c>
      <c r="SKW1" s="10" t="s">
        <v>15249</v>
      </c>
      <c r="SKX1" s="10" t="s">
        <v>15250</v>
      </c>
      <c r="SKY1" s="10" t="s">
        <v>15251</v>
      </c>
      <c r="SKZ1" s="10" t="s">
        <v>15252</v>
      </c>
      <c r="SLA1" s="10" t="s">
        <v>15253</v>
      </c>
      <c r="SLB1" s="10" t="s">
        <v>15254</v>
      </c>
      <c r="SLC1" s="10" t="s">
        <v>15255</v>
      </c>
      <c r="SLD1" s="10" t="s">
        <v>15256</v>
      </c>
      <c r="SLE1" s="10" t="s">
        <v>15257</v>
      </c>
      <c r="SLF1" s="10" t="s">
        <v>15258</v>
      </c>
      <c r="SLG1" s="10" t="s">
        <v>15259</v>
      </c>
      <c r="SLH1" s="10" t="s">
        <v>15260</v>
      </c>
      <c r="SLI1" s="10" t="s">
        <v>15261</v>
      </c>
      <c r="SLJ1" s="10" t="s">
        <v>15262</v>
      </c>
      <c r="SLK1" s="10" t="s">
        <v>15263</v>
      </c>
      <c r="SLL1" s="10" t="s">
        <v>15264</v>
      </c>
      <c r="SLM1" s="10" t="s">
        <v>15265</v>
      </c>
      <c r="SLN1" s="10" t="s">
        <v>15266</v>
      </c>
      <c r="SLO1" s="10" t="s">
        <v>15267</v>
      </c>
      <c r="SLP1" s="10" t="s">
        <v>15268</v>
      </c>
      <c r="SLQ1" s="10" t="s">
        <v>15269</v>
      </c>
      <c r="SLR1" s="10" t="s">
        <v>15270</v>
      </c>
      <c r="SLS1" s="10" t="s">
        <v>15271</v>
      </c>
      <c r="SLT1" s="10" t="s">
        <v>15272</v>
      </c>
      <c r="SLU1" s="10" t="s">
        <v>15273</v>
      </c>
      <c r="SLV1" s="10" t="s">
        <v>15274</v>
      </c>
      <c r="SLW1" s="10" t="s">
        <v>15275</v>
      </c>
      <c r="SLX1" s="10" t="s">
        <v>15276</v>
      </c>
      <c r="SLY1" s="10" t="s">
        <v>15277</v>
      </c>
      <c r="SLZ1" s="10" t="s">
        <v>15278</v>
      </c>
      <c r="SMA1" s="10" t="s">
        <v>15279</v>
      </c>
      <c r="SMB1" s="10" t="s">
        <v>15280</v>
      </c>
      <c r="SMC1" s="10" t="s">
        <v>15281</v>
      </c>
      <c r="SMD1" s="10" t="s">
        <v>15282</v>
      </c>
      <c r="SME1" s="10" t="s">
        <v>15283</v>
      </c>
      <c r="SMF1" s="10" t="s">
        <v>15284</v>
      </c>
      <c r="SMG1" s="10" t="s">
        <v>15285</v>
      </c>
      <c r="SMH1" s="10" t="s">
        <v>15286</v>
      </c>
      <c r="SMI1" s="10" t="s">
        <v>15287</v>
      </c>
      <c r="SMJ1" s="10" t="s">
        <v>15288</v>
      </c>
      <c r="SMK1" s="10" t="s">
        <v>15289</v>
      </c>
      <c r="SML1" s="10" t="s">
        <v>15290</v>
      </c>
      <c r="SMM1" s="10" t="s">
        <v>15291</v>
      </c>
      <c r="SMN1" s="10" t="s">
        <v>15292</v>
      </c>
      <c r="SMO1" s="10" t="s">
        <v>15293</v>
      </c>
      <c r="SMP1" s="10" t="s">
        <v>15294</v>
      </c>
      <c r="SMQ1" s="10" t="s">
        <v>15295</v>
      </c>
      <c r="SMR1" s="10" t="s">
        <v>15296</v>
      </c>
      <c r="SMS1" s="10" t="s">
        <v>15297</v>
      </c>
      <c r="SMT1" s="10" t="s">
        <v>15298</v>
      </c>
      <c r="SMU1" s="10" t="s">
        <v>15299</v>
      </c>
      <c r="SMV1" s="10" t="s">
        <v>15300</v>
      </c>
      <c r="SMW1" s="10" t="s">
        <v>15301</v>
      </c>
      <c r="SMX1" s="10" t="s">
        <v>15302</v>
      </c>
      <c r="SMY1" s="10" t="s">
        <v>15303</v>
      </c>
      <c r="SMZ1" s="10" t="s">
        <v>15304</v>
      </c>
      <c r="SNA1" s="10" t="s">
        <v>15305</v>
      </c>
      <c r="SNB1" s="10" t="s">
        <v>15306</v>
      </c>
      <c r="SNC1" s="10" t="s">
        <v>15307</v>
      </c>
      <c r="SND1" s="10" t="s">
        <v>15308</v>
      </c>
      <c r="SNE1" s="10" t="s">
        <v>15309</v>
      </c>
      <c r="SNF1" s="10" t="s">
        <v>15310</v>
      </c>
      <c r="SNG1" s="10" t="s">
        <v>15311</v>
      </c>
      <c r="SNH1" s="10" t="s">
        <v>15312</v>
      </c>
      <c r="SNI1" s="10" t="s">
        <v>15313</v>
      </c>
      <c r="SNJ1" s="10" t="s">
        <v>15314</v>
      </c>
      <c r="SNK1" s="10" t="s">
        <v>15315</v>
      </c>
      <c r="SNL1" s="10" t="s">
        <v>15316</v>
      </c>
      <c r="SNM1" s="10" t="s">
        <v>15317</v>
      </c>
      <c r="SNN1" s="10" t="s">
        <v>15318</v>
      </c>
      <c r="SNO1" s="10" t="s">
        <v>15319</v>
      </c>
      <c r="SNP1" s="10" t="s">
        <v>15320</v>
      </c>
      <c r="SNQ1" s="10" t="s">
        <v>15321</v>
      </c>
      <c r="SNR1" s="10" t="s">
        <v>15322</v>
      </c>
      <c r="SNS1" s="10" t="s">
        <v>15323</v>
      </c>
      <c r="SNT1" s="10" t="s">
        <v>15324</v>
      </c>
      <c r="SNU1" s="10" t="s">
        <v>15325</v>
      </c>
      <c r="SNV1" s="10" t="s">
        <v>15326</v>
      </c>
      <c r="SNW1" s="10" t="s">
        <v>15327</v>
      </c>
      <c r="SNX1" s="10" t="s">
        <v>15328</v>
      </c>
      <c r="SNY1" s="10" t="s">
        <v>15329</v>
      </c>
      <c r="SNZ1" s="10" t="s">
        <v>15330</v>
      </c>
      <c r="SOA1" s="10" t="s">
        <v>15331</v>
      </c>
      <c r="SOB1" s="10" t="s">
        <v>15332</v>
      </c>
      <c r="SOC1" s="10" t="s">
        <v>15333</v>
      </c>
      <c r="SOD1" s="10" t="s">
        <v>15334</v>
      </c>
      <c r="SOE1" s="10" t="s">
        <v>15335</v>
      </c>
      <c r="SOF1" s="10" t="s">
        <v>15336</v>
      </c>
      <c r="SOG1" s="10" t="s">
        <v>15337</v>
      </c>
      <c r="SOH1" s="10" t="s">
        <v>15338</v>
      </c>
      <c r="SOI1" s="10" t="s">
        <v>15339</v>
      </c>
      <c r="SOJ1" s="10" t="s">
        <v>15340</v>
      </c>
      <c r="SOK1" s="10" t="s">
        <v>15341</v>
      </c>
      <c r="SOL1" s="10" t="s">
        <v>15342</v>
      </c>
      <c r="SOM1" s="10" t="s">
        <v>15343</v>
      </c>
      <c r="SON1" s="10" t="s">
        <v>15344</v>
      </c>
      <c r="SOO1" s="10" t="s">
        <v>15345</v>
      </c>
      <c r="SOP1" s="10" t="s">
        <v>15346</v>
      </c>
      <c r="SOQ1" s="10" t="s">
        <v>15347</v>
      </c>
      <c r="SOR1" s="10" t="s">
        <v>15348</v>
      </c>
      <c r="SOS1" s="10" t="s">
        <v>15349</v>
      </c>
      <c r="SOT1" s="10" t="s">
        <v>15350</v>
      </c>
      <c r="SOU1" s="10" t="s">
        <v>15351</v>
      </c>
      <c r="SOV1" s="10" t="s">
        <v>15352</v>
      </c>
      <c r="SOW1" s="10" t="s">
        <v>15353</v>
      </c>
      <c r="SOX1" s="10" t="s">
        <v>15354</v>
      </c>
      <c r="SOY1" s="10" t="s">
        <v>15355</v>
      </c>
      <c r="SOZ1" s="10" t="s">
        <v>15356</v>
      </c>
      <c r="SPA1" s="10" t="s">
        <v>15357</v>
      </c>
      <c r="SPB1" s="10" t="s">
        <v>15358</v>
      </c>
      <c r="SPC1" s="10" t="s">
        <v>15359</v>
      </c>
      <c r="SPD1" s="10" t="s">
        <v>15360</v>
      </c>
      <c r="SPE1" s="10" t="s">
        <v>15361</v>
      </c>
      <c r="SPF1" s="10" t="s">
        <v>15362</v>
      </c>
      <c r="SPG1" s="10" t="s">
        <v>15363</v>
      </c>
      <c r="SPH1" s="10" t="s">
        <v>15364</v>
      </c>
      <c r="SPI1" s="10" t="s">
        <v>15365</v>
      </c>
      <c r="SPJ1" s="10" t="s">
        <v>15366</v>
      </c>
      <c r="SPK1" s="10" t="s">
        <v>15367</v>
      </c>
      <c r="SPL1" s="10" t="s">
        <v>15368</v>
      </c>
      <c r="SPM1" s="10" t="s">
        <v>15369</v>
      </c>
      <c r="SPN1" s="10" t="s">
        <v>15370</v>
      </c>
      <c r="SPO1" s="10" t="s">
        <v>15371</v>
      </c>
      <c r="SPP1" s="10" t="s">
        <v>15372</v>
      </c>
      <c r="SPQ1" s="10" t="s">
        <v>15373</v>
      </c>
      <c r="SPR1" s="10" t="s">
        <v>15374</v>
      </c>
      <c r="SPS1" s="10" t="s">
        <v>15375</v>
      </c>
      <c r="SPT1" s="10" t="s">
        <v>15376</v>
      </c>
      <c r="SPU1" s="10" t="s">
        <v>15377</v>
      </c>
      <c r="SPV1" s="10" t="s">
        <v>15378</v>
      </c>
      <c r="SPW1" s="10" t="s">
        <v>15379</v>
      </c>
      <c r="SPX1" s="10" t="s">
        <v>15380</v>
      </c>
      <c r="SPY1" s="10" t="s">
        <v>15381</v>
      </c>
      <c r="SPZ1" s="10" t="s">
        <v>15382</v>
      </c>
      <c r="SQA1" s="10" t="s">
        <v>15383</v>
      </c>
      <c r="SQB1" s="10" t="s">
        <v>15384</v>
      </c>
      <c r="SQC1" s="10" t="s">
        <v>15385</v>
      </c>
      <c r="SQD1" s="10" t="s">
        <v>15386</v>
      </c>
      <c r="SQE1" s="10" t="s">
        <v>15387</v>
      </c>
      <c r="SQF1" s="10" t="s">
        <v>15388</v>
      </c>
      <c r="SQG1" s="10" t="s">
        <v>15389</v>
      </c>
      <c r="SQH1" s="10" t="s">
        <v>15390</v>
      </c>
      <c r="SQI1" s="10" t="s">
        <v>15391</v>
      </c>
      <c r="SQJ1" s="10" t="s">
        <v>15392</v>
      </c>
      <c r="SQK1" s="10" t="s">
        <v>15393</v>
      </c>
      <c r="SQL1" s="10" t="s">
        <v>15394</v>
      </c>
      <c r="SQM1" s="10" t="s">
        <v>15395</v>
      </c>
      <c r="SQN1" s="10" t="s">
        <v>15396</v>
      </c>
      <c r="SQO1" s="10" t="s">
        <v>15397</v>
      </c>
      <c r="SQP1" s="10" t="s">
        <v>15398</v>
      </c>
      <c r="SQQ1" s="10" t="s">
        <v>15399</v>
      </c>
      <c r="SQR1" s="10" t="s">
        <v>15400</v>
      </c>
      <c r="SQS1" s="10" t="s">
        <v>15401</v>
      </c>
      <c r="SQT1" s="10" t="s">
        <v>15402</v>
      </c>
      <c r="SQU1" s="10" t="s">
        <v>15403</v>
      </c>
      <c r="SQV1" s="10" t="s">
        <v>15404</v>
      </c>
      <c r="SQW1" s="10" t="s">
        <v>15405</v>
      </c>
      <c r="SQX1" s="10" t="s">
        <v>15406</v>
      </c>
      <c r="SQY1" s="10" t="s">
        <v>15407</v>
      </c>
      <c r="SQZ1" s="10" t="s">
        <v>15408</v>
      </c>
      <c r="SRA1" s="10" t="s">
        <v>15409</v>
      </c>
      <c r="SRB1" s="10" t="s">
        <v>15410</v>
      </c>
      <c r="SRC1" s="10" t="s">
        <v>15411</v>
      </c>
      <c r="SRD1" s="10" t="s">
        <v>15412</v>
      </c>
      <c r="SRE1" s="10" t="s">
        <v>15413</v>
      </c>
      <c r="SRF1" s="10" t="s">
        <v>15414</v>
      </c>
      <c r="SRG1" s="10" t="s">
        <v>15415</v>
      </c>
      <c r="SRH1" s="10" t="s">
        <v>15416</v>
      </c>
      <c r="SRI1" s="10" t="s">
        <v>15417</v>
      </c>
      <c r="SRJ1" s="10" t="s">
        <v>15418</v>
      </c>
      <c r="SRK1" s="10" t="s">
        <v>15419</v>
      </c>
      <c r="SRL1" s="10" t="s">
        <v>15420</v>
      </c>
      <c r="SRM1" s="10" t="s">
        <v>15421</v>
      </c>
      <c r="SRN1" s="10" t="s">
        <v>15422</v>
      </c>
      <c r="SRO1" s="10" t="s">
        <v>15423</v>
      </c>
      <c r="SRP1" s="10" t="s">
        <v>15424</v>
      </c>
      <c r="SRQ1" s="10" t="s">
        <v>15425</v>
      </c>
      <c r="SRR1" s="10" t="s">
        <v>15426</v>
      </c>
      <c r="SRS1" s="10" t="s">
        <v>15427</v>
      </c>
      <c r="SRT1" s="10" t="s">
        <v>15428</v>
      </c>
      <c r="SRU1" s="10" t="s">
        <v>15429</v>
      </c>
      <c r="SRV1" s="10" t="s">
        <v>15430</v>
      </c>
      <c r="SRW1" s="10" t="s">
        <v>15431</v>
      </c>
      <c r="SRX1" s="10" t="s">
        <v>15432</v>
      </c>
      <c r="SRY1" s="10" t="s">
        <v>15433</v>
      </c>
      <c r="SRZ1" s="10" t="s">
        <v>15434</v>
      </c>
      <c r="SSA1" s="10" t="s">
        <v>15435</v>
      </c>
      <c r="SSB1" s="10" t="s">
        <v>15436</v>
      </c>
      <c r="SSC1" s="10" t="s">
        <v>15437</v>
      </c>
      <c r="SSD1" s="10" t="s">
        <v>15438</v>
      </c>
      <c r="SSE1" s="10" t="s">
        <v>15439</v>
      </c>
      <c r="SSF1" s="10" t="s">
        <v>15440</v>
      </c>
      <c r="SSG1" s="10" t="s">
        <v>15441</v>
      </c>
      <c r="SSH1" s="10" t="s">
        <v>15442</v>
      </c>
      <c r="SSI1" s="10" t="s">
        <v>15443</v>
      </c>
      <c r="SSJ1" s="10" t="s">
        <v>15444</v>
      </c>
      <c r="SSK1" s="10" t="s">
        <v>15445</v>
      </c>
      <c r="SSL1" s="10" t="s">
        <v>15446</v>
      </c>
      <c r="SSM1" s="10" t="s">
        <v>15447</v>
      </c>
      <c r="SSN1" s="10" t="s">
        <v>15448</v>
      </c>
      <c r="SSO1" s="10" t="s">
        <v>15449</v>
      </c>
      <c r="SSP1" s="10" t="s">
        <v>15450</v>
      </c>
      <c r="SSQ1" s="10" t="s">
        <v>15451</v>
      </c>
      <c r="SSR1" s="10" t="s">
        <v>15452</v>
      </c>
      <c r="SSS1" s="10" t="s">
        <v>15453</v>
      </c>
      <c r="SST1" s="10" t="s">
        <v>15454</v>
      </c>
      <c r="SSU1" s="10" t="s">
        <v>15455</v>
      </c>
      <c r="SSV1" s="10" t="s">
        <v>15456</v>
      </c>
      <c r="SSW1" s="10" t="s">
        <v>15457</v>
      </c>
      <c r="SSX1" s="10" t="s">
        <v>15458</v>
      </c>
      <c r="SSY1" s="10" t="s">
        <v>15459</v>
      </c>
      <c r="SSZ1" s="10" t="s">
        <v>15460</v>
      </c>
      <c r="STA1" s="10" t="s">
        <v>15461</v>
      </c>
      <c r="STB1" s="10" t="s">
        <v>15462</v>
      </c>
      <c r="STC1" s="10" t="s">
        <v>15463</v>
      </c>
      <c r="STD1" s="10" t="s">
        <v>15464</v>
      </c>
      <c r="STE1" s="10" t="s">
        <v>15465</v>
      </c>
      <c r="STF1" s="10" t="s">
        <v>15466</v>
      </c>
      <c r="STG1" s="10" t="s">
        <v>15467</v>
      </c>
      <c r="STH1" s="10" t="s">
        <v>15468</v>
      </c>
      <c r="STI1" s="10" t="s">
        <v>15469</v>
      </c>
      <c r="STJ1" s="10" t="s">
        <v>15470</v>
      </c>
      <c r="STK1" s="10" t="s">
        <v>15471</v>
      </c>
      <c r="STL1" s="10" t="s">
        <v>15472</v>
      </c>
      <c r="STM1" s="10" t="s">
        <v>15473</v>
      </c>
      <c r="STN1" s="10" t="s">
        <v>15474</v>
      </c>
      <c r="STO1" s="10" t="s">
        <v>15475</v>
      </c>
      <c r="STP1" s="10" t="s">
        <v>15476</v>
      </c>
      <c r="STQ1" s="10" t="s">
        <v>15477</v>
      </c>
      <c r="STR1" s="10" t="s">
        <v>15478</v>
      </c>
      <c r="STS1" s="10" t="s">
        <v>15479</v>
      </c>
      <c r="STT1" s="10" t="s">
        <v>15480</v>
      </c>
      <c r="STU1" s="10" t="s">
        <v>15481</v>
      </c>
      <c r="STV1" s="10" t="s">
        <v>15482</v>
      </c>
      <c r="STW1" s="10" t="s">
        <v>15483</v>
      </c>
      <c r="STX1" s="10" t="s">
        <v>15484</v>
      </c>
      <c r="STY1" s="10" t="s">
        <v>15485</v>
      </c>
      <c r="STZ1" s="10" t="s">
        <v>15486</v>
      </c>
      <c r="SUA1" s="10" t="s">
        <v>15487</v>
      </c>
      <c r="SUB1" s="10" t="s">
        <v>15488</v>
      </c>
      <c r="SUC1" s="10" t="s">
        <v>15489</v>
      </c>
      <c r="SUD1" s="10" t="s">
        <v>15490</v>
      </c>
      <c r="SUE1" s="10" t="s">
        <v>15491</v>
      </c>
      <c r="SUF1" s="10" t="s">
        <v>15492</v>
      </c>
      <c r="SUG1" s="10" t="s">
        <v>15493</v>
      </c>
      <c r="SUH1" s="10" t="s">
        <v>15494</v>
      </c>
      <c r="SUI1" s="10" t="s">
        <v>15495</v>
      </c>
      <c r="SUJ1" s="10" t="s">
        <v>15496</v>
      </c>
      <c r="SUK1" s="10" t="s">
        <v>15497</v>
      </c>
      <c r="SUL1" s="10" t="s">
        <v>15498</v>
      </c>
      <c r="SUM1" s="10" t="s">
        <v>15499</v>
      </c>
      <c r="SUN1" s="10" t="s">
        <v>15500</v>
      </c>
      <c r="SUO1" s="10" t="s">
        <v>15501</v>
      </c>
      <c r="SUP1" s="10" t="s">
        <v>15502</v>
      </c>
      <c r="SUQ1" s="10" t="s">
        <v>15503</v>
      </c>
      <c r="SUR1" s="10" t="s">
        <v>15504</v>
      </c>
      <c r="SUS1" s="10" t="s">
        <v>15505</v>
      </c>
      <c r="SUT1" s="10" t="s">
        <v>15506</v>
      </c>
      <c r="SUU1" s="10" t="s">
        <v>15507</v>
      </c>
      <c r="SUV1" s="10" t="s">
        <v>15508</v>
      </c>
      <c r="SUW1" s="10" t="s">
        <v>15509</v>
      </c>
      <c r="SUX1" s="10" t="s">
        <v>15510</v>
      </c>
      <c r="SUY1" s="10" t="s">
        <v>15511</v>
      </c>
      <c r="SUZ1" s="10" t="s">
        <v>15512</v>
      </c>
      <c r="SVA1" s="10" t="s">
        <v>15513</v>
      </c>
      <c r="SVB1" s="10" t="s">
        <v>15514</v>
      </c>
      <c r="SVC1" s="10" t="s">
        <v>15515</v>
      </c>
      <c r="SVD1" s="10" t="s">
        <v>15516</v>
      </c>
      <c r="SVE1" s="10" t="s">
        <v>15517</v>
      </c>
      <c r="SVF1" s="10" t="s">
        <v>15518</v>
      </c>
      <c r="SVG1" s="10" t="s">
        <v>15519</v>
      </c>
      <c r="SVH1" s="10" t="s">
        <v>15520</v>
      </c>
      <c r="SVI1" s="10" t="s">
        <v>15521</v>
      </c>
      <c r="SVJ1" s="10" t="s">
        <v>15522</v>
      </c>
      <c r="SVK1" s="10" t="s">
        <v>15523</v>
      </c>
      <c r="SVL1" s="10" t="s">
        <v>15524</v>
      </c>
      <c r="SVM1" s="10" t="s">
        <v>15525</v>
      </c>
      <c r="SVN1" s="10" t="s">
        <v>15526</v>
      </c>
      <c r="SVO1" s="10" t="s">
        <v>15527</v>
      </c>
      <c r="SVP1" s="10" t="s">
        <v>15528</v>
      </c>
      <c r="SVQ1" s="10" t="s">
        <v>15529</v>
      </c>
      <c r="SVR1" s="10" t="s">
        <v>15530</v>
      </c>
      <c r="SVS1" s="10" t="s">
        <v>15531</v>
      </c>
      <c r="SVT1" s="10" t="s">
        <v>15532</v>
      </c>
      <c r="SVU1" s="10" t="s">
        <v>15533</v>
      </c>
      <c r="SVV1" s="10" t="s">
        <v>15534</v>
      </c>
      <c r="SVW1" s="10" t="s">
        <v>15535</v>
      </c>
      <c r="SVX1" s="10" t="s">
        <v>15536</v>
      </c>
      <c r="SVY1" s="10" t="s">
        <v>15537</v>
      </c>
      <c r="SVZ1" s="10" t="s">
        <v>15538</v>
      </c>
      <c r="SWA1" s="10" t="s">
        <v>15539</v>
      </c>
      <c r="SWB1" s="10" t="s">
        <v>15540</v>
      </c>
      <c r="SWC1" s="10" t="s">
        <v>15541</v>
      </c>
      <c r="SWD1" s="10" t="s">
        <v>15542</v>
      </c>
      <c r="SWE1" s="10" t="s">
        <v>15543</v>
      </c>
      <c r="SWF1" s="10" t="s">
        <v>15544</v>
      </c>
      <c r="SWG1" s="10" t="s">
        <v>15545</v>
      </c>
      <c r="SWH1" s="10" t="s">
        <v>15546</v>
      </c>
      <c r="SWI1" s="10" t="s">
        <v>15547</v>
      </c>
      <c r="SWJ1" s="10" t="s">
        <v>15548</v>
      </c>
      <c r="SWK1" s="10" t="s">
        <v>15549</v>
      </c>
      <c r="SWL1" s="10" t="s">
        <v>15550</v>
      </c>
      <c r="SWM1" s="10" t="s">
        <v>15551</v>
      </c>
      <c r="SWN1" s="10" t="s">
        <v>15552</v>
      </c>
      <c r="SWO1" s="10" t="s">
        <v>15553</v>
      </c>
      <c r="SWP1" s="10" t="s">
        <v>15554</v>
      </c>
      <c r="SWQ1" s="10" t="s">
        <v>15555</v>
      </c>
      <c r="SWR1" s="10" t="s">
        <v>15556</v>
      </c>
      <c r="SWS1" s="10" t="s">
        <v>15557</v>
      </c>
      <c r="SWT1" s="10" t="s">
        <v>15558</v>
      </c>
      <c r="SWU1" s="10" t="s">
        <v>15559</v>
      </c>
      <c r="SWV1" s="10" t="s">
        <v>15560</v>
      </c>
      <c r="SWW1" s="10" t="s">
        <v>15561</v>
      </c>
      <c r="SWX1" s="10" t="s">
        <v>15562</v>
      </c>
      <c r="SWY1" s="10" t="s">
        <v>15563</v>
      </c>
      <c r="SWZ1" s="10" t="s">
        <v>15564</v>
      </c>
      <c r="SXA1" s="10" t="s">
        <v>15565</v>
      </c>
      <c r="SXB1" s="10" t="s">
        <v>15566</v>
      </c>
      <c r="SXC1" s="10" t="s">
        <v>15567</v>
      </c>
      <c r="SXD1" s="10" t="s">
        <v>15568</v>
      </c>
      <c r="SXE1" s="10" t="s">
        <v>15569</v>
      </c>
      <c r="SXF1" s="10" t="s">
        <v>15570</v>
      </c>
      <c r="SXG1" s="10" t="s">
        <v>15571</v>
      </c>
      <c r="SXH1" s="10" t="s">
        <v>15572</v>
      </c>
      <c r="SXI1" s="10" t="s">
        <v>15573</v>
      </c>
      <c r="SXJ1" s="10" t="s">
        <v>15574</v>
      </c>
      <c r="SXK1" s="10" t="s">
        <v>15575</v>
      </c>
      <c r="SXL1" s="10" t="s">
        <v>15576</v>
      </c>
      <c r="SXM1" s="10" t="s">
        <v>15577</v>
      </c>
      <c r="SXN1" s="10" t="s">
        <v>15578</v>
      </c>
      <c r="SXO1" s="10" t="s">
        <v>15579</v>
      </c>
      <c r="SXP1" s="10" t="s">
        <v>15580</v>
      </c>
      <c r="SXQ1" s="10" t="s">
        <v>15581</v>
      </c>
      <c r="SXR1" s="10" t="s">
        <v>15582</v>
      </c>
      <c r="SXS1" s="10" t="s">
        <v>15583</v>
      </c>
      <c r="SXT1" s="10" t="s">
        <v>15584</v>
      </c>
      <c r="SXU1" s="10" t="s">
        <v>15585</v>
      </c>
      <c r="SXV1" s="10" t="s">
        <v>15586</v>
      </c>
      <c r="SXW1" s="10" t="s">
        <v>15587</v>
      </c>
      <c r="SXX1" s="10" t="s">
        <v>15588</v>
      </c>
      <c r="SXY1" s="10" t="s">
        <v>15589</v>
      </c>
      <c r="SXZ1" s="10" t="s">
        <v>15590</v>
      </c>
      <c r="SYA1" s="10" t="s">
        <v>15591</v>
      </c>
      <c r="SYB1" s="10" t="s">
        <v>15592</v>
      </c>
      <c r="SYC1" s="10" t="s">
        <v>15593</v>
      </c>
      <c r="SYD1" s="10" t="s">
        <v>15594</v>
      </c>
      <c r="SYE1" s="10" t="s">
        <v>15595</v>
      </c>
      <c r="SYF1" s="10" t="s">
        <v>15596</v>
      </c>
      <c r="SYG1" s="10" t="s">
        <v>15597</v>
      </c>
      <c r="SYH1" s="10" t="s">
        <v>15598</v>
      </c>
      <c r="SYI1" s="10" t="s">
        <v>15599</v>
      </c>
      <c r="SYJ1" s="10" t="s">
        <v>15600</v>
      </c>
      <c r="SYK1" s="10" t="s">
        <v>15601</v>
      </c>
      <c r="SYL1" s="10" t="s">
        <v>15602</v>
      </c>
      <c r="SYM1" s="10" t="s">
        <v>15603</v>
      </c>
      <c r="SYN1" s="10" t="s">
        <v>15604</v>
      </c>
      <c r="SYO1" s="10" t="s">
        <v>15605</v>
      </c>
      <c r="SYP1" s="10" t="s">
        <v>15606</v>
      </c>
      <c r="SYQ1" s="10" t="s">
        <v>15607</v>
      </c>
      <c r="SYR1" s="10" t="s">
        <v>15608</v>
      </c>
      <c r="SYS1" s="10" t="s">
        <v>15609</v>
      </c>
      <c r="SYT1" s="10" t="s">
        <v>15610</v>
      </c>
      <c r="SYU1" s="10" t="s">
        <v>15611</v>
      </c>
      <c r="SYV1" s="10" t="s">
        <v>15612</v>
      </c>
      <c r="SYW1" s="10" t="s">
        <v>15613</v>
      </c>
      <c r="SYX1" s="10" t="s">
        <v>15614</v>
      </c>
      <c r="SYY1" s="10" t="s">
        <v>15615</v>
      </c>
      <c r="SYZ1" s="10" t="s">
        <v>15616</v>
      </c>
      <c r="SZA1" s="10" t="s">
        <v>15617</v>
      </c>
      <c r="SZB1" s="10" t="s">
        <v>15618</v>
      </c>
      <c r="SZC1" s="10" t="s">
        <v>15619</v>
      </c>
      <c r="SZD1" s="10" t="s">
        <v>15620</v>
      </c>
      <c r="SZE1" s="10" t="s">
        <v>15621</v>
      </c>
      <c r="SZF1" s="10" t="s">
        <v>15622</v>
      </c>
      <c r="SZG1" s="10" t="s">
        <v>15623</v>
      </c>
      <c r="SZH1" s="10" t="s">
        <v>15624</v>
      </c>
      <c r="SZI1" s="10" t="s">
        <v>15625</v>
      </c>
      <c r="SZJ1" s="10" t="s">
        <v>15626</v>
      </c>
      <c r="SZK1" s="10" t="s">
        <v>15627</v>
      </c>
      <c r="SZL1" s="10" t="s">
        <v>15628</v>
      </c>
      <c r="SZM1" s="10" t="s">
        <v>15629</v>
      </c>
      <c r="SZN1" s="10" t="s">
        <v>15630</v>
      </c>
      <c r="SZO1" s="10" t="s">
        <v>15631</v>
      </c>
      <c r="SZP1" s="10" t="s">
        <v>15632</v>
      </c>
      <c r="SZQ1" s="10" t="s">
        <v>15633</v>
      </c>
      <c r="SZR1" s="10" t="s">
        <v>15634</v>
      </c>
      <c r="SZS1" s="10" t="s">
        <v>15635</v>
      </c>
      <c r="SZT1" s="10" t="s">
        <v>15636</v>
      </c>
      <c r="SZU1" s="10" t="s">
        <v>15637</v>
      </c>
      <c r="SZV1" s="10" t="s">
        <v>15638</v>
      </c>
      <c r="SZW1" s="10" t="s">
        <v>15639</v>
      </c>
      <c r="SZX1" s="10" t="s">
        <v>15640</v>
      </c>
      <c r="SZY1" s="10" t="s">
        <v>15641</v>
      </c>
      <c r="SZZ1" s="10" t="s">
        <v>15642</v>
      </c>
      <c r="TAA1" s="10" t="s">
        <v>15643</v>
      </c>
      <c r="TAB1" s="10" t="s">
        <v>15644</v>
      </c>
      <c r="TAC1" s="10" t="s">
        <v>15645</v>
      </c>
      <c r="TAD1" s="10" t="s">
        <v>15646</v>
      </c>
      <c r="TAE1" s="10" t="s">
        <v>15647</v>
      </c>
      <c r="TAF1" s="10" t="s">
        <v>15648</v>
      </c>
      <c r="TAG1" s="10" t="s">
        <v>15649</v>
      </c>
      <c r="TAH1" s="10" t="s">
        <v>15650</v>
      </c>
      <c r="TAI1" s="10" t="s">
        <v>15651</v>
      </c>
      <c r="TAJ1" s="10" t="s">
        <v>15652</v>
      </c>
      <c r="TAK1" s="10" t="s">
        <v>15653</v>
      </c>
      <c r="TAL1" s="10" t="s">
        <v>15654</v>
      </c>
      <c r="TAM1" s="10" t="s">
        <v>15655</v>
      </c>
      <c r="TAN1" s="10" t="s">
        <v>15656</v>
      </c>
      <c r="TAO1" s="10" t="s">
        <v>15657</v>
      </c>
      <c r="TAP1" s="10" t="s">
        <v>15658</v>
      </c>
      <c r="TAQ1" s="10" t="s">
        <v>15659</v>
      </c>
      <c r="TAR1" s="10" t="s">
        <v>15660</v>
      </c>
      <c r="TAS1" s="10" t="s">
        <v>15661</v>
      </c>
      <c r="TAT1" s="10" t="s">
        <v>15662</v>
      </c>
      <c r="TAU1" s="10" t="s">
        <v>15663</v>
      </c>
      <c r="TAV1" s="10" t="s">
        <v>15664</v>
      </c>
      <c r="TAW1" s="10" t="s">
        <v>15665</v>
      </c>
      <c r="TAX1" s="10" t="s">
        <v>15666</v>
      </c>
      <c r="TAY1" s="10" t="s">
        <v>15667</v>
      </c>
      <c r="TAZ1" s="10" t="s">
        <v>15668</v>
      </c>
      <c r="TBA1" s="10" t="s">
        <v>15669</v>
      </c>
      <c r="TBB1" s="10" t="s">
        <v>15670</v>
      </c>
      <c r="TBC1" s="10" t="s">
        <v>15671</v>
      </c>
      <c r="TBD1" s="10" t="s">
        <v>15672</v>
      </c>
      <c r="TBE1" s="10" t="s">
        <v>15673</v>
      </c>
      <c r="TBF1" s="10" t="s">
        <v>15674</v>
      </c>
      <c r="TBG1" s="10" t="s">
        <v>15675</v>
      </c>
      <c r="TBH1" s="10" t="s">
        <v>15676</v>
      </c>
      <c r="TBI1" s="10" t="s">
        <v>15677</v>
      </c>
      <c r="TBJ1" s="10" t="s">
        <v>15678</v>
      </c>
      <c r="TBK1" s="10" t="s">
        <v>15679</v>
      </c>
      <c r="TBL1" s="10" t="s">
        <v>15680</v>
      </c>
      <c r="TBM1" s="10" t="s">
        <v>15681</v>
      </c>
      <c r="TBN1" s="10" t="s">
        <v>15682</v>
      </c>
      <c r="TBO1" s="10" t="s">
        <v>15683</v>
      </c>
      <c r="TBP1" s="10" t="s">
        <v>15684</v>
      </c>
      <c r="TBQ1" s="10" t="s">
        <v>15685</v>
      </c>
      <c r="TBR1" s="10" t="s">
        <v>15686</v>
      </c>
      <c r="TBS1" s="10" t="s">
        <v>15687</v>
      </c>
      <c r="TBT1" s="10" t="s">
        <v>15688</v>
      </c>
      <c r="TBU1" s="10" t="s">
        <v>15689</v>
      </c>
      <c r="TBV1" s="10" t="s">
        <v>15690</v>
      </c>
      <c r="TBW1" s="10" t="s">
        <v>15691</v>
      </c>
      <c r="TBX1" s="10" t="s">
        <v>15692</v>
      </c>
      <c r="TBY1" s="10" t="s">
        <v>15693</v>
      </c>
      <c r="TBZ1" s="10" t="s">
        <v>15694</v>
      </c>
      <c r="TCA1" s="10" t="s">
        <v>15695</v>
      </c>
      <c r="TCB1" s="10" t="s">
        <v>15696</v>
      </c>
      <c r="TCC1" s="10" t="s">
        <v>15697</v>
      </c>
      <c r="TCD1" s="10" t="s">
        <v>15698</v>
      </c>
      <c r="TCE1" s="10" t="s">
        <v>15699</v>
      </c>
      <c r="TCF1" s="10" t="s">
        <v>15700</v>
      </c>
      <c r="TCG1" s="10" t="s">
        <v>15701</v>
      </c>
      <c r="TCH1" s="10" t="s">
        <v>15702</v>
      </c>
      <c r="TCI1" s="10" t="s">
        <v>15703</v>
      </c>
      <c r="TCJ1" s="10" t="s">
        <v>15704</v>
      </c>
      <c r="TCK1" s="10" t="s">
        <v>15705</v>
      </c>
      <c r="TCL1" s="10" t="s">
        <v>15706</v>
      </c>
      <c r="TCM1" s="10" t="s">
        <v>15707</v>
      </c>
      <c r="TCN1" s="10" t="s">
        <v>15708</v>
      </c>
      <c r="TCO1" s="10" t="s">
        <v>15709</v>
      </c>
      <c r="TCP1" s="10" t="s">
        <v>15710</v>
      </c>
      <c r="TCQ1" s="10" t="s">
        <v>15711</v>
      </c>
      <c r="TCR1" s="10" t="s">
        <v>15712</v>
      </c>
      <c r="TCS1" s="10" t="s">
        <v>15713</v>
      </c>
      <c r="TCT1" s="10" t="s">
        <v>15714</v>
      </c>
      <c r="TCU1" s="10" t="s">
        <v>15715</v>
      </c>
      <c r="TCV1" s="10" t="s">
        <v>15716</v>
      </c>
      <c r="TCW1" s="10" t="s">
        <v>15717</v>
      </c>
      <c r="TCX1" s="10" t="s">
        <v>15718</v>
      </c>
      <c r="TCY1" s="10" t="s">
        <v>15719</v>
      </c>
      <c r="TCZ1" s="10" t="s">
        <v>15720</v>
      </c>
      <c r="TDA1" s="10" t="s">
        <v>15721</v>
      </c>
      <c r="TDB1" s="10" t="s">
        <v>15722</v>
      </c>
      <c r="TDC1" s="10" t="s">
        <v>15723</v>
      </c>
      <c r="TDD1" s="10" t="s">
        <v>15724</v>
      </c>
      <c r="TDE1" s="10" t="s">
        <v>15725</v>
      </c>
      <c r="TDF1" s="10" t="s">
        <v>15726</v>
      </c>
      <c r="TDG1" s="10" t="s">
        <v>15727</v>
      </c>
      <c r="TDH1" s="10" t="s">
        <v>15728</v>
      </c>
      <c r="TDI1" s="10" t="s">
        <v>15729</v>
      </c>
      <c r="TDJ1" s="10" t="s">
        <v>15730</v>
      </c>
      <c r="TDK1" s="10" t="s">
        <v>15731</v>
      </c>
      <c r="TDL1" s="10" t="s">
        <v>15732</v>
      </c>
      <c r="TDM1" s="10" t="s">
        <v>15733</v>
      </c>
      <c r="TDN1" s="10" t="s">
        <v>15734</v>
      </c>
      <c r="TDO1" s="10" t="s">
        <v>15735</v>
      </c>
      <c r="TDP1" s="10" t="s">
        <v>15736</v>
      </c>
      <c r="TDQ1" s="10" t="s">
        <v>15737</v>
      </c>
      <c r="TDR1" s="10" t="s">
        <v>15738</v>
      </c>
      <c r="TDS1" s="10" t="s">
        <v>15739</v>
      </c>
      <c r="TDT1" s="10" t="s">
        <v>15740</v>
      </c>
      <c r="TDU1" s="10" t="s">
        <v>15741</v>
      </c>
      <c r="TDV1" s="10" t="s">
        <v>15742</v>
      </c>
      <c r="TDW1" s="10" t="s">
        <v>15743</v>
      </c>
      <c r="TDX1" s="10" t="s">
        <v>15744</v>
      </c>
      <c r="TDY1" s="10" t="s">
        <v>15745</v>
      </c>
      <c r="TDZ1" s="10" t="s">
        <v>15746</v>
      </c>
      <c r="TEA1" s="10" t="s">
        <v>15747</v>
      </c>
      <c r="TEB1" s="10" t="s">
        <v>15748</v>
      </c>
      <c r="TEC1" s="10" t="s">
        <v>15749</v>
      </c>
      <c r="TED1" s="10" t="s">
        <v>15750</v>
      </c>
      <c r="TEE1" s="10" t="s">
        <v>15751</v>
      </c>
      <c r="TEF1" s="10" t="s">
        <v>15752</v>
      </c>
      <c r="TEG1" s="10" t="s">
        <v>15753</v>
      </c>
      <c r="TEH1" s="10" t="s">
        <v>15754</v>
      </c>
      <c r="TEI1" s="10" t="s">
        <v>15755</v>
      </c>
      <c r="TEJ1" s="10" t="s">
        <v>15756</v>
      </c>
      <c r="TEK1" s="10" t="s">
        <v>15757</v>
      </c>
      <c r="TEL1" s="10" t="s">
        <v>15758</v>
      </c>
      <c r="TEM1" s="10" t="s">
        <v>15759</v>
      </c>
      <c r="TEN1" s="10" t="s">
        <v>15760</v>
      </c>
      <c r="TEO1" s="10" t="s">
        <v>15761</v>
      </c>
      <c r="TEP1" s="10" t="s">
        <v>15762</v>
      </c>
      <c r="TEQ1" s="10" t="s">
        <v>15763</v>
      </c>
      <c r="TER1" s="10" t="s">
        <v>15764</v>
      </c>
      <c r="TES1" s="10" t="s">
        <v>15765</v>
      </c>
      <c r="TET1" s="10" t="s">
        <v>15766</v>
      </c>
      <c r="TEU1" s="10" t="s">
        <v>15767</v>
      </c>
      <c r="TEV1" s="10" t="s">
        <v>15768</v>
      </c>
      <c r="TEW1" s="10" t="s">
        <v>15769</v>
      </c>
      <c r="TEX1" s="10" t="s">
        <v>15770</v>
      </c>
      <c r="TEY1" s="10" t="s">
        <v>15771</v>
      </c>
      <c r="TEZ1" s="10" t="s">
        <v>15772</v>
      </c>
      <c r="TFA1" s="10" t="s">
        <v>15773</v>
      </c>
      <c r="TFB1" s="10" t="s">
        <v>15774</v>
      </c>
      <c r="TFC1" s="10" t="s">
        <v>15775</v>
      </c>
      <c r="TFD1" s="10" t="s">
        <v>15776</v>
      </c>
      <c r="TFE1" s="10" t="s">
        <v>15777</v>
      </c>
      <c r="TFF1" s="10" t="s">
        <v>15778</v>
      </c>
      <c r="TFG1" s="10" t="s">
        <v>15779</v>
      </c>
      <c r="TFH1" s="10" t="s">
        <v>15780</v>
      </c>
      <c r="TFI1" s="10" t="s">
        <v>15781</v>
      </c>
      <c r="TFJ1" s="10" t="s">
        <v>15782</v>
      </c>
      <c r="TFK1" s="10" t="s">
        <v>15783</v>
      </c>
      <c r="TFL1" s="10" t="s">
        <v>15784</v>
      </c>
      <c r="TFM1" s="10" t="s">
        <v>15785</v>
      </c>
      <c r="TFN1" s="10" t="s">
        <v>15786</v>
      </c>
      <c r="TFO1" s="10" t="s">
        <v>15787</v>
      </c>
      <c r="TFP1" s="10" t="s">
        <v>15788</v>
      </c>
      <c r="TFQ1" s="10" t="s">
        <v>15789</v>
      </c>
      <c r="TFR1" s="10" t="s">
        <v>15790</v>
      </c>
      <c r="TFS1" s="10" t="s">
        <v>15791</v>
      </c>
      <c r="TFT1" s="10" t="s">
        <v>15792</v>
      </c>
      <c r="TFU1" s="10" t="s">
        <v>15793</v>
      </c>
      <c r="TFV1" s="10" t="s">
        <v>15794</v>
      </c>
      <c r="TFW1" s="10" t="s">
        <v>15795</v>
      </c>
      <c r="TFX1" s="10" t="s">
        <v>15796</v>
      </c>
      <c r="TFY1" s="10" t="s">
        <v>15797</v>
      </c>
      <c r="TFZ1" s="10" t="s">
        <v>15798</v>
      </c>
      <c r="TGA1" s="10" t="s">
        <v>15799</v>
      </c>
      <c r="TGB1" s="10" t="s">
        <v>15800</v>
      </c>
      <c r="TGC1" s="10" t="s">
        <v>15801</v>
      </c>
      <c r="TGD1" s="10" t="s">
        <v>15802</v>
      </c>
      <c r="TGE1" s="10" t="s">
        <v>15803</v>
      </c>
      <c r="TGF1" s="10" t="s">
        <v>15804</v>
      </c>
      <c r="TGG1" s="10" t="s">
        <v>15805</v>
      </c>
      <c r="TGH1" s="10" t="s">
        <v>15806</v>
      </c>
      <c r="TGI1" s="10" t="s">
        <v>15807</v>
      </c>
      <c r="TGJ1" s="10" t="s">
        <v>15808</v>
      </c>
      <c r="TGK1" s="10" t="s">
        <v>15809</v>
      </c>
      <c r="TGL1" s="10" t="s">
        <v>15810</v>
      </c>
      <c r="TGM1" s="10" t="s">
        <v>15811</v>
      </c>
      <c r="TGN1" s="10" t="s">
        <v>15812</v>
      </c>
      <c r="TGO1" s="10" t="s">
        <v>15813</v>
      </c>
      <c r="TGP1" s="10" t="s">
        <v>15814</v>
      </c>
      <c r="TGQ1" s="10" t="s">
        <v>15815</v>
      </c>
      <c r="TGR1" s="10" t="s">
        <v>15816</v>
      </c>
      <c r="TGS1" s="10" t="s">
        <v>15817</v>
      </c>
      <c r="TGT1" s="10" t="s">
        <v>15818</v>
      </c>
      <c r="TGU1" s="10" t="s">
        <v>15819</v>
      </c>
      <c r="TGV1" s="10" t="s">
        <v>15820</v>
      </c>
      <c r="TGW1" s="10" t="s">
        <v>15821</v>
      </c>
      <c r="TGX1" s="10" t="s">
        <v>15822</v>
      </c>
      <c r="TGY1" s="10" t="s">
        <v>15823</v>
      </c>
      <c r="TGZ1" s="10" t="s">
        <v>15824</v>
      </c>
      <c r="THA1" s="10" t="s">
        <v>15825</v>
      </c>
      <c r="THB1" s="10" t="s">
        <v>15826</v>
      </c>
      <c r="THC1" s="10" t="s">
        <v>15827</v>
      </c>
      <c r="THD1" s="10" t="s">
        <v>15828</v>
      </c>
      <c r="THE1" s="10" t="s">
        <v>15829</v>
      </c>
      <c r="THF1" s="10" t="s">
        <v>15830</v>
      </c>
      <c r="THG1" s="10" t="s">
        <v>15831</v>
      </c>
      <c r="THH1" s="10" t="s">
        <v>15832</v>
      </c>
      <c r="THI1" s="10" t="s">
        <v>15833</v>
      </c>
      <c r="THJ1" s="10" t="s">
        <v>15834</v>
      </c>
      <c r="THK1" s="10" t="s">
        <v>15835</v>
      </c>
      <c r="THL1" s="10" t="s">
        <v>15836</v>
      </c>
      <c r="THM1" s="10" t="s">
        <v>15837</v>
      </c>
      <c r="THN1" s="10" t="s">
        <v>15838</v>
      </c>
      <c r="THO1" s="10" t="s">
        <v>15839</v>
      </c>
      <c r="THP1" s="10" t="s">
        <v>15840</v>
      </c>
      <c r="THQ1" s="10" t="s">
        <v>15841</v>
      </c>
      <c r="THR1" s="10" t="s">
        <v>15842</v>
      </c>
      <c r="THS1" s="10" t="s">
        <v>15843</v>
      </c>
      <c r="THT1" s="10" t="s">
        <v>15844</v>
      </c>
      <c r="THU1" s="10" t="s">
        <v>15845</v>
      </c>
      <c r="THV1" s="10" t="s">
        <v>15846</v>
      </c>
      <c r="THW1" s="10" t="s">
        <v>15847</v>
      </c>
      <c r="THX1" s="10" t="s">
        <v>15848</v>
      </c>
      <c r="THY1" s="10" t="s">
        <v>15849</v>
      </c>
      <c r="THZ1" s="10" t="s">
        <v>15850</v>
      </c>
      <c r="TIA1" s="10" t="s">
        <v>15851</v>
      </c>
      <c r="TIB1" s="10" t="s">
        <v>15852</v>
      </c>
      <c r="TIC1" s="10" t="s">
        <v>15853</v>
      </c>
      <c r="TID1" s="10" t="s">
        <v>15854</v>
      </c>
      <c r="TIE1" s="10" t="s">
        <v>15855</v>
      </c>
      <c r="TIF1" s="10" t="s">
        <v>15856</v>
      </c>
      <c r="TIG1" s="10" t="s">
        <v>15857</v>
      </c>
      <c r="TIH1" s="10" t="s">
        <v>15858</v>
      </c>
      <c r="TII1" s="10" t="s">
        <v>15859</v>
      </c>
      <c r="TIJ1" s="10" t="s">
        <v>15860</v>
      </c>
      <c r="TIK1" s="10" t="s">
        <v>15861</v>
      </c>
      <c r="TIL1" s="10" t="s">
        <v>15862</v>
      </c>
      <c r="TIM1" s="10" t="s">
        <v>15863</v>
      </c>
      <c r="TIN1" s="10" t="s">
        <v>15864</v>
      </c>
      <c r="TIO1" s="10" t="s">
        <v>15865</v>
      </c>
      <c r="TIP1" s="10" t="s">
        <v>15866</v>
      </c>
      <c r="TIQ1" s="10" t="s">
        <v>15867</v>
      </c>
      <c r="TIR1" s="10" t="s">
        <v>15868</v>
      </c>
      <c r="TIS1" s="10" t="s">
        <v>15869</v>
      </c>
      <c r="TIT1" s="10" t="s">
        <v>15870</v>
      </c>
      <c r="TIU1" s="10" t="s">
        <v>15871</v>
      </c>
      <c r="TIV1" s="10" t="s">
        <v>15872</v>
      </c>
      <c r="TIW1" s="10" t="s">
        <v>15873</v>
      </c>
      <c r="TIX1" s="10" t="s">
        <v>15874</v>
      </c>
      <c r="TIY1" s="10" t="s">
        <v>15875</v>
      </c>
      <c r="TIZ1" s="10" t="s">
        <v>15876</v>
      </c>
      <c r="TJA1" s="10" t="s">
        <v>15877</v>
      </c>
      <c r="TJB1" s="10" t="s">
        <v>15878</v>
      </c>
      <c r="TJC1" s="10" t="s">
        <v>15879</v>
      </c>
      <c r="TJD1" s="10" t="s">
        <v>15880</v>
      </c>
      <c r="TJE1" s="10" t="s">
        <v>15881</v>
      </c>
      <c r="TJF1" s="10" t="s">
        <v>15882</v>
      </c>
      <c r="TJG1" s="10" t="s">
        <v>15883</v>
      </c>
      <c r="TJH1" s="10" t="s">
        <v>15884</v>
      </c>
      <c r="TJI1" s="10" t="s">
        <v>15885</v>
      </c>
      <c r="TJJ1" s="10" t="s">
        <v>15886</v>
      </c>
      <c r="TJK1" s="10" t="s">
        <v>15887</v>
      </c>
      <c r="TJL1" s="10" t="s">
        <v>15888</v>
      </c>
      <c r="TJM1" s="10" t="s">
        <v>15889</v>
      </c>
      <c r="TJN1" s="10" t="s">
        <v>15890</v>
      </c>
      <c r="TJO1" s="10" t="s">
        <v>15891</v>
      </c>
      <c r="TJP1" s="10" t="s">
        <v>15892</v>
      </c>
      <c r="TJQ1" s="10" t="s">
        <v>15893</v>
      </c>
      <c r="TJR1" s="10" t="s">
        <v>15894</v>
      </c>
      <c r="TJS1" s="10" t="s">
        <v>15895</v>
      </c>
      <c r="TJT1" s="10" t="s">
        <v>15896</v>
      </c>
      <c r="TJU1" s="10" t="s">
        <v>15897</v>
      </c>
      <c r="TJV1" s="10" t="s">
        <v>15898</v>
      </c>
      <c r="TJW1" s="10" t="s">
        <v>15899</v>
      </c>
      <c r="TJX1" s="10" t="s">
        <v>15900</v>
      </c>
      <c r="TJY1" s="10" t="s">
        <v>15901</v>
      </c>
      <c r="TJZ1" s="10" t="s">
        <v>15902</v>
      </c>
      <c r="TKA1" s="10" t="s">
        <v>15903</v>
      </c>
      <c r="TKB1" s="10" t="s">
        <v>15904</v>
      </c>
      <c r="TKC1" s="10" t="s">
        <v>15905</v>
      </c>
      <c r="TKD1" s="10" t="s">
        <v>15906</v>
      </c>
      <c r="TKE1" s="10" t="s">
        <v>15907</v>
      </c>
      <c r="TKF1" s="10" t="s">
        <v>15908</v>
      </c>
      <c r="TKG1" s="10" t="s">
        <v>15909</v>
      </c>
      <c r="TKH1" s="10" t="s">
        <v>15910</v>
      </c>
      <c r="TKI1" s="10" t="s">
        <v>15911</v>
      </c>
      <c r="TKJ1" s="10" t="s">
        <v>15912</v>
      </c>
      <c r="TKK1" s="10" t="s">
        <v>15913</v>
      </c>
      <c r="TKL1" s="10" t="s">
        <v>15914</v>
      </c>
      <c r="TKM1" s="10" t="s">
        <v>15915</v>
      </c>
      <c r="TKN1" s="10" t="s">
        <v>15916</v>
      </c>
      <c r="TKO1" s="10" t="s">
        <v>15917</v>
      </c>
      <c r="TKP1" s="10" t="s">
        <v>15918</v>
      </c>
      <c r="TKQ1" s="10" t="s">
        <v>15919</v>
      </c>
      <c r="TKR1" s="10" t="s">
        <v>15920</v>
      </c>
      <c r="TKS1" s="10" t="s">
        <v>15921</v>
      </c>
      <c r="TKT1" s="10" t="s">
        <v>15922</v>
      </c>
      <c r="TKU1" s="10" t="s">
        <v>15923</v>
      </c>
      <c r="TKV1" s="10" t="s">
        <v>15924</v>
      </c>
      <c r="TKW1" s="10" t="s">
        <v>15925</v>
      </c>
      <c r="TKX1" s="10" t="s">
        <v>15926</v>
      </c>
      <c r="TKY1" s="10" t="s">
        <v>15927</v>
      </c>
      <c r="TKZ1" s="10" t="s">
        <v>15928</v>
      </c>
      <c r="TLA1" s="10" t="s">
        <v>15929</v>
      </c>
      <c r="TLB1" s="10" t="s">
        <v>15930</v>
      </c>
      <c r="TLC1" s="10" t="s">
        <v>15931</v>
      </c>
      <c r="TLD1" s="10" t="s">
        <v>15932</v>
      </c>
      <c r="TLE1" s="10" t="s">
        <v>15933</v>
      </c>
      <c r="TLF1" s="10" t="s">
        <v>15934</v>
      </c>
      <c r="TLG1" s="10" t="s">
        <v>15935</v>
      </c>
      <c r="TLH1" s="10" t="s">
        <v>15936</v>
      </c>
      <c r="TLI1" s="10" t="s">
        <v>15937</v>
      </c>
      <c r="TLJ1" s="10" t="s">
        <v>15938</v>
      </c>
      <c r="TLK1" s="10" t="s">
        <v>15939</v>
      </c>
      <c r="TLL1" s="10" t="s">
        <v>15940</v>
      </c>
      <c r="TLM1" s="10" t="s">
        <v>15941</v>
      </c>
      <c r="TLN1" s="10" t="s">
        <v>15942</v>
      </c>
      <c r="TLO1" s="10" t="s">
        <v>15943</v>
      </c>
      <c r="TLP1" s="10" t="s">
        <v>15944</v>
      </c>
      <c r="TLQ1" s="10" t="s">
        <v>15945</v>
      </c>
      <c r="TLR1" s="10" t="s">
        <v>15946</v>
      </c>
      <c r="TLS1" s="10" t="s">
        <v>15947</v>
      </c>
      <c r="TLT1" s="10" t="s">
        <v>15948</v>
      </c>
      <c r="TLU1" s="10" t="s">
        <v>15949</v>
      </c>
      <c r="TLV1" s="10" t="s">
        <v>15950</v>
      </c>
      <c r="TLW1" s="10" t="s">
        <v>15951</v>
      </c>
      <c r="TLX1" s="10" t="s">
        <v>15952</v>
      </c>
      <c r="TLY1" s="10" t="s">
        <v>15953</v>
      </c>
      <c r="TLZ1" s="10" t="s">
        <v>15954</v>
      </c>
      <c r="TMA1" s="10" t="s">
        <v>15955</v>
      </c>
      <c r="TMB1" s="10" t="s">
        <v>15956</v>
      </c>
      <c r="TMC1" s="10" t="s">
        <v>15957</v>
      </c>
      <c r="TMD1" s="10" t="s">
        <v>15958</v>
      </c>
      <c r="TME1" s="10" t="s">
        <v>15959</v>
      </c>
      <c r="TMF1" s="10" t="s">
        <v>15960</v>
      </c>
      <c r="TMG1" s="10" t="s">
        <v>15961</v>
      </c>
      <c r="TMH1" s="10" t="s">
        <v>15962</v>
      </c>
      <c r="TMI1" s="10" t="s">
        <v>15963</v>
      </c>
      <c r="TMJ1" s="10" t="s">
        <v>15964</v>
      </c>
      <c r="TMK1" s="10" t="s">
        <v>15965</v>
      </c>
      <c r="TML1" s="10" t="s">
        <v>15966</v>
      </c>
      <c r="TMM1" s="10" t="s">
        <v>15967</v>
      </c>
      <c r="TMN1" s="10" t="s">
        <v>15968</v>
      </c>
      <c r="TMO1" s="10" t="s">
        <v>15969</v>
      </c>
      <c r="TMP1" s="10" t="s">
        <v>15970</v>
      </c>
      <c r="TMQ1" s="10" t="s">
        <v>15971</v>
      </c>
      <c r="TMR1" s="10" t="s">
        <v>15972</v>
      </c>
      <c r="TMS1" s="10" t="s">
        <v>15973</v>
      </c>
      <c r="TMT1" s="10" t="s">
        <v>15974</v>
      </c>
      <c r="TMU1" s="10" t="s">
        <v>15975</v>
      </c>
      <c r="TMV1" s="10" t="s">
        <v>15976</v>
      </c>
      <c r="TMW1" s="10" t="s">
        <v>15977</v>
      </c>
      <c r="TMX1" s="10" t="s">
        <v>15978</v>
      </c>
      <c r="TMY1" s="10" t="s">
        <v>15979</v>
      </c>
      <c r="TMZ1" s="10" t="s">
        <v>15980</v>
      </c>
      <c r="TNA1" s="10" t="s">
        <v>15981</v>
      </c>
      <c r="TNB1" s="10" t="s">
        <v>15982</v>
      </c>
      <c r="TNC1" s="10" t="s">
        <v>15983</v>
      </c>
      <c r="TND1" s="10" t="s">
        <v>15984</v>
      </c>
      <c r="TNE1" s="10" t="s">
        <v>15985</v>
      </c>
      <c r="TNF1" s="10" t="s">
        <v>15986</v>
      </c>
      <c r="TNG1" s="10" t="s">
        <v>15987</v>
      </c>
      <c r="TNH1" s="10" t="s">
        <v>15988</v>
      </c>
      <c r="TNI1" s="10" t="s">
        <v>15989</v>
      </c>
      <c r="TNJ1" s="10" t="s">
        <v>15990</v>
      </c>
      <c r="TNK1" s="10" t="s">
        <v>15991</v>
      </c>
      <c r="TNL1" s="10" t="s">
        <v>15992</v>
      </c>
      <c r="TNM1" s="10" t="s">
        <v>15993</v>
      </c>
      <c r="TNN1" s="10" t="s">
        <v>15994</v>
      </c>
      <c r="TNO1" s="10" t="s">
        <v>15995</v>
      </c>
      <c r="TNP1" s="10" t="s">
        <v>15996</v>
      </c>
      <c r="TNQ1" s="10" t="s">
        <v>15997</v>
      </c>
      <c r="TNR1" s="10" t="s">
        <v>15998</v>
      </c>
      <c r="TNS1" s="10" t="s">
        <v>15999</v>
      </c>
      <c r="TNT1" s="10" t="s">
        <v>16000</v>
      </c>
      <c r="TNU1" s="10" t="s">
        <v>16001</v>
      </c>
      <c r="TNV1" s="10" t="s">
        <v>16002</v>
      </c>
      <c r="TNW1" s="10" t="s">
        <v>16003</v>
      </c>
      <c r="TNX1" s="10" t="s">
        <v>16004</v>
      </c>
      <c r="TNY1" s="10" t="s">
        <v>16005</v>
      </c>
      <c r="TNZ1" s="10" t="s">
        <v>16006</v>
      </c>
      <c r="TOA1" s="10" t="s">
        <v>16007</v>
      </c>
      <c r="TOB1" s="10" t="s">
        <v>16008</v>
      </c>
      <c r="TOC1" s="10" t="s">
        <v>16009</v>
      </c>
      <c r="TOD1" s="10" t="s">
        <v>16010</v>
      </c>
      <c r="TOE1" s="10" t="s">
        <v>16011</v>
      </c>
      <c r="TOF1" s="10" t="s">
        <v>16012</v>
      </c>
      <c r="TOG1" s="10" t="s">
        <v>16013</v>
      </c>
      <c r="TOH1" s="10" t="s">
        <v>16014</v>
      </c>
      <c r="TOI1" s="10" t="s">
        <v>16015</v>
      </c>
      <c r="TOJ1" s="10" t="s">
        <v>16016</v>
      </c>
      <c r="TOK1" s="10" t="s">
        <v>16017</v>
      </c>
      <c r="TOL1" s="10" t="s">
        <v>16018</v>
      </c>
      <c r="TOM1" s="10" t="s">
        <v>16019</v>
      </c>
      <c r="TON1" s="10" t="s">
        <v>16020</v>
      </c>
      <c r="TOO1" s="10" t="s">
        <v>16021</v>
      </c>
      <c r="TOP1" s="10" t="s">
        <v>16022</v>
      </c>
      <c r="TOQ1" s="10" t="s">
        <v>16023</v>
      </c>
      <c r="TOR1" s="10" t="s">
        <v>16024</v>
      </c>
      <c r="TOS1" s="10" t="s">
        <v>16025</v>
      </c>
      <c r="TOT1" s="10" t="s">
        <v>16026</v>
      </c>
      <c r="TOU1" s="10" t="s">
        <v>16027</v>
      </c>
      <c r="TOV1" s="10" t="s">
        <v>16028</v>
      </c>
      <c r="TOW1" s="10" t="s">
        <v>16029</v>
      </c>
      <c r="TOX1" s="10" t="s">
        <v>16030</v>
      </c>
      <c r="TOY1" s="10" t="s">
        <v>16031</v>
      </c>
      <c r="TOZ1" s="10" t="s">
        <v>16032</v>
      </c>
      <c r="TPA1" s="10" t="s">
        <v>16033</v>
      </c>
      <c r="TPB1" s="10" t="s">
        <v>16034</v>
      </c>
      <c r="TPC1" s="10" t="s">
        <v>16035</v>
      </c>
      <c r="TPD1" s="10" t="s">
        <v>16036</v>
      </c>
      <c r="TPE1" s="10" t="s">
        <v>16037</v>
      </c>
      <c r="TPF1" s="10" t="s">
        <v>16038</v>
      </c>
      <c r="TPG1" s="10" t="s">
        <v>16039</v>
      </c>
      <c r="TPH1" s="10" t="s">
        <v>16040</v>
      </c>
      <c r="TPI1" s="10" t="s">
        <v>16041</v>
      </c>
      <c r="TPJ1" s="10" t="s">
        <v>16042</v>
      </c>
      <c r="TPK1" s="10" t="s">
        <v>16043</v>
      </c>
      <c r="TPL1" s="10" t="s">
        <v>16044</v>
      </c>
      <c r="TPM1" s="10" t="s">
        <v>16045</v>
      </c>
      <c r="TPN1" s="10" t="s">
        <v>16046</v>
      </c>
      <c r="TPO1" s="10" t="s">
        <v>16047</v>
      </c>
      <c r="TPP1" s="10" t="s">
        <v>16048</v>
      </c>
      <c r="TPQ1" s="10" t="s">
        <v>16049</v>
      </c>
      <c r="TPR1" s="10" t="s">
        <v>16050</v>
      </c>
      <c r="TPS1" s="10" t="s">
        <v>16051</v>
      </c>
      <c r="TPT1" s="10" t="s">
        <v>16052</v>
      </c>
      <c r="TPU1" s="10" t="s">
        <v>16053</v>
      </c>
      <c r="TPV1" s="10" t="s">
        <v>16054</v>
      </c>
      <c r="TPW1" s="10" t="s">
        <v>16055</v>
      </c>
      <c r="TPX1" s="10" t="s">
        <v>16056</v>
      </c>
      <c r="TPY1" s="10" t="s">
        <v>16057</v>
      </c>
      <c r="TPZ1" s="10" t="s">
        <v>16058</v>
      </c>
      <c r="TQA1" s="10" t="s">
        <v>16059</v>
      </c>
      <c r="TQB1" s="10" t="s">
        <v>16060</v>
      </c>
      <c r="TQC1" s="10" t="s">
        <v>16061</v>
      </c>
      <c r="TQD1" s="10" t="s">
        <v>16062</v>
      </c>
      <c r="TQE1" s="10" t="s">
        <v>16063</v>
      </c>
      <c r="TQF1" s="10" t="s">
        <v>16064</v>
      </c>
      <c r="TQG1" s="10" t="s">
        <v>16065</v>
      </c>
      <c r="TQH1" s="10" t="s">
        <v>16066</v>
      </c>
      <c r="TQI1" s="10" t="s">
        <v>16067</v>
      </c>
      <c r="TQJ1" s="10" t="s">
        <v>16068</v>
      </c>
      <c r="TQK1" s="10" t="s">
        <v>16069</v>
      </c>
      <c r="TQL1" s="10" t="s">
        <v>16070</v>
      </c>
      <c r="TQM1" s="10" t="s">
        <v>16071</v>
      </c>
      <c r="TQN1" s="10" t="s">
        <v>16072</v>
      </c>
      <c r="TQO1" s="10" t="s">
        <v>16073</v>
      </c>
      <c r="TQP1" s="10" t="s">
        <v>16074</v>
      </c>
      <c r="TQQ1" s="10" t="s">
        <v>16075</v>
      </c>
      <c r="TQR1" s="10" t="s">
        <v>16076</v>
      </c>
      <c r="TQS1" s="10" t="s">
        <v>16077</v>
      </c>
      <c r="TQT1" s="10" t="s">
        <v>16078</v>
      </c>
      <c r="TQU1" s="10" t="s">
        <v>16079</v>
      </c>
      <c r="TQV1" s="10" t="s">
        <v>16080</v>
      </c>
      <c r="TQW1" s="10" t="s">
        <v>16081</v>
      </c>
      <c r="TQX1" s="10" t="s">
        <v>16082</v>
      </c>
      <c r="TQY1" s="10" t="s">
        <v>16083</v>
      </c>
      <c r="TQZ1" s="10" t="s">
        <v>16084</v>
      </c>
      <c r="TRA1" s="10" t="s">
        <v>16085</v>
      </c>
      <c r="TRB1" s="10" t="s">
        <v>16086</v>
      </c>
      <c r="TRC1" s="10" t="s">
        <v>16087</v>
      </c>
      <c r="TRD1" s="10" t="s">
        <v>16088</v>
      </c>
      <c r="TRE1" s="10" t="s">
        <v>16089</v>
      </c>
      <c r="TRF1" s="10" t="s">
        <v>16090</v>
      </c>
      <c r="TRG1" s="10" t="s">
        <v>16091</v>
      </c>
      <c r="TRH1" s="10" t="s">
        <v>16092</v>
      </c>
      <c r="TRI1" s="10" t="s">
        <v>16093</v>
      </c>
      <c r="TRJ1" s="10" t="s">
        <v>16094</v>
      </c>
      <c r="TRK1" s="10" t="s">
        <v>16095</v>
      </c>
      <c r="TRL1" s="10" t="s">
        <v>16096</v>
      </c>
      <c r="TRM1" s="10" t="s">
        <v>16097</v>
      </c>
      <c r="TRN1" s="10" t="s">
        <v>16098</v>
      </c>
      <c r="TRO1" s="10" t="s">
        <v>16099</v>
      </c>
      <c r="TRP1" s="10" t="s">
        <v>16100</v>
      </c>
      <c r="TRQ1" s="10" t="s">
        <v>16101</v>
      </c>
      <c r="TRR1" s="10" t="s">
        <v>16102</v>
      </c>
      <c r="TRS1" s="10" t="s">
        <v>16103</v>
      </c>
      <c r="TRT1" s="10" t="s">
        <v>16104</v>
      </c>
      <c r="TRU1" s="10" t="s">
        <v>16105</v>
      </c>
      <c r="TRV1" s="10" t="s">
        <v>16106</v>
      </c>
      <c r="TRW1" s="10" t="s">
        <v>16107</v>
      </c>
      <c r="TRX1" s="10" t="s">
        <v>16108</v>
      </c>
      <c r="TRY1" s="10" t="s">
        <v>16109</v>
      </c>
      <c r="TRZ1" s="10" t="s">
        <v>16110</v>
      </c>
      <c r="TSA1" s="10" t="s">
        <v>16111</v>
      </c>
      <c r="TSB1" s="10" t="s">
        <v>16112</v>
      </c>
      <c r="TSC1" s="10" t="s">
        <v>16113</v>
      </c>
      <c r="TSD1" s="10" t="s">
        <v>16114</v>
      </c>
      <c r="TSE1" s="10" t="s">
        <v>16115</v>
      </c>
      <c r="TSF1" s="10" t="s">
        <v>16116</v>
      </c>
      <c r="TSG1" s="10" t="s">
        <v>16117</v>
      </c>
      <c r="TSH1" s="10" t="s">
        <v>16118</v>
      </c>
      <c r="TSI1" s="10" t="s">
        <v>16119</v>
      </c>
      <c r="TSJ1" s="10" t="s">
        <v>16120</v>
      </c>
      <c r="TSK1" s="10" t="s">
        <v>16121</v>
      </c>
      <c r="TSL1" s="10" t="s">
        <v>16122</v>
      </c>
      <c r="TSM1" s="10" t="s">
        <v>16123</v>
      </c>
      <c r="TSN1" s="10" t="s">
        <v>16124</v>
      </c>
      <c r="TSO1" s="10" t="s">
        <v>16125</v>
      </c>
      <c r="TSP1" s="10" t="s">
        <v>16126</v>
      </c>
      <c r="TSQ1" s="10" t="s">
        <v>16127</v>
      </c>
      <c r="TSR1" s="10" t="s">
        <v>16128</v>
      </c>
      <c r="TSS1" s="10" t="s">
        <v>16129</v>
      </c>
      <c r="TST1" s="10" t="s">
        <v>16130</v>
      </c>
      <c r="TSU1" s="10" t="s">
        <v>16131</v>
      </c>
      <c r="TSV1" s="10" t="s">
        <v>16132</v>
      </c>
      <c r="TSW1" s="10" t="s">
        <v>16133</v>
      </c>
      <c r="TSX1" s="10" t="s">
        <v>16134</v>
      </c>
      <c r="TSY1" s="10" t="s">
        <v>16135</v>
      </c>
      <c r="TSZ1" s="10" t="s">
        <v>16136</v>
      </c>
      <c r="TTA1" s="10" t="s">
        <v>16137</v>
      </c>
      <c r="TTB1" s="10" t="s">
        <v>16138</v>
      </c>
      <c r="TTC1" s="10" t="s">
        <v>16139</v>
      </c>
      <c r="TTD1" s="10" t="s">
        <v>16140</v>
      </c>
      <c r="TTE1" s="10" t="s">
        <v>16141</v>
      </c>
      <c r="TTF1" s="10" t="s">
        <v>16142</v>
      </c>
      <c r="TTG1" s="10" t="s">
        <v>16143</v>
      </c>
      <c r="TTH1" s="10" t="s">
        <v>16144</v>
      </c>
      <c r="TTI1" s="10" t="s">
        <v>16145</v>
      </c>
      <c r="TTJ1" s="10" t="s">
        <v>16146</v>
      </c>
      <c r="TTK1" s="10" t="s">
        <v>16147</v>
      </c>
      <c r="TTL1" s="10" t="s">
        <v>16148</v>
      </c>
      <c r="TTM1" s="10" t="s">
        <v>16149</v>
      </c>
      <c r="TTN1" s="10" t="s">
        <v>16150</v>
      </c>
      <c r="TTO1" s="10" t="s">
        <v>16151</v>
      </c>
      <c r="TTP1" s="10" t="s">
        <v>16152</v>
      </c>
      <c r="TTQ1" s="10" t="s">
        <v>16153</v>
      </c>
      <c r="TTR1" s="10" t="s">
        <v>16154</v>
      </c>
      <c r="TTS1" s="10" t="s">
        <v>16155</v>
      </c>
      <c r="TTT1" s="10" t="s">
        <v>16156</v>
      </c>
      <c r="TTU1" s="10" t="s">
        <v>16157</v>
      </c>
      <c r="TTV1" s="10" t="s">
        <v>16158</v>
      </c>
      <c r="TTW1" s="10" t="s">
        <v>16159</v>
      </c>
      <c r="TTX1" s="10" t="s">
        <v>16160</v>
      </c>
      <c r="TTY1" s="10" t="s">
        <v>16161</v>
      </c>
      <c r="TTZ1" s="10" t="s">
        <v>16162</v>
      </c>
      <c r="TUA1" s="10" t="s">
        <v>16163</v>
      </c>
      <c r="TUB1" s="10" t="s">
        <v>16164</v>
      </c>
      <c r="TUC1" s="10" t="s">
        <v>16165</v>
      </c>
      <c r="TUD1" s="10" t="s">
        <v>16166</v>
      </c>
      <c r="TUE1" s="10" t="s">
        <v>16167</v>
      </c>
      <c r="TUF1" s="10" t="s">
        <v>16168</v>
      </c>
      <c r="TUG1" s="10" t="s">
        <v>16169</v>
      </c>
      <c r="TUH1" s="10" t="s">
        <v>16170</v>
      </c>
      <c r="TUI1" s="10" t="s">
        <v>16171</v>
      </c>
      <c r="TUJ1" s="10" t="s">
        <v>16172</v>
      </c>
      <c r="TUK1" s="10" t="s">
        <v>16173</v>
      </c>
      <c r="TUL1" s="10" t="s">
        <v>16174</v>
      </c>
      <c r="TUM1" s="10" t="s">
        <v>16175</v>
      </c>
      <c r="TUN1" s="10" t="s">
        <v>16176</v>
      </c>
      <c r="TUO1" s="10" t="s">
        <v>16177</v>
      </c>
      <c r="TUP1" s="10" t="s">
        <v>16178</v>
      </c>
      <c r="TUQ1" s="10" t="s">
        <v>16179</v>
      </c>
      <c r="TUR1" s="10" t="s">
        <v>16180</v>
      </c>
      <c r="TUS1" s="10" t="s">
        <v>16181</v>
      </c>
      <c r="TUT1" s="10" t="s">
        <v>16182</v>
      </c>
      <c r="TUU1" s="10" t="s">
        <v>16183</v>
      </c>
      <c r="TUV1" s="10" t="s">
        <v>16184</v>
      </c>
      <c r="TUW1" s="10" t="s">
        <v>16185</v>
      </c>
      <c r="TUX1" s="10" t="s">
        <v>16186</v>
      </c>
      <c r="TUY1" s="10" t="s">
        <v>16187</v>
      </c>
      <c r="TUZ1" s="10" t="s">
        <v>16188</v>
      </c>
      <c r="TVA1" s="10" t="s">
        <v>16189</v>
      </c>
      <c r="TVB1" s="10" t="s">
        <v>16190</v>
      </c>
      <c r="TVC1" s="10" t="s">
        <v>16191</v>
      </c>
      <c r="TVD1" s="10" t="s">
        <v>16192</v>
      </c>
      <c r="TVE1" s="10" t="s">
        <v>16193</v>
      </c>
      <c r="TVF1" s="10" t="s">
        <v>16194</v>
      </c>
      <c r="TVG1" s="10" t="s">
        <v>16195</v>
      </c>
      <c r="TVH1" s="10" t="s">
        <v>16196</v>
      </c>
      <c r="TVI1" s="10" t="s">
        <v>16197</v>
      </c>
      <c r="TVJ1" s="10" t="s">
        <v>16198</v>
      </c>
      <c r="TVK1" s="10" t="s">
        <v>16199</v>
      </c>
      <c r="TVL1" s="10" t="s">
        <v>16200</v>
      </c>
      <c r="TVM1" s="10" t="s">
        <v>16201</v>
      </c>
      <c r="TVN1" s="10" t="s">
        <v>16202</v>
      </c>
      <c r="TVO1" s="10" t="s">
        <v>16203</v>
      </c>
      <c r="TVP1" s="10" t="s">
        <v>16204</v>
      </c>
      <c r="TVQ1" s="10" t="s">
        <v>16205</v>
      </c>
      <c r="TVR1" s="10" t="s">
        <v>16206</v>
      </c>
      <c r="TVS1" s="10" t="s">
        <v>16207</v>
      </c>
      <c r="TVT1" s="10" t="s">
        <v>16208</v>
      </c>
      <c r="TVU1" s="10" t="s">
        <v>16209</v>
      </c>
      <c r="TVV1" s="10" t="s">
        <v>16210</v>
      </c>
      <c r="TVW1" s="10" t="s">
        <v>16211</v>
      </c>
      <c r="TVX1" s="10" t="s">
        <v>16212</v>
      </c>
      <c r="TVY1" s="10" t="s">
        <v>16213</v>
      </c>
      <c r="TVZ1" s="10" t="s">
        <v>16214</v>
      </c>
      <c r="TWA1" s="10" t="s">
        <v>16215</v>
      </c>
      <c r="TWB1" s="10" t="s">
        <v>16216</v>
      </c>
      <c r="TWC1" s="10" t="s">
        <v>16217</v>
      </c>
      <c r="TWD1" s="10" t="s">
        <v>16218</v>
      </c>
      <c r="TWE1" s="10" t="s">
        <v>16219</v>
      </c>
      <c r="TWF1" s="10" t="s">
        <v>16220</v>
      </c>
      <c r="TWG1" s="10" t="s">
        <v>16221</v>
      </c>
      <c r="TWH1" s="10" t="s">
        <v>16222</v>
      </c>
      <c r="TWI1" s="10" t="s">
        <v>16223</v>
      </c>
      <c r="TWJ1" s="10" t="s">
        <v>16224</v>
      </c>
      <c r="TWK1" s="10" t="s">
        <v>16225</v>
      </c>
      <c r="TWL1" s="10" t="s">
        <v>16226</v>
      </c>
      <c r="TWM1" s="10" t="s">
        <v>16227</v>
      </c>
      <c r="TWN1" s="10" t="s">
        <v>16228</v>
      </c>
      <c r="TWO1" s="10" t="s">
        <v>16229</v>
      </c>
      <c r="TWP1" s="10" t="s">
        <v>16230</v>
      </c>
      <c r="TWQ1" s="10" t="s">
        <v>16231</v>
      </c>
      <c r="TWR1" s="10" t="s">
        <v>16232</v>
      </c>
      <c r="TWS1" s="10" t="s">
        <v>16233</v>
      </c>
      <c r="TWT1" s="10" t="s">
        <v>16234</v>
      </c>
      <c r="TWU1" s="10" t="s">
        <v>16235</v>
      </c>
      <c r="TWV1" s="10" t="s">
        <v>16236</v>
      </c>
      <c r="TWW1" s="10" t="s">
        <v>16237</v>
      </c>
      <c r="TWX1" s="10" t="s">
        <v>16238</v>
      </c>
      <c r="TWY1" s="10" t="s">
        <v>16239</v>
      </c>
      <c r="TWZ1" s="10" t="s">
        <v>16240</v>
      </c>
      <c r="TXA1" s="10" t="s">
        <v>16241</v>
      </c>
      <c r="TXB1" s="10" t="s">
        <v>16242</v>
      </c>
      <c r="TXC1" s="10" t="s">
        <v>16243</v>
      </c>
      <c r="TXD1" s="10" t="s">
        <v>16244</v>
      </c>
      <c r="TXE1" s="10" t="s">
        <v>16245</v>
      </c>
      <c r="TXF1" s="10" t="s">
        <v>16246</v>
      </c>
      <c r="TXG1" s="10" t="s">
        <v>16247</v>
      </c>
      <c r="TXH1" s="10" t="s">
        <v>16248</v>
      </c>
      <c r="TXI1" s="10" t="s">
        <v>16249</v>
      </c>
      <c r="TXJ1" s="10" t="s">
        <v>16250</v>
      </c>
      <c r="TXK1" s="10" t="s">
        <v>16251</v>
      </c>
      <c r="TXL1" s="10" t="s">
        <v>16252</v>
      </c>
      <c r="TXM1" s="10" t="s">
        <v>16253</v>
      </c>
      <c r="TXN1" s="10" t="s">
        <v>16254</v>
      </c>
      <c r="TXO1" s="10" t="s">
        <v>16255</v>
      </c>
      <c r="TXP1" s="10" t="s">
        <v>16256</v>
      </c>
      <c r="TXQ1" s="10" t="s">
        <v>16257</v>
      </c>
      <c r="TXR1" s="10" t="s">
        <v>16258</v>
      </c>
      <c r="TXS1" s="10" t="s">
        <v>16259</v>
      </c>
      <c r="TXT1" s="10" t="s">
        <v>16260</v>
      </c>
      <c r="TXU1" s="10" t="s">
        <v>16261</v>
      </c>
      <c r="TXV1" s="10" t="s">
        <v>16262</v>
      </c>
      <c r="TXW1" s="10" t="s">
        <v>16263</v>
      </c>
      <c r="TXX1" s="10" t="s">
        <v>16264</v>
      </c>
      <c r="TXY1" s="10" t="s">
        <v>16265</v>
      </c>
      <c r="TXZ1" s="10" t="s">
        <v>16266</v>
      </c>
      <c r="TYA1" s="10" t="s">
        <v>16267</v>
      </c>
      <c r="TYB1" s="10" t="s">
        <v>16268</v>
      </c>
      <c r="TYC1" s="10" t="s">
        <v>16269</v>
      </c>
      <c r="TYD1" s="10" t="s">
        <v>16270</v>
      </c>
      <c r="TYE1" s="10" t="s">
        <v>16271</v>
      </c>
      <c r="TYF1" s="10" t="s">
        <v>16272</v>
      </c>
      <c r="TYG1" s="10" t="s">
        <v>16273</v>
      </c>
      <c r="TYH1" s="10" t="s">
        <v>16274</v>
      </c>
      <c r="TYI1" s="10" t="s">
        <v>16275</v>
      </c>
      <c r="TYJ1" s="10" t="s">
        <v>16276</v>
      </c>
      <c r="TYK1" s="10" t="s">
        <v>16277</v>
      </c>
      <c r="TYL1" s="10" t="s">
        <v>16278</v>
      </c>
      <c r="TYM1" s="10" t="s">
        <v>16279</v>
      </c>
      <c r="TYN1" s="10" t="s">
        <v>16280</v>
      </c>
      <c r="TYO1" s="10" t="s">
        <v>16281</v>
      </c>
      <c r="TYP1" s="10" t="s">
        <v>16282</v>
      </c>
      <c r="TYQ1" s="10" t="s">
        <v>16283</v>
      </c>
      <c r="TYR1" s="10" t="s">
        <v>16284</v>
      </c>
      <c r="TYS1" s="10" t="s">
        <v>16285</v>
      </c>
      <c r="TYT1" s="10" t="s">
        <v>16286</v>
      </c>
      <c r="TYU1" s="10" t="s">
        <v>16287</v>
      </c>
      <c r="TYV1" s="10" t="s">
        <v>16288</v>
      </c>
      <c r="TYW1" s="10" t="s">
        <v>16289</v>
      </c>
      <c r="TYX1" s="10" t="s">
        <v>16290</v>
      </c>
      <c r="TYY1" s="10" t="s">
        <v>16291</v>
      </c>
      <c r="TYZ1" s="10" t="s">
        <v>16292</v>
      </c>
      <c r="TZA1" s="10" t="s">
        <v>16293</v>
      </c>
      <c r="TZB1" s="10" t="s">
        <v>16294</v>
      </c>
      <c r="TZC1" s="10" t="s">
        <v>16295</v>
      </c>
      <c r="TZD1" s="10" t="s">
        <v>16296</v>
      </c>
      <c r="TZE1" s="10" t="s">
        <v>16297</v>
      </c>
      <c r="TZF1" s="10" t="s">
        <v>16298</v>
      </c>
      <c r="TZG1" s="10" t="s">
        <v>16299</v>
      </c>
      <c r="TZH1" s="10" t="s">
        <v>16300</v>
      </c>
      <c r="TZI1" s="10" t="s">
        <v>16301</v>
      </c>
      <c r="TZJ1" s="10" t="s">
        <v>16302</v>
      </c>
      <c r="TZK1" s="10" t="s">
        <v>16303</v>
      </c>
      <c r="TZL1" s="10" t="s">
        <v>16304</v>
      </c>
      <c r="TZM1" s="10" t="s">
        <v>16305</v>
      </c>
      <c r="TZN1" s="10" t="s">
        <v>16306</v>
      </c>
      <c r="TZO1" s="10" t="s">
        <v>16307</v>
      </c>
      <c r="TZP1" s="10" t="s">
        <v>16308</v>
      </c>
      <c r="TZQ1" s="10" t="s">
        <v>16309</v>
      </c>
      <c r="TZR1" s="10" t="s">
        <v>16310</v>
      </c>
      <c r="TZS1" s="10" t="s">
        <v>16311</v>
      </c>
      <c r="TZT1" s="10" t="s">
        <v>16312</v>
      </c>
      <c r="TZU1" s="10" t="s">
        <v>16313</v>
      </c>
      <c r="TZV1" s="10" t="s">
        <v>16314</v>
      </c>
      <c r="TZW1" s="10" t="s">
        <v>16315</v>
      </c>
      <c r="TZX1" s="10" t="s">
        <v>16316</v>
      </c>
      <c r="TZY1" s="10" t="s">
        <v>16317</v>
      </c>
      <c r="TZZ1" s="10" t="s">
        <v>16318</v>
      </c>
      <c r="UAA1" s="10" t="s">
        <v>16319</v>
      </c>
      <c r="UAB1" s="10" t="s">
        <v>16320</v>
      </c>
      <c r="UAC1" s="10" t="s">
        <v>16321</v>
      </c>
      <c r="UAD1" s="10" t="s">
        <v>16322</v>
      </c>
      <c r="UAE1" s="10" t="s">
        <v>16323</v>
      </c>
      <c r="UAF1" s="10" t="s">
        <v>16324</v>
      </c>
      <c r="UAG1" s="10" t="s">
        <v>16325</v>
      </c>
      <c r="UAH1" s="10" t="s">
        <v>16326</v>
      </c>
      <c r="UAI1" s="10" t="s">
        <v>16327</v>
      </c>
      <c r="UAJ1" s="10" t="s">
        <v>16328</v>
      </c>
      <c r="UAK1" s="10" t="s">
        <v>16329</v>
      </c>
      <c r="UAL1" s="10" t="s">
        <v>16330</v>
      </c>
      <c r="UAM1" s="10" t="s">
        <v>16331</v>
      </c>
      <c r="UAN1" s="10" t="s">
        <v>16332</v>
      </c>
      <c r="UAO1" s="10" t="s">
        <v>16333</v>
      </c>
      <c r="UAP1" s="10" t="s">
        <v>16334</v>
      </c>
      <c r="UAQ1" s="10" t="s">
        <v>16335</v>
      </c>
      <c r="UAR1" s="10" t="s">
        <v>16336</v>
      </c>
      <c r="UAS1" s="10" t="s">
        <v>16337</v>
      </c>
      <c r="UAT1" s="10" t="s">
        <v>16338</v>
      </c>
      <c r="UAU1" s="10" t="s">
        <v>16339</v>
      </c>
      <c r="UAV1" s="10" t="s">
        <v>16340</v>
      </c>
      <c r="UAW1" s="10" t="s">
        <v>16341</v>
      </c>
      <c r="UAX1" s="10" t="s">
        <v>16342</v>
      </c>
      <c r="UAY1" s="10" t="s">
        <v>16343</v>
      </c>
      <c r="UAZ1" s="10" t="s">
        <v>16344</v>
      </c>
      <c r="UBA1" s="10" t="s">
        <v>16345</v>
      </c>
      <c r="UBB1" s="10" t="s">
        <v>16346</v>
      </c>
      <c r="UBC1" s="10" t="s">
        <v>16347</v>
      </c>
      <c r="UBD1" s="10" t="s">
        <v>16348</v>
      </c>
      <c r="UBE1" s="10" t="s">
        <v>16349</v>
      </c>
      <c r="UBF1" s="10" t="s">
        <v>16350</v>
      </c>
      <c r="UBG1" s="10" t="s">
        <v>16351</v>
      </c>
      <c r="UBH1" s="10" t="s">
        <v>16352</v>
      </c>
      <c r="UBI1" s="10" t="s">
        <v>16353</v>
      </c>
      <c r="UBJ1" s="10" t="s">
        <v>16354</v>
      </c>
      <c r="UBK1" s="10" t="s">
        <v>16355</v>
      </c>
      <c r="UBL1" s="10" t="s">
        <v>16356</v>
      </c>
      <c r="UBM1" s="10" t="s">
        <v>16357</v>
      </c>
      <c r="UBN1" s="10" t="s">
        <v>16358</v>
      </c>
      <c r="UBO1" s="10" t="s">
        <v>16359</v>
      </c>
      <c r="UBP1" s="10" t="s">
        <v>16360</v>
      </c>
      <c r="UBQ1" s="10" t="s">
        <v>16361</v>
      </c>
      <c r="UBR1" s="10" t="s">
        <v>16362</v>
      </c>
      <c r="UBS1" s="10" t="s">
        <v>16363</v>
      </c>
      <c r="UBT1" s="10" t="s">
        <v>16364</v>
      </c>
      <c r="UBU1" s="10" t="s">
        <v>16365</v>
      </c>
      <c r="UBV1" s="10" t="s">
        <v>16366</v>
      </c>
      <c r="UBW1" s="10" t="s">
        <v>16367</v>
      </c>
      <c r="UBX1" s="10" t="s">
        <v>16368</v>
      </c>
      <c r="UBY1" s="10" t="s">
        <v>16369</v>
      </c>
      <c r="UBZ1" s="10" t="s">
        <v>16370</v>
      </c>
      <c r="UCA1" s="10" t="s">
        <v>16371</v>
      </c>
      <c r="UCB1" s="10" t="s">
        <v>16372</v>
      </c>
      <c r="UCC1" s="10" t="s">
        <v>16373</v>
      </c>
      <c r="UCD1" s="10" t="s">
        <v>16374</v>
      </c>
      <c r="UCE1" s="10" t="s">
        <v>16375</v>
      </c>
      <c r="UCF1" s="10" t="s">
        <v>16376</v>
      </c>
      <c r="UCG1" s="10" t="s">
        <v>16377</v>
      </c>
      <c r="UCH1" s="10" t="s">
        <v>16378</v>
      </c>
      <c r="UCI1" s="10" t="s">
        <v>16379</v>
      </c>
      <c r="UCJ1" s="10" t="s">
        <v>16380</v>
      </c>
      <c r="UCK1" s="10" t="s">
        <v>16381</v>
      </c>
      <c r="UCL1" s="10" t="s">
        <v>16382</v>
      </c>
      <c r="UCM1" s="10" t="s">
        <v>16383</v>
      </c>
      <c r="UCN1" s="10" t="s">
        <v>16384</v>
      </c>
      <c r="UCO1" s="10" t="s">
        <v>16385</v>
      </c>
      <c r="UCP1" s="10" t="s">
        <v>16386</v>
      </c>
      <c r="UCQ1" s="10" t="s">
        <v>16387</v>
      </c>
      <c r="UCR1" s="10" t="s">
        <v>16388</v>
      </c>
      <c r="UCS1" s="10" t="s">
        <v>16389</v>
      </c>
      <c r="UCT1" s="10" t="s">
        <v>16390</v>
      </c>
      <c r="UCU1" s="10" t="s">
        <v>16391</v>
      </c>
      <c r="UCV1" s="10" t="s">
        <v>16392</v>
      </c>
      <c r="UCW1" s="10" t="s">
        <v>16393</v>
      </c>
      <c r="UCX1" s="10" t="s">
        <v>16394</v>
      </c>
      <c r="UCY1" s="10" t="s">
        <v>16395</v>
      </c>
      <c r="UCZ1" s="10" t="s">
        <v>16396</v>
      </c>
      <c r="UDA1" s="10" t="s">
        <v>16397</v>
      </c>
      <c r="UDB1" s="10" t="s">
        <v>16398</v>
      </c>
      <c r="UDC1" s="10" t="s">
        <v>16399</v>
      </c>
      <c r="UDD1" s="10" t="s">
        <v>16400</v>
      </c>
      <c r="UDE1" s="10" t="s">
        <v>16401</v>
      </c>
      <c r="UDF1" s="10" t="s">
        <v>16402</v>
      </c>
      <c r="UDG1" s="10" t="s">
        <v>16403</v>
      </c>
      <c r="UDH1" s="10" t="s">
        <v>16404</v>
      </c>
      <c r="UDI1" s="10" t="s">
        <v>16405</v>
      </c>
      <c r="UDJ1" s="10" t="s">
        <v>16406</v>
      </c>
      <c r="UDK1" s="10" t="s">
        <v>16407</v>
      </c>
      <c r="UDL1" s="10" t="s">
        <v>16408</v>
      </c>
      <c r="UDM1" s="10" t="s">
        <v>16409</v>
      </c>
      <c r="UDN1" s="10" t="s">
        <v>16410</v>
      </c>
      <c r="UDO1" s="10" t="s">
        <v>16411</v>
      </c>
      <c r="UDP1" s="10" t="s">
        <v>16412</v>
      </c>
      <c r="UDQ1" s="10" t="s">
        <v>16413</v>
      </c>
      <c r="UDR1" s="10" t="s">
        <v>16414</v>
      </c>
      <c r="UDS1" s="10" t="s">
        <v>16415</v>
      </c>
      <c r="UDT1" s="10" t="s">
        <v>16416</v>
      </c>
      <c r="UDU1" s="10" t="s">
        <v>16417</v>
      </c>
      <c r="UDV1" s="10" t="s">
        <v>16418</v>
      </c>
      <c r="UDW1" s="10" t="s">
        <v>16419</v>
      </c>
      <c r="UDX1" s="10" t="s">
        <v>16420</v>
      </c>
      <c r="UDY1" s="10" t="s">
        <v>16421</v>
      </c>
      <c r="UDZ1" s="10" t="s">
        <v>16422</v>
      </c>
      <c r="UEA1" s="10" t="s">
        <v>16423</v>
      </c>
      <c r="UEB1" s="10" t="s">
        <v>16424</v>
      </c>
      <c r="UEC1" s="10" t="s">
        <v>16425</v>
      </c>
      <c r="UED1" s="10" t="s">
        <v>16426</v>
      </c>
      <c r="UEE1" s="10" t="s">
        <v>16427</v>
      </c>
      <c r="UEF1" s="10" t="s">
        <v>16428</v>
      </c>
      <c r="UEG1" s="10" t="s">
        <v>16429</v>
      </c>
      <c r="UEH1" s="10" t="s">
        <v>16430</v>
      </c>
      <c r="UEI1" s="10" t="s">
        <v>16431</v>
      </c>
      <c r="UEJ1" s="10" t="s">
        <v>16432</v>
      </c>
      <c r="UEK1" s="10" t="s">
        <v>16433</v>
      </c>
      <c r="UEL1" s="10" t="s">
        <v>16434</v>
      </c>
      <c r="UEM1" s="10" t="s">
        <v>16435</v>
      </c>
      <c r="UEN1" s="10" t="s">
        <v>16436</v>
      </c>
      <c r="UEO1" s="10" t="s">
        <v>16437</v>
      </c>
      <c r="UEP1" s="10" t="s">
        <v>16438</v>
      </c>
      <c r="UEQ1" s="10" t="s">
        <v>16439</v>
      </c>
      <c r="UER1" s="10" t="s">
        <v>16440</v>
      </c>
      <c r="UES1" s="10" t="s">
        <v>16441</v>
      </c>
      <c r="UET1" s="10" t="s">
        <v>16442</v>
      </c>
      <c r="UEU1" s="10" t="s">
        <v>16443</v>
      </c>
      <c r="UEV1" s="10" t="s">
        <v>16444</v>
      </c>
      <c r="UEW1" s="10" t="s">
        <v>16445</v>
      </c>
      <c r="UEX1" s="10" t="s">
        <v>16446</v>
      </c>
      <c r="UEY1" s="10" t="s">
        <v>16447</v>
      </c>
      <c r="UEZ1" s="10" t="s">
        <v>16448</v>
      </c>
      <c r="UFA1" s="10" t="s">
        <v>16449</v>
      </c>
      <c r="UFB1" s="10" t="s">
        <v>16450</v>
      </c>
      <c r="UFC1" s="10" t="s">
        <v>16451</v>
      </c>
      <c r="UFD1" s="10" t="s">
        <v>16452</v>
      </c>
      <c r="UFE1" s="10" t="s">
        <v>16453</v>
      </c>
      <c r="UFF1" s="10" t="s">
        <v>16454</v>
      </c>
      <c r="UFG1" s="10" t="s">
        <v>16455</v>
      </c>
      <c r="UFH1" s="10" t="s">
        <v>16456</v>
      </c>
      <c r="UFI1" s="10" t="s">
        <v>16457</v>
      </c>
      <c r="UFJ1" s="10" t="s">
        <v>16458</v>
      </c>
      <c r="UFK1" s="10" t="s">
        <v>16459</v>
      </c>
      <c r="UFL1" s="10" t="s">
        <v>16460</v>
      </c>
      <c r="UFM1" s="10" t="s">
        <v>16461</v>
      </c>
      <c r="UFN1" s="10" t="s">
        <v>16462</v>
      </c>
      <c r="UFO1" s="10" t="s">
        <v>16463</v>
      </c>
      <c r="UFP1" s="10" t="s">
        <v>16464</v>
      </c>
      <c r="UFQ1" s="10" t="s">
        <v>16465</v>
      </c>
      <c r="UFR1" s="10" t="s">
        <v>16466</v>
      </c>
      <c r="UFS1" s="10" t="s">
        <v>16467</v>
      </c>
      <c r="UFT1" s="10" t="s">
        <v>16468</v>
      </c>
      <c r="UFU1" s="10" t="s">
        <v>16469</v>
      </c>
      <c r="UFV1" s="10" t="s">
        <v>16470</v>
      </c>
      <c r="UFW1" s="10" t="s">
        <v>16471</v>
      </c>
      <c r="UFX1" s="10" t="s">
        <v>16472</v>
      </c>
      <c r="UFY1" s="10" t="s">
        <v>16473</v>
      </c>
      <c r="UFZ1" s="10" t="s">
        <v>16474</v>
      </c>
      <c r="UGA1" s="10" t="s">
        <v>16475</v>
      </c>
      <c r="UGB1" s="10" t="s">
        <v>16476</v>
      </c>
      <c r="UGC1" s="10" t="s">
        <v>16477</v>
      </c>
      <c r="UGD1" s="10" t="s">
        <v>16478</v>
      </c>
      <c r="UGE1" s="10" t="s">
        <v>16479</v>
      </c>
      <c r="UGF1" s="10" t="s">
        <v>16480</v>
      </c>
      <c r="UGG1" s="10" t="s">
        <v>16481</v>
      </c>
      <c r="UGH1" s="10" t="s">
        <v>16482</v>
      </c>
      <c r="UGI1" s="10" t="s">
        <v>16483</v>
      </c>
      <c r="UGJ1" s="10" t="s">
        <v>16484</v>
      </c>
      <c r="UGK1" s="10" t="s">
        <v>16485</v>
      </c>
      <c r="UGL1" s="10" t="s">
        <v>16486</v>
      </c>
      <c r="UGM1" s="10" t="s">
        <v>16487</v>
      </c>
      <c r="UGN1" s="10" t="s">
        <v>16488</v>
      </c>
      <c r="UGO1" s="10" t="s">
        <v>16489</v>
      </c>
      <c r="UGP1" s="10" t="s">
        <v>16490</v>
      </c>
      <c r="UGQ1" s="10" t="s">
        <v>16491</v>
      </c>
      <c r="UGR1" s="10" t="s">
        <v>16492</v>
      </c>
      <c r="UGS1" s="10" t="s">
        <v>16493</v>
      </c>
      <c r="UGT1" s="10" t="s">
        <v>16494</v>
      </c>
      <c r="UGU1" s="10" t="s">
        <v>16495</v>
      </c>
      <c r="UGV1" s="10" t="s">
        <v>16496</v>
      </c>
      <c r="UGW1" s="10" t="s">
        <v>16497</v>
      </c>
      <c r="UGX1" s="10" t="s">
        <v>16498</v>
      </c>
      <c r="UGY1" s="10" t="s">
        <v>16499</v>
      </c>
      <c r="UGZ1" s="10" t="s">
        <v>16500</v>
      </c>
      <c r="UHA1" s="10" t="s">
        <v>16501</v>
      </c>
      <c r="UHB1" s="10" t="s">
        <v>16502</v>
      </c>
      <c r="UHC1" s="10" t="s">
        <v>16503</v>
      </c>
      <c r="UHD1" s="10" t="s">
        <v>16504</v>
      </c>
      <c r="UHE1" s="10" t="s">
        <v>16505</v>
      </c>
      <c r="UHF1" s="10" t="s">
        <v>16506</v>
      </c>
      <c r="UHG1" s="10" t="s">
        <v>16507</v>
      </c>
      <c r="UHH1" s="10" t="s">
        <v>16508</v>
      </c>
      <c r="UHI1" s="10" t="s">
        <v>16509</v>
      </c>
      <c r="UHJ1" s="10" t="s">
        <v>16510</v>
      </c>
      <c r="UHK1" s="10" t="s">
        <v>16511</v>
      </c>
      <c r="UHL1" s="10" t="s">
        <v>16512</v>
      </c>
      <c r="UHM1" s="10" t="s">
        <v>16513</v>
      </c>
      <c r="UHN1" s="10" t="s">
        <v>16514</v>
      </c>
      <c r="UHO1" s="10" t="s">
        <v>16515</v>
      </c>
      <c r="UHP1" s="10" t="s">
        <v>16516</v>
      </c>
      <c r="UHQ1" s="10" t="s">
        <v>16517</v>
      </c>
      <c r="UHR1" s="10" t="s">
        <v>16518</v>
      </c>
      <c r="UHS1" s="10" t="s">
        <v>16519</v>
      </c>
      <c r="UHT1" s="10" t="s">
        <v>16520</v>
      </c>
      <c r="UHU1" s="10" t="s">
        <v>16521</v>
      </c>
      <c r="UHV1" s="10" t="s">
        <v>16522</v>
      </c>
      <c r="UHW1" s="10" t="s">
        <v>16523</v>
      </c>
      <c r="UHX1" s="10" t="s">
        <v>16524</v>
      </c>
      <c r="UHY1" s="10" t="s">
        <v>16525</v>
      </c>
      <c r="UHZ1" s="10" t="s">
        <v>16526</v>
      </c>
      <c r="UIA1" s="10" t="s">
        <v>16527</v>
      </c>
      <c r="UIB1" s="10" t="s">
        <v>16528</v>
      </c>
      <c r="UIC1" s="10" t="s">
        <v>16529</v>
      </c>
      <c r="UID1" s="10" t="s">
        <v>16530</v>
      </c>
      <c r="UIE1" s="10" t="s">
        <v>16531</v>
      </c>
      <c r="UIF1" s="10" t="s">
        <v>16532</v>
      </c>
      <c r="UIG1" s="10" t="s">
        <v>16533</v>
      </c>
      <c r="UIH1" s="10" t="s">
        <v>16534</v>
      </c>
      <c r="UII1" s="10" t="s">
        <v>16535</v>
      </c>
      <c r="UIJ1" s="10" t="s">
        <v>16536</v>
      </c>
      <c r="UIK1" s="10" t="s">
        <v>16537</v>
      </c>
      <c r="UIL1" s="10" t="s">
        <v>16538</v>
      </c>
      <c r="UIM1" s="10" t="s">
        <v>16539</v>
      </c>
      <c r="UIN1" s="10" t="s">
        <v>16540</v>
      </c>
      <c r="UIO1" s="10" t="s">
        <v>16541</v>
      </c>
      <c r="UIP1" s="10" t="s">
        <v>16542</v>
      </c>
      <c r="UIQ1" s="10" t="s">
        <v>16543</v>
      </c>
      <c r="UIR1" s="10" t="s">
        <v>16544</v>
      </c>
      <c r="UIS1" s="10" t="s">
        <v>16545</v>
      </c>
      <c r="UIT1" s="10" t="s">
        <v>16546</v>
      </c>
      <c r="UIU1" s="10" t="s">
        <v>16547</v>
      </c>
      <c r="UIV1" s="10" t="s">
        <v>16548</v>
      </c>
      <c r="UIW1" s="10" t="s">
        <v>16549</v>
      </c>
      <c r="UIX1" s="10" t="s">
        <v>16550</v>
      </c>
      <c r="UIY1" s="10" t="s">
        <v>16551</v>
      </c>
      <c r="UIZ1" s="10" t="s">
        <v>16552</v>
      </c>
      <c r="UJA1" s="10" t="s">
        <v>16553</v>
      </c>
      <c r="UJB1" s="10" t="s">
        <v>16554</v>
      </c>
      <c r="UJC1" s="10" t="s">
        <v>16555</v>
      </c>
      <c r="UJD1" s="10" t="s">
        <v>16556</v>
      </c>
      <c r="UJE1" s="10" t="s">
        <v>16557</v>
      </c>
      <c r="UJF1" s="10" t="s">
        <v>16558</v>
      </c>
      <c r="UJG1" s="10" t="s">
        <v>16559</v>
      </c>
      <c r="UJH1" s="10" t="s">
        <v>16560</v>
      </c>
      <c r="UJI1" s="10" t="s">
        <v>16561</v>
      </c>
      <c r="UJJ1" s="10" t="s">
        <v>16562</v>
      </c>
      <c r="UJK1" s="10" t="s">
        <v>16563</v>
      </c>
      <c r="UJL1" s="10" t="s">
        <v>16564</v>
      </c>
      <c r="UJM1" s="10" t="s">
        <v>16565</v>
      </c>
      <c r="UJN1" s="10" t="s">
        <v>16566</v>
      </c>
      <c r="UJO1" s="10" t="s">
        <v>16567</v>
      </c>
      <c r="UJP1" s="10" t="s">
        <v>16568</v>
      </c>
      <c r="UJQ1" s="10" t="s">
        <v>16569</v>
      </c>
      <c r="UJR1" s="10" t="s">
        <v>16570</v>
      </c>
      <c r="UJS1" s="10" t="s">
        <v>16571</v>
      </c>
      <c r="UJT1" s="10" t="s">
        <v>16572</v>
      </c>
      <c r="UJU1" s="10" t="s">
        <v>16573</v>
      </c>
      <c r="UJV1" s="10" t="s">
        <v>16574</v>
      </c>
      <c r="UJW1" s="10" t="s">
        <v>16575</v>
      </c>
      <c r="UJX1" s="10" t="s">
        <v>16576</v>
      </c>
      <c r="UJY1" s="10" t="s">
        <v>16577</v>
      </c>
      <c r="UJZ1" s="10" t="s">
        <v>16578</v>
      </c>
      <c r="UKA1" s="10" t="s">
        <v>16579</v>
      </c>
      <c r="UKB1" s="10" t="s">
        <v>16580</v>
      </c>
      <c r="UKC1" s="10" t="s">
        <v>16581</v>
      </c>
      <c r="UKD1" s="10" t="s">
        <v>16582</v>
      </c>
      <c r="UKE1" s="10" t="s">
        <v>16583</v>
      </c>
      <c r="UKF1" s="10" t="s">
        <v>16584</v>
      </c>
      <c r="UKG1" s="10" t="s">
        <v>16585</v>
      </c>
      <c r="UKH1" s="10" t="s">
        <v>16586</v>
      </c>
      <c r="UKI1" s="10" t="s">
        <v>16587</v>
      </c>
      <c r="UKJ1" s="10" t="s">
        <v>16588</v>
      </c>
      <c r="UKK1" s="10" t="s">
        <v>16589</v>
      </c>
      <c r="UKL1" s="10" t="s">
        <v>16590</v>
      </c>
      <c r="UKM1" s="10" t="s">
        <v>16591</v>
      </c>
      <c r="UKN1" s="10" t="s">
        <v>16592</v>
      </c>
      <c r="UKO1" s="10" t="s">
        <v>16593</v>
      </c>
      <c r="UKP1" s="10" t="s">
        <v>16594</v>
      </c>
      <c r="UKQ1" s="10" t="s">
        <v>16595</v>
      </c>
      <c r="UKR1" s="10" t="s">
        <v>16596</v>
      </c>
      <c r="UKS1" s="10" t="s">
        <v>16597</v>
      </c>
      <c r="UKT1" s="10" t="s">
        <v>16598</v>
      </c>
      <c r="UKU1" s="10" t="s">
        <v>16599</v>
      </c>
      <c r="UKV1" s="10" t="s">
        <v>16600</v>
      </c>
      <c r="UKW1" s="10" t="s">
        <v>16601</v>
      </c>
      <c r="UKX1" s="10" t="s">
        <v>16602</v>
      </c>
      <c r="UKY1" s="10" t="s">
        <v>16603</v>
      </c>
      <c r="UKZ1" s="10" t="s">
        <v>16604</v>
      </c>
      <c r="ULA1" s="10" t="s">
        <v>16605</v>
      </c>
      <c r="ULB1" s="10" t="s">
        <v>16606</v>
      </c>
      <c r="ULC1" s="10" t="s">
        <v>16607</v>
      </c>
      <c r="ULD1" s="10" t="s">
        <v>16608</v>
      </c>
      <c r="ULE1" s="10" t="s">
        <v>16609</v>
      </c>
      <c r="ULF1" s="10" t="s">
        <v>16610</v>
      </c>
      <c r="ULG1" s="10" t="s">
        <v>16611</v>
      </c>
      <c r="ULH1" s="10" t="s">
        <v>16612</v>
      </c>
      <c r="ULI1" s="10" t="s">
        <v>16613</v>
      </c>
      <c r="ULJ1" s="10" t="s">
        <v>16614</v>
      </c>
      <c r="ULK1" s="10" t="s">
        <v>16615</v>
      </c>
      <c r="ULL1" s="10" t="s">
        <v>16616</v>
      </c>
      <c r="ULM1" s="10" t="s">
        <v>16617</v>
      </c>
      <c r="ULN1" s="10" t="s">
        <v>16618</v>
      </c>
      <c r="ULO1" s="10" t="s">
        <v>16619</v>
      </c>
      <c r="ULP1" s="10" t="s">
        <v>16620</v>
      </c>
      <c r="ULQ1" s="10" t="s">
        <v>16621</v>
      </c>
      <c r="ULR1" s="10" t="s">
        <v>16622</v>
      </c>
      <c r="ULS1" s="10" t="s">
        <v>16623</v>
      </c>
      <c r="ULT1" s="10" t="s">
        <v>16624</v>
      </c>
      <c r="ULU1" s="10" t="s">
        <v>16625</v>
      </c>
      <c r="ULV1" s="10" t="s">
        <v>16626</v>
      </c>
      <c r="ULW1" s="10" t="s">
        <v>16627</v>
      </c>
      <c r="ULX1" s="10" t="s">
        <v>16628</v>
      </c>
      <c r="ULY1" s="10" t="s">
        <v>16629</v>
      </c>
      <c r="ULZ1" s="10" t="s">
        <v>16630</v>
      </c>
      <c r="UMA1" s="10" t="s">
        <v>16631</v>
      </c>
      <c r="UMB1" s="10" t="s">
        <v>16632</v>
      </c>
      <c r="UMC1" s="10" t="s">
        <v>16633</v>
      </c>
      <c r="UMD1" s="10" t="s">
        <v>16634</v>
      </c>
      <c r="UME1" s="10" t="s">
        <v>16635</v>
      </c>
      <c r="UMF1" s="10" t="s">
        <v>16636</v>
      </c>
      <c r="UMG1" s="10" t="s">
        <v>16637</v>
      </c>
      <c r="UMH1" s="10" t="s">
        <v>16638</v>
      </c>
      <c r="UMI1" s="10" t="s">
        <v>16639</v>
      </c>
      <c r="UMJ1" s="10" t="s">
        <v>16640</v>
      </c>
      <c r="UMK1" s="10" t="s">
        <v>16641</v>
      </c>
      <c r="UML1" s="10" t="s">
        <v>16642</v>
      </c>
      <c r="UMM1" s="10" t="s">
        <v>16643</v>
      </c>
      <c r="UMN1" s="10" t="s">
        <v>16644</v>
      </c>
      <c r="UMO1" s="10" t="s">
        <v>16645</v>
      </c>
      <c r="UMP1" s="10" t="s">
        <v>16646</v>
      </c>
      <c r="UMQ1" s="10" t="s">
        <v>16647</v>
      </c>
      <c r="UMR1" s="10" t="s">
        <v>16648</v>
      </c>
      <c r="UMS1" s="10" t="s">
        <v>16649</v>
      </c>
      <c r="UMT1" s="10" t="s">
        <v>16650</v>
      </c>
      <c r="UMU1" s="10" t="s">
        <v>16651</v>
      </c>
      <c r="UMV1" s="10" t="s">
        <v>16652</v>
      </c>
      <c r="UMW1" s="10" t="s">
        <v>16653</v>
      </c>
      <c r="UMX1" s="10" t="s">
        <v>16654</v>
      </c>
      <c r="UMY1" s="10" t="s">
        <v>16655</v>
      </c>
      <c r="UMZ1" s="10" t="s">
        <v>16656</v>
      </c>
      <c r="UNA1" s="10" t="s">
        <v>16657</v>
      </c>
      <c r="UNB1" s="10" t="s">
        <v>16658</v>
      </c>
      <c r="UNC1" s="10" t="s">
        <v>16659</v>
      </c>
      <c r="UND1" s="10" t="s">
        <v>16660</v>
      </c>
      <c r="UNE1" s="10" t="s">
        <v>16661</v>
      </c>
      <c r="UNF1" s="10" t="s">
        <v>16662</v>
      </c>
      <c r="UNG1" s="10" t="s">
        <v>16663</v>
      </c>
      <c r="UNH1" s="10" t="s">
        <v>16664</v>
      </c>
      <c r="UNI1" s="10" t="s">
        <v>16665</v>
      </c>
      <c r="UNJ1" s="10" t="s">
        <v>16666</v>
      </c>
      <c r="UNK1" s="10" t="s">
        <v>16667</v>
      </c>
      <c r="UNL1" s="10" t="s">
        <v>16668</v>
      </c>
      <c r="UNM1" s="10" t="s">
        <v>16669</v>
      </c>
      <c r="UNN1" s="10" t="s">
        <v>16670</v>
      </c>
      <c r="UNO1" s="10" t="s">
        <v>16671</v>
      </c>
      <c r="UNP1" s="10" t="s">
        <v>16672</v>
      </c>
      <c r="UNQ1" s="10" t="s">
        <v>16673</v>
      </c>
      <c r="UNR1" s="10" t="s">
        <v>16674</v>
      </c>
      <c r="UNS1" s="10" t="s">
        <v>16675</v>
      </c>
      <c r="UNT1" s="10" t="s">
        <v>16676</v>
      </c>
      <c r="UNU1" s="10" t="s">
        <v>16677</v>
      </c>
      <c r="UNV1" s="10" t="s">
        <v>16678</v>
      </c>
      <c r="UNW1" s="10" t="s">
        <v>16679</v>
      </c>
      <c r="UNX1" s="10" t="s">
        <v>16680</v>
      </c>
      <c r="UNY1" s="10" t="s">
        <v>16681</v>
      </c>
      <c r="UNZ1" s="10" t="s">
        <v>16682</v>
      </c>
      <c r="UOA1" s="10" t="s">
        <v>16683</v>
      </c>
      <c r="UOB1" s="10" t="s">
        <v>16684</v>
      </c>
      <c r="UOC1" s="10" t="s">
        <v>16685</v>
      </c>
      <c r="UOD1" s="10" t="s">
        <v>16686</v>
      </c>
      <c r="UOE1" s="10" t="s">
        <v>16687</v>
      </c>
      <c r="UOF1" s="10" t="s">
        <v>16688</v>
      </c>
      <c r="UOG1" s="10" t="s">
        <v>16689</v>
      </c>
      <c r="UOH1" s="10" t="s">
        <v>16690</v>
      </c>
      <c r="UOI1" s="10" t="s">
        <v>16691</v>
      </c>
      <c r="UOJ1" s="10" t="s">
        <v>16692</v>
      </c>
      <c r="UOK1" s="10" t="s">
        <v>16693</v>
      </c>
      <c r="UOL1" s="10" t="s">
        <v>16694</v>
      </c>
      <c r="UOM1" s="10" t="s">
        <v>16695</v>
      </c>
      <c r="UON1" s="10" t="s">
        <v>16696</v>
      </c>
      <c r="UOO1" s="10" t="s">
        <v>16697</v>
      </c>
      <c r="UOP1" s="10" t="s">
        <v>16698</v>
      </c>
      <c r="UOQ1" s="10" t="s">
        <v>16699</v>
      </c>
      <c r="UOR1" s="10" t="s">
        <v>16700</v>
      </c>
      <c r="UOS1" s="10" t="s">
        <v>16701</v>
      </c>
      <c r="UOT1" s="10" t="s">
        <v>16702</v>
      </c>
      <c r="UOU1" s="10" t="s">
        <v>16703</v>
      </c>
      <c r="UOV1" s="10" t="s">
        <v>16704</v>
      </c>
      <c r="UOW1" s="10" t="s">
        <v>16705</v>
      </c>
      <c r="UOX1" s="10" t="s">
        <v>16706</v>
      </c>
      <c r="UOY1" s="10" t="s">
        <v>16707</v>
      </c>
      <c r="UOZ1" s="10" t="s">
        <v>16708</v>
      </c>
      <c r="UPA1" s="10" t="s">
        <v>16709</v>
      </c>
      <c r="UPB1" s="10" t="s">
        <v>16710</v>
      </c>
      <c r="UPC1" s="10" t="s">
        <v>16711</v>
      </c>
      <c r="UPD1" s="10" t="s">
        <v>16712</v>
      </c>
      <c r="UPE1" s="10" t="s">
        <v>16713</v>
      </c>
      <c r="UPF1" s="10" t="s">
        <v>16714</v>
      </c>
      <c r="UPG1" s="10" t="s">
        <v>16715</v>
      </c>
      <c r="UPH1" s="10" t="s">
        <v>16716</v>
      </c>
      <c r="UPI1" s="10" t="s">
        <v>16717</v>
      </c>
      <c r="UPJ1" s="10" t="s">
        <v>16718</v>
      </c>
      <c r="UPK1" s="10" t="s">
        <v>16719</v>
      </c>
      <c r="UPL1" s="10" t="s">
        <v>16720</v>
      </c>
      <c r="UPM1" s="10" t="s">
        <v>16721</v>
      </c>
      <c r="UPN1" s="10" t="s">
        <v>16722</v>
      </c>
      <c r="UPO1" s="10" t="s">
        <v>16723</v>
      </c>
      <c r="UPP1" s="10" t="s">
        <v>16724</v>
      </c>
      <c r="UPQ1" s="10" t="s">
        <v>16725</v>
      </c>
      <c r="UPR1" s="10" t="s">
        <v>16726</v>
      </c>
      <c r="UPS1" s="10" t="s">
        <v>16727</v>
      </c>
      <c r="UPT1" s="10" t="s">
        <v>16728</v>
      </c>
      <c r="UPU1" s="10" t="s">
        <v>16729</v>
      </c>
      <c r="UPV1" s="10" t="s">
        <v>16730</v>
      </c>
      <c r="UPW1" s="10" t="s">
        <v>16731</v>
      </c>
      <c r="UPX1" s="10" t="s">
        <v>16732</v>
      </c>
      <c r="UPY1" s="10" t="s">
        <v>16733</v>
      </c>
      <c r="UPZ1" s="10" t="s">
        <v>16734</v>
      </c>
      <c r="UQA1" s="10" t="s">
        <v>16735</v>
      </c>
      <c r="UQB1" s="10" t="s">
        <v>16736</v>
      </c>
      <c r="UQC1" s="10" t="s">
        <v>16737</v>
      </c>
      <c r="UQD1" s="10" t="s">
        <v>16738</v>
      </c>
      <c r="UQE1" s="10" t="s">
        <v>16739</v>
      </c>
      <c r="UQF1" s="10" t="s">
        <v>16740</v>
      </c>
      <c r="UQG1" s="10" t="s">
        <v>16741</v>
      </c>
      <c r="UQH1" s="10" t="s">
        <v>16742</v>
      </c>
      <c r="UQI1" s="10" t="s">
        <v>16743</v>
      </c>
      <c r="UQJ1" s="10" t="s">
        <v>16744</v>
      </c>
      <c r="UQK1" s="10" t="s">
        <v>16745</v>
      </c>
      <c r="UQL1" s="10" t="s">
        <v>16746</v>
      </c>
      <c r="UQM1" s="10" t="s">
        <v>16747</v>
      </c>
      <c r="UQN1" s="10" t="s">
        <v>16748</v>
      </c>
      <c r="UQO1" s="10" t="s">
        <v>16749</v>
      </c>
      <c r="UQP1" s="10" t="s">
        <v>16750</v>
      </c>
      <c r="UQQ1" s="10" t="s">
        <v>16751</v>
      </c>
      <c r="UQR1" s="10" t="s">
        <v>16752</v>
      </c>
      <c r="UQS1" s="10" t="s">
        <v>16753</v>
      </c>
      <c r="UQT1" s="10" t="s">
        <v>16754</v>
      </c>
      <c r="UQU1" s="10" t="s">
        <v>16755</v>
      </c>
      <c r="UQV1" s="10" t="s">
        <v>16756</v>
      </c>
      <c r="UQW1" s="10" t="s">
        <v>16757</v>
      </c>
      <c r="UQX1" s="10" t="s">
        <v>16758</v>
      </c>
      <c r="UQY1" s="10" t="s">
        <v>16759</v>
      </c>
      <c r="UQZ1" s="10" t="s">
        <v>16760</v>
      </c>
      <c r="URA1" s="10" t="s">
        <v>16761</v>
      </c>
      <c r="URB1" s="10" t="s">
        <v>16762</v>
      </c>
      <c r="URC1" s="10" t="s">
        <v>16763</v>
      </c>
      <c r="URD1" s="10" t="s">
        <v>16764</v>
      </c>
      <c r="URE1" s="10" t="s">
        <v>16765</v>
      </c>
      <c r="URF1" s="10" t="s">
        <v>16766</v>
      </c>
      <c r="URG1" s="10" t="s">
        <v>16767</v>
      </c>
      <c r="URH1" s="10" t="s">
        <v>16768</v>
      </c>
      <c r="URI1" s="10" t="s">
        <v>16769</v>
      </c>
      <c r="URJ1" s="10" t="s">
        <v>16770</v>
      </c>
      <c r="URK1" s="10" t="s">
        <v>16771</v>
      </c>
      <c r="URL1" s="10" t="s">
        <v>16772</v>
      </c>
      <c r="URM1" s="10" t="s">
        <v>16773</v>
      </c>
      <c r="URN1" s="10" t="s">
        <v>16774</v>
      </c>
      <c r="URO1" s="10" t="s">
        <v>16775</v>
      </c>
      <c r="URP1" s="10" t="s">
        <v>16776</v>
      </c>
      <c r="URQ1" s="10" t="s">
        <v>16777</v>
      </c>
      <c r="URR1" s="10" t="s">
        <v>16778</v>
      </c>
      <c r="URS1" s="10" t="s">
        <v>16779</v>
      </c>
      <c r="URT1" s="10" t="s">
        <v>16780</v>
      </c>
      <c r="URU1" s="10" t="s">
        <v>16781</v>
      </c>
      <c r="URV1" s="10" t="s">
        <v>16782</v>
      </c>
      <c r="URW1" s="10" t="s">
        <v>16783</v>
      </c>
      <c r="URX1" s="10" t="s">
        <v>16784</v>
      </c>
      <c r="URY1" s="10" t="s">
        <v>16785</v>
      </c>
      <c r="URZ1" s="10" t="s">
        <v>16786</v>
      </c>
      <c r="USA1" s="10" t="s">
        <v>16787</v>
      </c>
      <c r="USB1" s="10" t="s">
        <v>16788</v>
      </c>
      <c r="USC1" s="10" t="s">
        <v>16789</v>
      </c>
      <c r="USD1" s="10" t="s">
        <v>16790</v>
      </c>
      <c r="USE1" s="10" t="s">
        <v>16791</v>
      </c>
      <c r="USF1" s="10" t="s">
        <v>16792</v>
      </c>
      <c r="USG1" s="10" t="s">
        <v>16793</v>
      </c>
      <c r="USH1" s="10" t="s">
        <v>16794</v>
      </c>
      <c r="USI1" s="10" t="s">
        <v>16795</v>
      </c>
      <c r="USJ1" s="10" t="s">
        <v>16796</v>
      </c>
      <c r="USK1" s="10" t="s">
        <v>16797</v>
      </c>
      <c r="USL1" s="10" t="s">
        <v>16798</v>
      </c>
      <c r="USM1" s="10" t="s">
        <v>16799</v>
      </c>
      <c r="USN1" s="10" t="s">
        <v>16800</v>
      </c>
      <c r="USO1" s="10" t="s">
        <v>16801</v>
      </c>
      <c r="USP1" s="10" t="s">
        <v>16802</v>
      </c>
      <c r="USQ1" s="10" t="s">
        <v>16803</v>
      </c>
      <c r="USR1" s="10" t="s">
        <v>16804</v>
      </c>
      <c r="USS1" s="10" t="s">
        <v>16805</v>
      </c>
      <c r="UST1" s="10" t="s">
        <v>16806</v>
      </c>
      <c r="USU1" s="10" t="s">
        <v>16807</v>
      </c>
      <c r="USV1" s="10" t="s">
        <v>16808</v>
      </c>
      <c r="USW1" s="10" t="s">
        <v>16809</v>
      </c>
      <c r="USX1" s="10" t="s">
        <v>16810</v>
      </c>
      <c r="USY1" s="10" t="s">
        <v>16811</v>
      </c>
      <c r="USZ1" s="10" t="s">
        <v>16812</v>
      </c>
      <c r="UTA1" s="10" t="s">
        <v>16813</v>
      </c>
      <c r="UTB1" s="10" t="s">
        <v>16814</v>
      </c>
      <c r="UTC1" s="10" t="s">
        <v>16815</v>
      </c>
      <c r="UTD1" s="10" t="s">
        <v>16816</v>
      </c>
      <c r="UTE1" s="10" t="s">
        <v>16817</v>
      </c>
      <c r="UTF1" s="10" t="s">
        <v>16818</v>
      </c>
      <c r="UTG1" s="10" t="s">
        <v>16819</v>
      </c>
      <c r="UTH1" s="10" t="s">
        <v>16820</v>
      </c>
      <c r="UTI1" s="10" t="s">
        <v>16821</v>
      </c>
      <c r="UTJ1" s="10" t="s">
        <v>16822</v>
      </c>
      <c r="UTK1" s="10" t="s">
        <v>16823</v>
      </c>
      <c r="UTL1" s="10" t="s">
        <v>16824</v>
      </c>
      <c r="UTM1" s="10" t="s">
        <v>16825</v>
      </c>
      <c r="UTN1" s="10" t="s">
        <v>16826</v>
      </c>
      <c r="UTO1" s="10" t="s">
        <v>16827</v>
      </c>
      <c r="UTP1" s="10" t="s">
        <v>16828</v>
      </c>
      <c r="UTQ1" s="10" t="s">
        <v>16829</v>
      </c>
      <c r="UTR1" s="10" t="s">
        <v>16830</v>
      </c>
      <c r="UTS1" s="10" t="s">
        <v>16831</v>
      </c>
      <c r="UTT1" s="10" t="s">
        <v>16832</v>
      </c>
      <c r="UTU1" s="10" t="s">
        <v>16833</v>
      </c>
      <c r="UTV1" s="10" t="s">
        <v>16834</v>
      </c>
      <c r="UTW1" s="10" t="s">
        <v>16835</v>
      </c>
      <c r="UTX1" s="10" t="s">
        <v>16836</v>
      </c>
      <c r="UTY1" s="10" t="s">
        <v>16837</v>
      </c>
      <c r="UTZ1" s="10" t="s">
        <v>16838</v>
      </c>
      <c r="UUA1" s="10" t="s">
        <v>16839</v>
      </c>
      <c r="UUB1" s="10" t="s">
        <v>16840</v>
      </c>
      <c r="UUC1" s="10" t="s">
        <v>16841</v>
      </c>
      <c r="UUD1" s="10" t="s">
        <v>16842</v>
      </c>
      <c r="UUE1" s="10" t="s">
        <v>16843</v>
      </c>
      <c r="UUF1" s="10" t="s">
        <v>16844</v>
      </c>
      <c r="UUG1" s="10" t="s">
        <v>16845</v>
      </c>
      <c r="UUH1" s="10" t="s">
        <v>16846</v>
      </c>
      <c r="UUI1" s="10" t="s">
        <v>16847</v>
      </c>
      <c r="UUJ1" s="10" t="s">
        <v>16848</v>
      </c>
      <c r="UUK1" s="10" t="s">
        <v>16849</v>
      </c>
      <c r="UUL1" s="10" t="s">
        <v>16850</v>
      </c>
      <c r="UUM1" s="10" t="s">
        <v>16851</v>
      </c>
      <c r="UUN1" s="10" t="s">
        <v>16852</v>
      </c>
      <c r="UUO1" s="10" t="s">
        <v>16853</v>
      </c>
      <c r="UUP1" s="10" t="s">
        <v>16854</v>
      </c>
      <c r="UUQ1" s="10" t="s">
        <v>16855</v>
      </c>
      <c r="UUR1" s="10" t="s">
        <v>16856</v>
      </c>
      <c r="UUS1" s="10" t="s">
        <v>16857</v>
      </c>
      <c r="UUT1" s="10" t="s">
        <v>16858</v>
      </c>
      <c r="UUU1" s="10" t="s">
        <v>16859</v>
      </c>
      <c r="UUV1" s="10" t="s">
        <v>16860</v>
      </c>
      <c r="UUW1" s="10" t="s">
        <v>16861</v>
      </c>
      <c r="UUX1" s="10" t="s">
        <v>16862</v>
      </c>
      <c r="UUY1" s="10" t="s">
        <v>16863</v>
      </c>
      <c r="UUZ1" s="10" t="s">
        <v>16864</v>
      </c>
      <c r="UVA1" s="10" t="s">
        <v>16865</v>
      </c>
      <c r="UVB1" s="10" t="s">
        <v>16866</v>
      </c>
      <c r="UVC1" s="10" t="s">
        <v>16867</v>
      </c>
      <c r="UVD1" s="10" t="s">
        <v>16868</v>
      </c>
      <c r="UVE1" s="10" t="s">
        <v>16869</v>
      </c>
      <c r="UVF1" s="10" t="s">
        <v>16870</v>
      </c>
      <c r="UVG1" s="10" t="s">
        <v>16871</v>
      </c>
      <c r="UVH1" s="10" t="s">
        <v>16872</v>
      </c>
      <c r="UVI1" s="10" t="s">
        <v>16873</v>
      </c>
      <c r="UVJ1" s="10" t="s">
        <v>16874</v>
      </c>
      <c r="UVK1" s="10" t="s">
        <v>16875</v>
      </c>
      <c r="UVL1" s="10" t="s">
        <v>16876</v>
      </c>
      <c r="UVM1" s="10" t="s">
        <v>16877</v>
      </c>
      <c r="UVN1" s="10" t="s">
        <v>16878</v>
      </c>
      <c r="UVO1" s="10" t="s">
        <v>16879</v>
      </c>
      <c r="UVP1" s="10" t="s">
        <v>16880</v>
      </c>
      <c r="UVQ1" s="10" t="s">
        <v>16881</v>
      </c>
      <c r="UVR1" s="10" t="s">
        <v>16882</v>
      </c>
      <c r="UVS1" s="10" t="s">
        <v>16883</v>
      </c>
      <c r="UVT1" s="10" t="s">
        <v>16884</v>
      </c>
      <c r="UVU1" s="10" t="s">
        <v>16885</v>
      </c>
      <c r="UVV1" s="10" t="s">
        <v>16886</v>
      </c>
      <c r="UVW1" s="10" t="s">
        <v>16887</v>
      </c>
      <c r="UVX1" s="10" t="s">
        <v>16888</v>
      </c>
      <c r="UVY1" s="10" t="s">
        <v>16889</v>
      </c>
      <c r="UVZ1" s="10" t="s">
        <v>16890</v>
      </c>
      <c r="UWA1" s="10" t="s">
        <v>16891</v>
      </c>
      <c r="UWB1" s="10" t="s">
        <v>16892</v>
      </c>
      <c r="UWC1" s="10" t="s">
        <v>16893</v>
      </c>
      <c r="UWD1" s="10" t="s">
        <v>16894</v>
      </c>
      <c r="UWE1" s="10" t="s">
        <v>16895</v>
      </c>
      <c r="UWF1" s="10" t="s">
        <v>16896</v>
      </c>
      <c r="UWG1" s="10" t="s">
        <v>16897</v>
      </c>
      <c r="UWH1" s="10" t="s">
        <v>16898</v>
      </c>
      <c r="UWI1" s="10" t="s">
        <v>16899</v>
      </c>
      <c r="UWJ1" s="10" t="s">
        <v>16900</v>
      </c>
      <c r="UWK1" s="10" t="s">
        <v>16901</v>
      </c>
      <c r="UWL1" s="10" t="s">
        <v>16902</v>
      </c>
      <c r="UWM1" s="10" t="s">
        <v>16903</v>
      </c>
      <c r="UWN1" s="10" t="s">
        <v>16904</v>
      </c>
      <c r="UWO1" s="10" t="s">
        <v>16905</v>
      </c>
      <c r="UWP1" s="10" t="s">
        <v>16906</v>
      </c>
      <c r="UWQ1" s="10" t="s">
        <v>16907</v>
      </c>
      <c r="UWR1" s="10" t="s">
        <v>16908</v>
      </c>
      <c r="UWS1" s="10" t="s">
        <v>16909</v>
      </c>
      <c r="UWT1" s="10" t="s">
        <v>16910</v>
      </c>
      <c r="UWU1" s="10" t="s">
        <v>16911</v>
      </c>
      <c r="UWV1" s="10" t="s">
        <v>16912</v>
      </c>
      <c r="UWW1" s="10" t="s">
        <v>16913</v>
      </c>
      <c r="UWX1" s="10" t="s">
        <v>16914</v>
      </c>
      <c r="UWY1" s="10" t="s">
        <v>16915</v>
      </c>
      <c r="UWZ1" s="10" t="s">
        <v>16916</v>
      </c>
      <c r="UXA1" s="10" t="s">
        <v>16917</v>
      </c>
      <c r="UXB1" s="10" t="s">
        <v>16918</v>
      </c>
      <c r="UXC1" s="10" t="s">
        <v>16919</v>
      </c>
      <c r="UXD1" s="10" t="s">
        <v>16920</v>
      </c>
      <c r="UXE1" s="10" t="s">
        <v>16921</v>
      </c>
      <c r="UXF1" s="10" t="s">
        <v>16922</v>
      </c>
      <c r="UXG1" s="10" t="s">
        <v>16923</v>
      </c>
      <c r="UXH1" s="10" t="s">
        <v>16924</v>
      </c>
      <c r="UXI1" s="10" t="s">
        <v>16925</v>
      </c>
      <c r="UXJ1" s="10" t="s">
        <v>16926</v>
      </c>
      <c r="UXK1" s="10" t="s">
        <v>16927</v>
      </c>
      <c r="UXL1" s="10" t="s">
        <v>16928</v>
      </c>
      <c r="UXM1" s="10" t="s">
        <v>16929</v>
      </c>
      <c r="UXN1" s="10" t="s">
        <v>16930</v>
      </c>
      <c r="UXO1" s="10" t="s">
        <v>16931</v>
      </c>
      <c r="UXP1" s="10" t="s">
        <v>16932</v>
      </c>
      <c r="UXQ1" s="10" t="s">
        <v>16933</v>
      </c>
      <c r="UXR1" s="10" t="s">
        <v>16934</v>
      </c>
      <c r="UXS1" s="10" t="s">
        <v>16935</v>
      </c>
      <c r="UXT1" s="10" t="s">
        <v>16936</v>
      </c>
      <c r="UXU1" s="10" t="s">
        <v>16937</v>
      </c>
      <c r="UXV1" s="10" t="s">
        <v>16938</v>
      </c>
      <c r="UXW1" s="10" t="s">
        <v>16939</v>
      </c>
      <c r="UXX1" s="10" t="s">
        <v>16940</v>
      </c>
      <c r="UXY1" s="10" t="s">
        <v>16941</v>
      </c>
      <c r="UXZ1" s="10" t="s">
        <v>16942</v>
      </c>
      <c r="UYA1" s="10" t="s">
        <v>16943</v>
      </c>
      <c r="UYB1" s="10" t="s">
        <v>16944</v>
      </c>
      <c r="UYC1" s="10" t="s">
        <v>16945</v>
      </c>
      <c r="UYD1" s="10" t="s">
        <v>16946</v>
      </c>
      <c r="UYE1" s="10" t="s">
        <v>16947</v>
      </c>
      <c r="UYF1" s="10" t="s">
        <v>16948</v>
      </c>
      <c r="UYG1" s="10" t="s">
        <v>16949</v>
      </c>
      <c r="UYH1" s="10" t="s">
        <v>16950</v>
      </c>
      <c r="UYI1" s="10" t="s">
        <v>16951</v>
      </c>
      <c r="UYJ1" s="10" t="s">
        <v>16952</v>
      </c>
      <c r="UYK1" s="10" t="s">
        <v>16953</v>
      </c>
      <c r="UYL1" s="10" t="s">
        <v>16954</v>
      </c>
      <c r="UYM1" s="10" t="s">
        <v>16955</v>
      </c>
      <c r="UYN1" s="10" t="s">
        <v>16956</v>
      </c>
      <c r="UYO1" s="10" t="s">
        <v>16957</v>
      </c>
      <c r="UYP1" s="10" t="s">
        <v>16958</v>
      </c>
      <c r="UYQ1" s="10" t="s">
        <v>16959</v>
      </c>
      <c r="UYR1" s="10" t="s">
        <v>16960</v>
      </c>
      <c r="UYS1" s="10" t="s">
        <v>16961</v>
      </c>
      <c r="UYT1" s="10" t="s">
        <v>16962</v>
      </c>
      <c r="UYU1" s="10" t="s">
        <v>16963</v>
      </c>
      <c r="UYV1" s="10" t="s">
        <v>16964</v>
      </c>
      <c r="UYW1" s="10" t="s">
        <v>16965</v>
      </c>
      <c r="UYX1" s="10" t="s">
        <v>16966</v>
      </c>
      <c r="UYY1" s="10" t="s">
        <v>16967</v>
      </c>
      <c r="UYZ1" s="10" t="s">
        <v>16968</v>
      </c>
      <c r="UZA1" s="10" t="s">
        <v>16969</v>
      </c>
      <c r="UZB1" s="10" t="s">
        <v>16970</v>
      </c>
      <c r="UZC1" s="10" t="s">
        <v>16971</v>
      </c>
      <c r="UZD1" s="10" t="s">
        <v>16972</v>
      </c>
      <c r="UZE1" s="10" t="s">
        <v>16973</v>
      </c>
      <c r="UZF1" s="10" t="s">
        <v>16974</v>
      </c>
      <c r="UZG1" s="10" t="s">
        <v>16975</v>
      </c>
      <c r="UZH1" s="10" t="s">
        <v>16976</v>
      </c>
      <c r="UZI1" s="10" t="s">
        <v>16977</v>
      </c>
      <c r="UZJ1" s="10" t="s">
        <v>16978</v>
      </c>
      <c r="UZK1" s="10" t="s">
        <v>16979</v>
      </c>
      <c r="UZL1" s="10" t="s">
        <v>16980</v>
      </c>
      <c r="UZM1" s="10" t="s">
        <v>16981</v>
      </c>
      <c r="UZN1" s="10" t="s">
        <v>16982</v>
      </c>
      <c r="UZO1" s="10" t="s">
        <v>16983</v>
      </c>
      <c r="UZP1" s="10" t="s">
        <v>16984</v>
      </c>
      <c r="UZQ1" s="10" t="s">
        <v>16985</v>
      </c>
      <c r="UZR1" s="10" t="s">
        <v>16986</v>
      </c>
      <c r="UZS1" s="10" t="s">
        <v>16987</v>
      </c>
      <c r="UZT1" s="10" t="s">
        <v>16988</v>
      </c>
      <c r="UZU1" s="10" t="s">
        <v>16989</v>
      </c>
      <c r="UZV1" s="10" t="s">
        <v>16990</v>
      </c>
      <c r="UZW1" s="10" t="s">
        <v>16991</v>
      </c>
      <c r="UZX1" s="10" t="s">
        <v>16992</v>
      </c>
      <c r="UZY1" s="10" t="s">
        <v>16993</v>
      </c>
      <c r="UZZ1" s="10" t="s">
        <v>16994</v>
      </c>
      <c r="VAA1" s="10" t="s">
        <v>16995</v>
      </c>
      <c r="VAB1" s="10" t="s">
        <v>16996</v>
      </c>
      <c r="VAC1" s="10" t="s">
        <v>16997</v>
      </c>
      <c r="VAD1" s="10" t="s">
        <v>16998</v>
      </c>
      <c r="VAE1" s="10" t="s">
        <v>16999</v>
      </c>
      <c r="VAF1" s="10" t="s">
        <v>17000</v>
      </c>
      <c r="VAG1" s="10" t="s">
        <v>17001</v>
      </c>
      <c r="VAH1" s="10" t="s">
        <v>17002</v>
      </c>
      <c r="VAI1" s="10" t="s">
        <v>17003</v>
      </c>
      <c r="VAJ1" s="10" t="s">
        <v>17004</v>
      </c>
      <c r="VAK1" s="10" t="s">
        <v>17005</v>
      </c>
      <c r="VAL1" s="10" t="s">
        <v>17006</v>
      </c>
      <c r="VAM1" s="10" t="s">
        <v>17007</v>
      </c>
      <c r="VAN1" s="10" t="s">
        <v>17008</v>
      </c>
      <c r="VAO1" s="10" t="s">
        <v>17009</v>
      </c>
      <c r="VAP1" s="10" t="s">
        <v>17010</v>
      </c>
      <c r="VAQ1" s="10" t="s">
        <v>17011</v>
      </c>
      <c r="VAR1" s="10" t="s">
        <v>17012</v>
      </c>
      <c r="VAS1" s="10" t="s">
        <v>17013</v>
      </c>
      <c r="VAT1" s="10" t="s">
        <v>17014</v>
      </c>
      <c r="VAU1" s="10" t="s">
        <v>17015</v>
      </c>
      <c r="VAV1" s="10" t="s">
        <v>17016</v>
      </c>
      <c r="VAW1" s="10" t="s">
        <v>17017</v>
      </c>
      <c r="VAX1" s="10" t="s">
        <v>17018</v>
      </c>
      <c r="VAY1" s="10" t="s">
        <v>17019</v>
      </c>
      <c r="VAZ1" s="10" t="s">
        <v>17020</v>
      </c>
      <c r="VBA1" s="10" t="s">
        <v>17021</v>
      </c>
      <c r="VBB1" s="10" t="s">
        <v>17022</v>
      </c>
      <c r="VBC1" s="10" t="s">
        <v>17023</v>
      </c>
      <c r="VBD1" s="10" t="s">
        <v>17024</v>
      </c>
      <c r="VBE1" s="10" t="s">
        <v>17025</v>
      </c>
      <c r="VBF1" s="10" t="s">
        <v>17026</v>
      </c>
      <c r="VBG1" s="10" t="s">
        <v>17027</v>
      </c>
      <c r="VBH1" s="10" t="s">
        <v>17028</v>
      </c>
      <c r="VBI1" s="10" t="s">
        <v>17029</v>
      </c>
      <c r="VBJ1" s="10" t="s">
        <v>17030</v>
      </c>
      <c r="VBK1" s="10" t="s">
        <v>17031</v>
      </c>
      <c r="VBL1" s="10" t="s">
        <v>17032</v>
      </c>
      <c r="VBM1" s="10" t="s">
        <v>17033</v>
      </c>
      <c r="VBN1" s="10" t="s">
        <v>17034</v>
      </c>
      <c r="VBO1" s="10" t="s">
        <v>17035</v>
      </c>
      <c r="VBP1" s="10" t="s">
        <v>17036</v>
      </c>
      <c r="VBQ1" s="10" t="s">
        <v>17037</v>
      </c>
      <c r="VBR1" s="10" t="s">
        <v>17038</v>
      </c>
      <c r="VBS1" s="10" t="s">
        <v>17039</v>
      </c>
      <c r="VBT1" s="10" t="s">
        <v>17040</v>
      </c>
      <c r="VBU1" s="10" t="s">
        <v>17041</v>
      </c>
      <c r="VBV1" s="10" t="s">
        <v>17042</v>
      </c>
      <c r="VBW1" s="10" t="s">
        <v>17043</v>
      </c>
      <c r="VBX1" s="10" t="s">
        <v>17044</v>
      </c>
      <c r="VBY1" s="10" t="s">
        <v>17045</v>
      </c>
      <c r="VBZ1" s="10" t="s">
        <v>17046</v>
      </c>
      <c r="VCA1" s="10" t="s">
        <v>17047</v>
      </c>
      <c r="VCB1" s="10" t="s">
        <v>17048</v>
      </c>
      <c r="VCC1" s="10" t="s">
        <v>17049</v>
      </c>
      <c r="VCD1" s="10" t="s">
        <v>17050</v>
      </c>
      <c r="VCE1" s="10" t="s">
        <v>17051</v>
      </c>
      <c r="VCF1" s="10" t="s">
        <v>17052</v>
      </c>
      <c r="VCG1" s="10" t="s">
        <v>17053</v>
      </c>
      <c r="VCH1" s="10" t="s">
        <v>17054</v>
      </c>
      <c r="VCI1" s="10" t="s">
        <v>17055</v>
      </c>
      <c r="VCJ1" s="10" t="s">
        <v>17056</v>
      </c>
      <c r="VCK1" s="10" t="s">
        <v>17057</v>
      </c>
      <c r="VCL1" s="10" t="s">
        <v>17058</v>
      </c>
      <c r="VCM1" s="10" t="s">
        <v>17059</v>
      </c>
      <c r="VCN1" s="10" t="s">
        <v>17060</v>
      </c>
      <c r="VCO1" s="10" t="s">
        <v>17061</v>
      </c>
      <c r="VCP1" s="10" t="s">
        <v>17062</v>
      </c>
      <c r="VCQ1" s="10" t="s">
        <v>17063</v>
      </c>
      <c r="VCR1" s="10" t="s">
        <v>17064</v>
      </c>
      <c r="VCS1" s="10" t="s">
        <v>17065</v>
      </c>
      <c r="VCT1" s="10" t="s">
        <v>17066</v>
      </c>
      <c r="VCU1" s="10" t="s">
        <v>17067</v>
      </c>
      <c r="VCV1" s="10" t="s">
        <v>17068</v>
      </c>
      <c r="VCW1" s="10" t="s">
        <v>17069</v>
      </c>
      <c r="VCX1" s="10" t="s">
        <v>17070</v>
      </c>
      <c r="VCY1" s="10" t="s">
        <v>17071</v>
      </c>
      <c r="VCZ1" s="10" t="s">
        <v>17072</v>
      </c>
      <c r="VDA1" s="10" t="s">
        <v>17073</v>
      </c>
      <c r="VDB1" s="10" t="s">
        <v>17074</v>
      </c>
      <c r="VDC1" s="10" t="s">
        <v>17075</v>
      </c>
      <c r="VDD1" s="10" t="s">
        <v>17076</v>
      </c>
      <c r="VDE1" s="10" t="s">
        <v>17077</v>
      </c>
      <c r="VDF1" s="10" t="s">
        <v>17078</v>
      </c>
      <c r="VDG1" s="10" t="s">
        <v>17079</v>
      </c>
      <c r="VDH1" s="10" t="s">
        <v>17080</v>
      </c>
      <c r="VDI1" s="10" t="s">
        <v>17081</v>
      </c>
      <c r="VDJ1" s="10" t="s">
        <v>17082</v>
      </c>
      <c r="VDK1" s="10" t="s">
        <v>17083</v>
      </c>
      <c r="VDL1" s="10" t="s">
        <v>17084</v>
      </c>
      <c r="VDM1" s="10" t="s">
        <v>17085</v>
      </c>
      <c r="VDN1" s="10" t="s">
        <v>17086</v>
      </c>
      <c r="VDO1" s="10" t="s">
        <v>17087</v>
      </c>
      <c r="VDP1" s="10" t="s">
        <v>17088</v>
      </c>
      <c r="VDQ1" s="10" t="s">
        <v>17089</v>
      </c>
      <c r="VDR1" s="10" t="s">
        <v>17090</v>
      </c>
      <c r="VDS1" s="10" t="s">
        <v>17091</v>
      </c>
      <c r="VDT1" s="10" t="s">
        <v>17092</v>
      </c>
      <c r="VDU1" s="10" t="s">
        <v>17093</v>
      </c>
      <c r="VDV1" s="10" t="s">
        <v>17094</v>
      </c>
      <c r="VDW1" s="10" t="s">
        <v>17095</v>
      </c>
      <c r="VDX1" s="10" t="s">
        <v>17096</v>
      </c>
      <c r="VDY1" s="10" t="s">
        <v>17097</v>
      </c>
      <c r="VDZ1" s="10" t="s">
        <v>17098</v>
      </c>
      <c r="VEA1" s="10" t="s">
        <v>17099</v>
      </c>
      <c r="VEB1" s="10" t="s">
        <v>17100</v>
      </c>
      <c r="VEC1" s="10" t="s">
        <v>17101</v>
      </c>
      <c r="VED1" s="10" t="s">
        <v>17102</v>
      </c>
      <c r="VEE1" s="10" t="s">
        <v>17103</v>
      </c>
      <c r="VEF1" s="10" t="s">
        <v>17104</v>
      </c>
      <c r="VEG1" s="10" t="s">
        <v>17105</v>
      </c>
      <c r="VEH1" s="10" t="s">
        <v>17106</v>
      </c>
      <c r="VEI1" s="10" t="s">
        <v>17107</v>
      </c>
      <c r="VEJ1" s="10" t="s">
        <v>17108</v>
      </c>
      <c r="VEK1" s="10" t="s">
        <v>17109</v>
      </c>
      <c r="VEL1" s="10" t="s">
        <v>17110</v>
      </c>
      <c r="VEM1" s="10" t="s">
        <v>17111</v>
      </c>
      <c r="VEN1" s="10" t="s">
        <v>17112</v>
      </c>
      <c r="VEO1" s="10" t="s">
        <v>17113</v>
      </c>
      <c r="VEP1" s="10" t="s">
        <v>17114</v>
      </c>
      <c r="VEQ1" s="10" t="s">
        <v>17115</v>
      </c>
      <c r="VER1" s="10" t="s">
        <v>17116</v>
      </c>
      <c r="VES1" s="10" t="s">
        <v>17117</v>
      </c>
      <c r="VET1" s="10" t="s">
        <v>17118</v>
      </c>
      <c r="VEU1" s="10" t="s">
        <v>17119</v>
      </c>
      <c r="VEV1" s="10" t="s">
        <v>17120</v>
      </c>
      <c r="VEW1" s="10" t="s">
        <v>17121</v>
      </c>
      <c r="VEX1" s="10" t="s">
        <v>17122</v>
      </c>
      <c r="VEY1" s="10" t="s">
        <v>17123</v>
      </c>
      <c r="VEZ1" s="10" t="s">
        <v>17124</v>
      </c>
      <c r="VFA1" s="10" t="s">
        <v>17125</v>
      </c>
      <c r="VFB1" s="10" t="s">
        <v>17126</v>
      </c>
      <c r="VFC1" s="10" t="s">
        <v>17127</v>
      </c>
      <c r="VFD1" s="10" t="s">
        <v>17128</v>
      </c>
      <c r="VFE1" s="10" t="s">
        <v>17129</v>
      </c>
      <c r="VFF1" s="10" t="s">
        <v>17130</v>
      </c>
      <c r="VFG1" s="10" t="s">
        <v>17131</v>
      </c>
      <c r="VFH1" s="10" t="s">
        <v>17132</v>
      </c>
      <c r="VFI1" s="10" t="s">
        <v>17133</v>
      </c>
      <c r="VFJ1" s="10" t="s">
        <v>17134</v>
      </c>
      <c r="VFK1" s="10" t="s">
        <v>17135</v>
      </c>
      <c r="VFL1" s="10" t="s">
        <v>17136</v>
      </c>
      <c r="VFM1" s="10" t="s">
        <v>17137</v>
      </c>
      <c r="VFN1" s="10" t="s">
        <v>17138</v>
      </c>
      <c r="VFO1" s="10" t="s">
        <v>17139</v>
      </c>
      <c r="VFP1" s="10" t="s">
        <v>17140</v>
      </c>
      <c r="VFQ1" s="10" t="s">
        <v>17141</v>
      </c>
      <c r="VFR1" s="10" t="s">
        <v>17142</v>
      </c>
      <c r="VFS1" s="10" t="s">
        <v>17143</v>
      </c>
      <c r="VFT1" s="10" t="s">
        <v>17144</v>
      </c>
      <c r="VFU1" s="10" t="s">
        <v>17145</v>
      </c>
      <c r="VFV1" s="10" t="s">
        <v>17146</v>
      </c>
      <c r="VFW1" s="10" t="s">
        <v>17147</v>
      </c>
      <c r="VFX1" s="10" t="s">
        <v>17148</v>
      </c>
      <c r="VFY1" s="10" t="s">
        <v>17149</v>
      </c>
      <c r="VFZ1" s="10" t="s">
        <v>17150</v>
      </c>
      <c r="VGA1" s="10" t="s">
        <v>17151</v>
      </c>
      <c r="VGB1" s="10" t="s">
        <v>17152</v>
      </c>
      <c r="VGC1" s="10" t="s">
        <v>17153</v>
      </c>
      <c r="VGD1" s="10" t="s">
        <v>17154</v>
      </c>
      <c r="VGE1" s="10" t="s">
        <v>17155</v>
      </c>
      <c r="VGF1" s="10" t="s">
        <v>17156</v>
      </c>
      <c r="VGG1" s="10" t="s">
        <v>17157</v>
      </c>
      <c r="VGH1" s="10" t="s">
        <v>17158</v>
      </c>
      <c r="VGI1" s="10" t="s">
        <v>17159</v>
      </c>
      <c r="VGJ1" s="10" t="s">
        <v>17160</v>
      </c>
      <c r="VGK1" s="10" t="s">
        <v>17161</v>
      </c>
      <c r="VGL1" s="10" t="s">
        <v>17162</v>
      </c>
      <c r="VGM1" s="10" t="s">
        <v>17163</v>
      </c>
      <c r="VGN1" s="10" t="s">
        <v>17164</v>
      </c>
      <c r="VGO1" s="10" t="s">
        <v>17165</v>
      </c>
      <c r="VGP1" s="10" t="s">
        <v>17166</v>
      </c>
      <c r="VGQ1" s="10" t="s">
        <v>17167</v>
      </c>
      <c r="VGR1" s="10" t="s">
        <v>17168</v>
      </c>
      <c r="VGS1" s="10" t="s">
        <v>17169</v>
      </c>
      <c r="VGT1" s="10" t="s">
        <v>17170</v>
      </c>
      <c r="VGU1" s="10" t="s">
        <v>17171</v>
      </c>
      <c r="VGV1" s="10" t="s">
        <v>17172</v>
      </c>
      <c r="VGW1" s="10" t="s">
        <v>17173</v>
      </c>
      <c r="VGX1" s="10" t="s">
        <v>17174</v>
      </c>
      <c r="VGY1" s="10" t="s">
        <v>17175</v>
      </c>
      <c r="VGZ1" s="10" t="s">
        <v>17176</v>
      </c>
      <c r="VHA1" s="10" t="s">
        <v>17177</v>
      </c>
      <c r="VHB1" s="10" t="s">
        <v>17178</v>
      </c>
      <c r="VHC1" s="10" t="s">
        <v>17179</v>
      </c>
      <c r="VHD1" s="10" t="s">
        <v>17180</v>
      </c>
      <c r="VHE1" s="10" t="s">
        <v>17181</v>
      </c>
      <c r="VHF1" s="10" t="s">
        <v>17182</v>
      </c>
      <c r="VHG1" s="10" t="s">
        <v>17183</v>
      </c>
      <c r="VHH1" s="10" t="s">
        <v>17184</v>
      </c>
      <c r="VHI1" s="10" t="s">
        <v>17185</v>
      </c>
      <c r="VHJ1" s="10" t="s">
        <v>17186</v>
      </c>
      <c r="VHK1" s="10" t="s">
        <v>17187</v>
      </c>
      <c r="VHL1" s="10" t="s">
        <v>17188</v>
      </c>
      <c r="VHM1" s="10" t="s">
        <v>17189</v>
      </c>
      <c r="VHN1" s="10" t="s">
        <v>17190</v>
      </c>
      <c r="VHO1" s="10" t="s">
        <v>17191</v>
      </c>
      <c r="VHP1" s="10" t="s">
        <v>17192</v>
      </c>
      <c r="VHQ1" s="10" t="s">
        <v>17193</v>
      </c>
      <c r="VHR1" s="10" t="s">
        <v>17194</v>
      </c>
      <c r="VHS1" s="10" t="s">
        <v>17195</v>
      </c>
      <c r="VHT1" s="10" t="s">
        <v>17196</v>
      </c>
      <c r="VHU1" s="10" t="s">
        <v>17197</v>
      </c>
      <c r="VHV1" s="10" t="s">
        <v>17198</v>
      </c>
      <c r="VHW1" s="10" t="s">
        <v>17199</v>
      </c>
      <c r="VHX1" s="10" t="s">
        <v>17200</v>
      </c>
      <c r="VHY1" s="10" t="s">
        <v>17201</v>
      </c>
      <c r="VHZ1" s="10" t="s">
        <v>17202</v>
      </c>
      <c r="VIA1" s="10" t="s">
        <v>17203</v>
      </c>
      <c r="VIB1" s="10" t="s">
        <v>17204</v>
      </c>
      <c r="VIC1" s="10" t="s">
        <v>17205</v>
      </c>
      <c r="VID1" s="10" t="s">
        <v>17206</v>
      </c>
      <c r="VIE1" s="10" t="s">
        <v>17207</v>
      </c>
      <c r="VIF1" s="10" t="s">
        <v>17208</v>
      </c>
      <c r="VIG1" s="10" t="s">
        <v>17209</v>
      </c>
      <c r="VIH1" s="10" t="s">
        <v>17210</v>
      </c>
      <c r="VII1" s="10" t="s">
        <v>17211</v>
      </c>
      <c r="VIJ1" s="10" t="s">
        <v>17212</v>
      </c>
      <c r="VIK1" s="10" t="s">
        <v>17213</v>
      </c>
      <c r="VIL1" s="10" t="s">
        <v>17214</v>
      </c>
      <c r="VIM1" s="10" t="s">
        <v>17215</v>
      </c>
      <c r="VIN1" s="10" t="s">
        <v>17216</v>
      </c>
      <c r="VIO1" s="10" t="s">
        <v>17217</v>
      </c>
      <c r="VIP1" s="10" t="s">
        <v>17218</v>
      </c>
      <c r="VIQ1" s="10" t="s">
        <v>17219</v>
      </c>
      <c r="VIR1" s="10" t="s">
        <v>17220</v>
      </c>
      <c r="VIS1" s="10" t="s">
        <v>17221</v>
      </c>
      <c r="VIT1" s="10" t="s">
        <v>17222</v>
      </c>
      <c r="VIU1" s="10" t="s">
        <v>17223</v>
      </c>
      <c r="VIV1" s="10" t="s">
        <v>17224</v>
      </c>
      <c r="VIW1" s="10" t="s">
        <v>17225</v>
      </c>
      <c r="VIX1" s="10" t="s">
        <v>17226</v>
      </c>
      <c r="VIY1" s="10" t="s">
        <v>17227</v>
      </c>
      <c r="VIZ1" s="10" t="s">
        <v>17228</v>
      </c>
      <c r="VJA1" s="10" t="s">
        <v>17229</v>
      </c>
      <c r="VJB1" s="10" t="s">
        <v>17230</v>
      </c>
      <c r="VJC1" s="10" t="s">
        <v>17231</v>
      </c>
      <c r="VJD1" s="10" t="s">
        <v>17232</v>
      </c>
      <c r="VJE1" s="10" t="s">
        <v>17233</v>
      </c>
      <c r="VJF1" s="10" t="s">
        <v>17234</v>
      </c>
      <c r="VJG1" s="10" t="s">
        <v>17235</v>
      </c>
      <c r="VJH1" s="10" t="s">
        <v>17236</v>
      </c>
      <c r="VJI1" s="10" t="s">
        <v>17237</v>
      </c>
      <c r="VJJ1" s="10" t="s">
        <v>17238</v>
      </c>
      <c r="VJK1" s="10" t="s">
        <v>17239</v>
      </c>
      <c r="VJL1" s="10" t="s">
        <v>17240</v>
      </c>
      <c r="VJM1" s="10" t="s">
        <v>17241</v>
      </c>
      <c r="VJN1" s="10" t="s">
        <v>17242</v>
      </c>
      <c r="VJO1" s="10" t="s">
        <v>17243</v>
      </c>
      <c r="VJP1" s="10" t="s">
        <v>17244</v>
      </c>
      <c r="VJQ1" s="10" t="s">
        <v>17245</v>
      </c>
      <c r="VJR1" s="10" t="s">
        <v>17246</v>
      </c>
      <c r="VJS1" s="10" t="s">
        <v>17247</v>
      </c>
      <c r="VJT1" s="10" t="s">
        <v>17248</v>
      </c>
      <c r="VJU1" s="10" t="s">
        <v>17249</v>
      </c>
      <c r="VJV1" s="10" t="s">
        <v>17250</v>
      </c>
      <c r="VJW1" s="10" t="s">
        <v>17251</v>
      </c>
      <c r="VJX1" s="10" t="s">
        <v>17252</v>
      </c>
      <c r="VJY1" s="10" t="s">
        <v>17253</v>
      </c>
      <c r="VJZ1" s="10" t="s">
        <v>17254</v>
      </c>
      <c r="VKA1" s="10" t="s">
        <v>17255</v>
      </c>
      <c r="VKB1" s="10" t="s">
        <v>17256</v>
      </c>
      <c r="VKC1" s="10" t="s">
        <v>17257</v>
      </c>
      <c r="VKD1" s="10" t="s">
        <v>17258</v>
      </c>
      <c r="VKE1" s="10" t="s">
        <v>17259</v>
      </c>
      <c r="VKF1" s="10" t="s">
        <v>17260</v>
      </c>
      <c r="VKG1" s="10" t="s">
        <v>17261</v>
      </c>
      <c r="VKH1" s="10" t="s">
        <v>17262</v>
      </c>
      <c r="VKI1" s="10" t="s">
        <v>17263</v>
      </c>
      <c r="VKJ1" s="10" t="s">
        <v>17264</v>
      </c>
      <c r="VKK1" s="10" t="s">
        <v>17265</v>
      </c>
      <c r="VKL1" s="10" t="s">
        <v>17266</v>
      </c>
      <c r="VKM1" s="10" t="s">
        <v>17267</v>
      </c>
      <c r="VKN1" s="10" t="s">
        <v>17268</v>
      </c>
      <c r="VKO1" s="10" t="s">
        <v>17269</v>
      </c>
      <c r="VKP1" s="10" t="s">
        <v>17270</v>
      </c>
      <c r="VKQ1" s="10" t="s">
        <v>17271</v>
      </c>
      <c r="VKR1" s="10" t="s">
        <v>17272</v>
      </c>
      <c r="VKS1" s="10" t="s">
        <v>17273</v>
      </c>
      <c r="VKT1" s="10" t="s">
        <v>17274</v>
      </c>
      <c r="VKU1" s="10" t="s">
        <v>17275</v>
      </c>
      <c r="VKV1" s="10" t="s">
        <v>17276</v>
      </c>
      <c r="VKW1" s="10" t="s">
        <v>17277</v>
      </c>
      <c r="VKX1" s="10" t="s">
        <v>17278</v>
      </c>
      <c r="VKY1" s="10" t="s">
        <v>17279</v>
      </c>
      <c r="VKZ1" s="10" t="s">
        <v>17280</v>
      </c>
      <c r="VLA1" s="10" t="s">
        <v>17281</v>
      </c>
      <c r="VLB1" s="10" t="s">
        <v>17282</v>
      </c>
      <c r="VLC1" s="10" t="s">
        <v>17283</v>
      </c>
      <c r="VLD1" s="10" t="s">
        <v>17284</v>
      </c>
      <c r="VLE1" s="10" t="s">
        <v>17285</v>
      </c>
      <c r="VLF1" s="10" t="s">
        <v>17286</v>
      </c>
      <c r="VLG1" s="10" t="s">
        <v>17287</v>
      </c>
      <c r="VLH1" s="10" t="s">
        <v>17288</v>
      </c>
      <c r="VLI1" s="10" t="s">
        <v>17289</v>
      </c>
      <c r="VLJ1" s="10" t="s">
        <v>17290</v>
      </c>
      <c r="VLK1" s="10" t="s">
        <v>17291</v>
      </c>
      <c r="VLL1" s="10" t="s">
        <v>17292</v>
      </c>
      <c r="VLM1" s="10" t="s">
        <v>17293</v>
      </c>
      <c r="VLN1" s="10" t="s">
        <v>17294</v>
      </c>
      <c r="VLO1" s="10" t="s">
        <v>17295</v>
      </c>
      <c r="VLP1" s="10" t="s">
        <v>17296</v>
      </c>
      <c r="VLQ1" s="10" t="s">
        <v>17297</v>
      </c>
      <c r="VLR1" s="10" t="s">
        <v>17298</v>
      </c>
      <c r="VLS1" s="10" t="s">
        <v>17299</v>
      </c>
      <c r="VLT1" s="10" t="s">
        <v>17300</v>
      </c>
      <c r="VLU1" s="10" t="s">
        <v>17301</v>
      </c>
      <c r="VLV1" s="10" t="s">
        <v>17302</v>
      </c>
      <c r="VLW1" s="10" t="s">
        <v>17303</v>
      </c>
      <c r="VLX1" s="10" t="s">
        <v>17304</v>
      </c>
      <c r="VLY1" s="10" t="s">
        <v>17305</v>
      </c>
      <c r="VLZ1" s="10" t="s">
        <v>17306</v>
      </c>
      <c r="VMA1" s="10" t="s">
        <v>17307</v>
      </c>
      <c r="VMB1" s="10" t="s">
        <v>17308</v>
      </c>
      <c r="VMC1" s="10" t="s">
        <v>17309</v>
      </c>
      <c r="VMD1" s="10" t="s">
        <v>17310</v>
      </c>
      <c r="VME1" s="10" t="s">
        <v>17311</v>
      </c>
      <c r="VMF1" s="10" t="s">
        <v>17312</v>
      </c>
      <c r="VMG1" s="10" t="s">
        <v>17313</v>
      </c>
      <c r="VMH1" s="10" t="s">
        <v>17314</v>
      </c>
      <c r="VMI1" s="10" t="s">
        <v>17315</v>
      </c>
      <c r="VMJ1" s="10" t="s">
        <v>17316</v>
      </c>
      <c r="VMK1" s="10" t="s">
        <v>17317</v>
      </c>
      <c r="VML1" s="10" t="s">
        <v>17318</v>
      </c>
      <c r="VMM1" s="10" t="s">
        <v>17319</v>
      </c>
      <c r="VMN1" s="10" t="s">
        <v>17320</v>
      </c>
      <c r="VMO1" s="10" t="s">
        <v>17321</v>
      </c>
      <c r="VMP1" s="10" t="s">
        <v>17322</v>
      </c>
      <c r="VMQ1" s="10" t="s">
        <v>17323</v>
      </c>
      <c r="VMR1" s="10" t="s">
        <v>17324</v>
      </c>
      <c r="VMS1" s="10" t="s">
        <v>17325</v>
      </c>
      <c r="VMT1" s="10" t="s">
        <v>17326</v>
      </c>
      <c r="VMU1" s="10" t="s">
        <v>17327</v>
      </c>
      <c r="VMV1" s="10" t="s">
        <v>17328</v>
      </c>
      <c r="VMW1" s="10" t="s">
        <v>17329</v>
      </c>
      <c r="VMX1" s="10" t="s">
        <v>17330</v>
      </c>
      <c r="VMY1" s="10" t="s">
        <v>17331</v>
      </c>
      <c r="VMZ1" s="10" t="s">
        <v>17332</v>
      </c>
      <c r="VNA1" s="10" t="s">
        <v>17333</v>
      </c>
      <c r="VNB1" s="10" t="s">
        <v>17334</v>
      </c>
      <c r="VNC1" s="10" t="s">
        <v>17335</v>
      </c>
      <c r="VND1" s="10" t="s">
        <v>17336</v>
      </c>
      <c r="VNE1" s="10" t="s">
        <v>17337</v>
      </c>
      <c r="VNF1" s="10" t="s">
        <v>17338</v>
      </c>
      <c r="VNG1" s="10" t="s">
        <v>17339</v>
      </c>
      <c r="VNH1" s="10" t="s">
        <v>17340</v>
      </c>
      <c r="VNI1" s="10" t="s">
        <v>17341</v>
      </c>
      <c r="VNJ1" s="10" t="s">
        <v>17342</v>
      </c>
      <c r="VNK1" s="10" t="s">
        <v>17343</v>
      </c>
      <c r="VNL1" s="10" t="s">
        <v>17344</v>
      </c>
      <c r="VNM1" s="10" t="s">
        <v>17345</v>
      </c>
      <c r="VNN1" s="10" t="s">
        <v>17346</v>
      </c>
      <c r="VNO1" s="10" t="s">
        <v>17347</v>
      </c>
      <c r="VNP1" s="10" t="s">
        <v>17348</v>
      </c>
      <c r="VNQ1" s="10" t="s">
        <v>17349</v>
      </c>
      <c r="VNR1" s="10" t="s">
        <v>17350</v>
      </c>
      <c r="VNS1" s="10" t="s">
        <v>17351</v>
      </c>
      <c r="VNT1" s="10" t="s">
        <v>17352</v>
      </c>
      <c r="VNU1" s="10" t="s">
        <v>17353</v>
      </c>
      <c r="VNV1" s="10" t="s">
        <v>17354</v>
      </c>
      <c r="VNW1" s="10" t="s">
        <v>17355</v>
      </c>
      <c r="VNX1" s="10" t="s">
        <v>17356</v>
      </c>
      <c r="VNY1" s="10" t="s">
        <v>17357</v>
      </c>
      <c r="VNZ1" s="10" t="s">
        <v>17358</v>
      </c>
      <c r="VOA1" s="10" t="s">
        <v>17359</v>
      </c>
      <c r="VOB1" s="10" t="s">
        <v>17360</v>
      </c>
      <c r="VOC1" s="10" t="s">
        <v>17361</v>
      </c>
      <c r="VOD1" s="10" t="s">
        <v>17362</v>
      </c>
      <c r="VOE1" s="10" t="s">
        <v>17363</v>
      </c>
      <c r="VOF1" s="10" t="s">
        <v>17364</v>
      </c>
      <c r="VOG1" s="10" t="s">
        <v>17365</v>
      </c>
      <c r="VOH1" s="10" t="s">
        <v>17366</v>
      </c>
      <c r="VOI1" s="10" t="s">
        <v>17367</v>
      </c>
      <c r="VOJ1" s="10" t="s">
        <v>17368</v>
      </c>
      <c r="VOK1" s="10" t="s">
        <v>17369</v>
      </c>
      <c r="VOL1" s="10" t="s">
        <v>17370</v>
      </c>
      <c r="VOM1" s="10" t="s">
        <v>17371</v>
      </c>
      <c r="VON1" s="10" t="s">
        <v>17372</v>
      </c>
      <c r="VOO1" s="10" t="s">
        <v>17373</v>
      </c>
      <c r="VOP1" s="10" t="s">
        <v>17374</v>
      </c>
      <c r="VOQ1" s="10" t="s">
        <v>17375</v>
      </c>
      <c r="VOR1" s="10" t="s">
        <v>17376</v>
      </c>
      <c r="VOS1" s="10" t="s">
        <v>17377</v>
      </c>
      <c r="VOT1" s="10" t="s">
        <v>17378</v>
      </c>
      <c r="VOU1" s="10" t="s">
        <v>17379</v>
      </c>
      <c r="VOV1" s="10" t="s">
        <v>17380</v>
      </c>
      <c r="VOW1" s="10" t="s">
        <v>17381</v>
      </c>
      <c r="VOX1" s="10" t="s">
        <v>17382</v>
      </c>
      <c r="VOY1" s="10" t="s">
        <v>17383</v>
      </c>
      <c r="VOZ1" s="10" t="s">
        <v>17384</v>
      </c>
      <c r="VPA1" s="10" t="s">
        <v>17385</v>
      </c>
      <c r="VPB1" s="10" t="s">
        <v>17386</v>
      </c>
      <c r="VPC1" s="10" t="s">
        <v>17387</v>
      </c>
      <c r="VPD1" s="10" t="s">
        <v>17388</v>
      </c>
      <c r="VPE1" s="10" t="s">
        <v>17389</v>
      </c>
      <c r="VPF1" s="10" t="s">
        <v>17390</v>
      </c>
      <c r="VPG1" s="10" t="s">
        <v>17391</v>
      </c>
      <c r="VPH1" s="10" t="s">
        <v>17392</v>
      </c>
      <c r="VPI1" s="10" t="s">
        <v>17393</v>
      </c>
      <c r="VPJ1" s="10" t="s">
        <v>17394</v>
      </c>
      <c r="VPK1" s="10" t="s">
        <v>17395</v>
      </c>
      <c r="VPL1" s="10" t="s">
        <v>17396</v>
      </c>
      <c r="VPM1" s="10" t="s">
        <v>17397</v>
      </c>
      <c r="VPN1" s="10" t="s">
        <v>17398</v>
      </c>
      <c r="VPO1" s="10" t="s">
        <v>17399</v>
      </c>
      <c r="VPP1" s="10" t="s">
        <v>17400</v>
      </c>
      <c r="VPQ1" s="10" t="s">
        <v>17401</v>
      </c>
      <c r="VPR1" s="10" t="s">
        <v>17402</v>
      </c>
      <c r="VPS1" s="10" t="s">
        <v>17403</v>
      </c>
      <c r="VPT1" s="10" t="s">
        <v>17404</v>
      </c>
      <c r="VPU1" s="10" t="s">
        <v>17405</v>
      </c>
      <c r="VPV1" s="10" t="s">
        <v>17406</v>
      </c>
      <c r="VPW1" s="10" t="s">
        <v>17407</v>
      </c>
      <c r="VPX1" s="10" t="s">
        <v>17408</v>
      </c>
      <c r="VPY1" s="10" t="s">
        <v>17409</v>
      </c>
      <c r="VPZ1" s="10" t="s">
        <v>17410</v>
      </c>
      <c r="VQA1" s="10" t="s">
        <v>17411</v>
      </c>
      <c r="VQB1" s="10" t="s">
        <v>17412</v>
      </c>
      <c r="VQC1" s="10" t="s">
        <v>17413</v>
      </c>
      <c r="VQD1" s="10" t="s">
        <v>17414</v>
      </c>
      <c r="VQE1" s="10" t="s">
        <v>17415</v>
      </c>
      <c r="VQF1" s="10" t="s">
        <v>17416</v>
      </c>
      <c r="VQG1" s="10" t="s">
        <v>17417</v>
      </c>
      <c r="VQH1" s="10" t="s">
        <v>17418</v>
      </c>
      <c r="VQI1" s="10" t="s">
        <v>17419</v>
      </c>
      <c r="VQJ1" s="10" t="s">
        <v>17420</v>
      </c>
      <c r="VQK1" s="10" t="s">
        <v>17421</v>
      </c>
      <c r="VQL1" s="10" t="s">
        <v>17422</v>
      </c>
      <c r="VQM1" s="10" t="s">
        <v>17423</v>
      </c>
      <c r="VQN1" s="10" t="s">
        <v>17424</v>
      </c>
      <c r="VQO1" s="10" t="s">
        <v>17425</v>
      </c>
      <c r="VQP1" s="10" t="s">
        <v>17426</v>
      </c>
      <c r="VQQ1" s="10" t="s">
        <v>17427</v>
      </c>
      <c r="VQR1" s="10" t="s">
        <v>17428</v>
      </c>
      <c r="VQS1" s="10" t="s">
        <v>17429</v>
      </c>
      <c r="VQT1" s="10" t="s">
        <v>17430</v>
      </c>
      <c r="VQU1" s="10" t="s">
        <v>17431</v>
      </c>
      <c r="VQV1" s="10" t="s">
        <v>17432</v>
      </c>
      <c r="VQW1" s="10" t="s">
        <v>17433</v>
      </c>
      <c r="VQX1" s="10" t="s">
        <v>17434</v>
      </c>
      <c r="VQY1" s="10" t="s">
        <v>17435</v>
      </c>
      <c r="VQZ1" s="10" t="s">
        <v>17436</v>
      </c>
      <c r="VRA1" s="10" t="s">
        <v>17437</v>
      </c>
      <c r="VRB1" s="10" t="s">
        <v>17438</v>
      </c>
      <c r="VRC1" s="10" t="s">
        <v>17439</v>
      </c>
      <c r="VRD1" s="10" t="s">
        <v>17440</v>
      </c>
      <c r="VRE1" s="10" t="s">
        <v>17441</v>
      </c>
      <c r="VRF1" s="10" t="s">
        <v>17442</v>
      </c>
      <c r="VRG1" s="10" t="s">
        <v>17443</v>
      </c>
      <c r="VRH1" s="10" t="s">
        <v>17444</v>
      </c>
      <c r="VRI1" s="10" t="s">
        <v>17445</v>
      </c>
      <c r="VRJ1" s="10" t="s">
        <v>17446</v>
      </c>
      <c r="VRK1" s="10" t="s">
        <v>17447</v>
      </c>
      <c r="VRL1" s="10" t="s">
        <v>17448</v>
      </c>
      <c r="VRM1" s="10" t="s">
        <v>17449</v>
      </c>
      <c r="VRN1" s="10" t="s">
        <v>17450</v>
      </c>
      <c r="VRO1" s="10" t="s">
        <v>17451</v>
      </c>
      <c r="VRP1" s="10" t="s">
        <v>17452</v>
      </c>
      <c r="VRQ1" s="10" t="s">
        <v>17453</v>
      </c>
      <c r="VRR1" s="10" t="s">
        <v>17454</v>
      </c>
      <c r="VRS1" s="10" t="s">
        <v>17455</v>
      </c>
      <c r="VRT1" s="10" t="s">
        <v>17456</v>
      </c>
      <c r="VRU1" s="10" t="s">
        <v>17457</v>
      </c>
      <c r="VRV1" s="10" t="s">
        <v>17458</v>
      </c>
      <c r="VRW1" s="10" t="s">
        <v>17459</v>
      </c>
      <c r="VRX1" s="10" t="s">
        <v>17460</v>
      </c>
      <c r="VRY1" s="10" t="s">
        <v>17461</v>
      </c>
      <c r="VRZ1" s="10" t="s">
        <v>17462</v>
      </c>
      <c r="VSA1" s="10" t="s">
        <v>17463</v>
      </c>
      <c r="VSB1" s="10" t="s">
        <v>17464</v>
      </c>
      <c r="VSC1" s="10" t="s">
        <v>17465</v>
      </c>
      <c r="VSD1" s="10" t="s">
        <v>17466</v>
      </c>
      <c r="VSE1" s="10" t="s">
        <v>17467</v>
      </c>
      <c r="VSF1" s="10" t="s">
        <v>17468</v>
      </c>
      <c r="VSG1" s="10" t="s">
        <v>17469</v>
      </c>
      <c r="VSH1" s="10" t="s">
        <v>17470</v>
      </c>
      <c r="VSI1" s="10" t="s">
        <v>17471</v>
      </c>
      <c r="VSJ1" s="10" t="s">
        <v>17472</v>
      </c>
      <c r="VSK1" s="10" t="s">
        <v>17473</v>
      </c>
      <c r="VSL1" s="10" t="s">
        <v>17474</v>
      </c>
      <c r="VSM1" s="10" t="s">
        <v>17475</v>
      </c>
      <c r="VSN1" s="10" t="s">
        <v>17476</v>
      </c>
      <c r="VSO1" s="10" t="s">
        <v>17477</v>
      </c>
      <c r="VSP1" s="10" t="s">
        <v>17478</v>
      </c>
      <c r="VSQ1" s="10" t="s">
        <v>17479</v>
      </c>
      <c r="VSR1" s="10" t="s">
        <v>17480</v>
      </c>
      <c r="VSS1" s="10" t="s">
        <v>17481</v>
      </c>
      <c r="VST1" s="10" t="s">
        <v>17482</v>
      </c>
      <c r="VSU1" s="10" t="s">
        <v>17483</v>
      </c>
      <c r="VSV1" s="10" t="s">
        <v>17484</v>
      </c>
      <c r="VSW1" s="10" t="s">
        <v>17485</v>
      </c>
      <c r="VSX1" s="10" t="s">
        <v>17486</v>
      </c>
      <c r="VSY1" s="10" t="s">
        <v>17487</v>
      </c>
      <c r="VSZ1" s="10" t="s">
        <v>17488</v>
      </c>
      <c r="VTA1" s="10" t="s">
        <v>17489</v>
      </c>
      <c r="VTB1" s="10" t="s">
        <v>17490</v>
      </c>
      <c r="VTC1" s="10" t="s">
        <v>17491</v>
      </c>
      <c r="VTD1" s="10" t="s">
        <v>17492</v>
      </c>
      <c r="VTE1" s="10" t="s">
        <v>17493</v>
      </c>
      <c r="VTF1" s="10" t="s">
        <v>17494</v>
      </c>
      <c r="VTG1" s="10" t="s">
        <v>17495</v>
      </c>
      <c r="VTH1" s="10" t="s">
        <v>17496</v>
      </c>
      <c r="VTI1" s="10" t="s">
        <v>17497</v>
      </c>
      <c r="VTJ1" s="10" t="s">
        <v>17498</v>
      </c>
      <c r="VTK1" s="10" t="s">
        <v>17499</v>
      </c>
      <c r="VTL1" s="10" t="s">
        <v>17500</v>
      </c>
      <c r="VTM1" s="10" t="s">
        <v>17501</v>
      </c>
      <c r="VTN1" s="10" t="s">
        <v>17502</v>
      </c>
      <c r="VTO1" s="10" t="s">
        <v>17503</v>
      </c>
      <c r="VTP1" s="10" t="s">
        <v>17504</v>
      </c>
      <c r="VTQ1" s="10" t="s">
        <v>17505</v>
      </c>
      <c r="VTR1" s="10" t="s">
        <v>17506</v>
      </c>
      <c r="VTS1" s="10" t="s">
        <v>17507</v>
      </c>
      <c r="VTT1" s="10" t="s">
        <v>17508</v>
      </c>
      <c r="VTU1" s="10" t="s">
        <v>17509</v>
      </c>
      <c r="VTV1" s="10" t="s">
        <v>17510</v>
      </c>
      <c r="VTW1" s="10" t="s">
        <v>17511</v>
      </c>
      <c r="VTX1" s="10" t="s">
        <v>17512</v>
      </c>
      <c r="VTY1" s="10" t="s">
        <v>17513</v>
      </c>
      <c r="VTZ1" s="10" t="s">
        <v>17514</v>
      </c>
      <c r="VUA1" s="10" t="s">
        <v>17515</v>
      </c>
      <c r="VUB1" s="10" t="s">
        <v>17516</v>
      </c>
      <c r="VUC1" s="10" t="s">
        <v>17517</v>
      </c>
      <c r="VUD1" s="10" t="s">
        <v>17518</v>
      </c>
      <c r="VUE1" s="10" t="s">
        <v>17519</v>
      </c>
      <c r="VUF1" s="10" t="s">
        <v>17520</v>
      </c>
      <c r="VUG1" s="10" t="s">
        <v>17521</v>
      </c>
      <c r="VUH1" s="10" t="s">
        <v>17522</v>
      </c>
      <c r="VUI1" s="10" t="s">
        <v>17523</v>
      </c>
      <c r="VUJ1" s="10" t="s">
        <v>17524</v>
      </c>
      <c r="VUK1" s="10" t="s">
        <v>17525</v>
      </c>
      <c r="VUL1" s="10" t="s">
        <v>17526</v>
      </c>
      <c r="VUM1" s="10" t="s">
        <v>17527</v>
      </c>
      <c r="VUN1" s="10" t="s">
        <v>17528</v>
      </c>
      <c r="VUO1" s="10" t="s">
        <v>17529</v>
      </c>
      <c r="VUP1" s="10" t="s">
        <v>17530</v>
      </c>
      <c r="VUQ1" s="10" t="s">
        <v>17531</v>
      </c>
      <c r="VUR1" s="10" t="s">
        <v>17532</v>
      </c>
      <c r="VUS1" s="10" t="s">
        <v>17533</v>
      </c>
      <c r="VUT1" s="10" t="s">
        <v>17534</v>
      </c>
      <c r="VUU1" s="10" t="s">
        <v>17535</v>
      </c>
      <c r="VUV1" s="10" t="s">
        <v>17536</v>
      </c>
      <c r="VUW1" s="10" t="s">
        <v>17537</v>
      </c>
      <c r="VUX1" s="10" t="s">
        <v>17538</v>
      </c>
      <c r="VUY1" s="10" t="s">
        <v>17539</v>
      </c>
      <c r="VUZ1" s="10" t="s">
        <v>17540</v>
      </c>
      <c r="VVA1" s="10" t="s">
        <v>17541</v>
      </c>
      <c r="VVB1" s="10" t="s">
        <v>17542</v>
      </c>
      <c r="VVC1" s="10" t="s">
        <v>17543</v>
      </c>
      <c r="VVD1" s="10" t="s">
        <v>17544</v>
      </c>
      <c r="VVE1" s="10" t="s">
        <v>17545</v>
      </c>
      <c r="VVF1" s="10" t="s">
        <v>17546</v>
      </c>
      <c r="VVG1" s="10" t="s">
        <v>17547</v>
      </c>
      <c r="VVH1" s="10" t="s">
        <v>17548</v>
      </c>
      <c r="VVI1" s="10" t="s">
        <v>17549</v>
      </c>
      <c r="VVJ1" s="10" t="s">
        <v>17550</v>
      </c>
      <c r="VVK1" s="10" t="s">
        <v>17551</v>
      </c>
      <c r="VVL1" s="10" t="s">
        <v>17552</v>
      </c>
      <c r="VVM1" s="10" t="s">
        <v>17553</v>
      </c>
      <c r="VVN1" s="10" t="s">
        <v>17554</v>
      </c>
      <c r="VVO1" s="10" t="s">
        <v>17555</v>
      </c>
      <c r="VVP1" s="10" t="s">
        <v>17556</v>
      </c>
      <c r="VVQ1" s="10" t="s">
        <v>17557</v>
      </c>
      <c r="VVR1" s="10" t="s">
        <v>17558</v>
      </c>
      <c r="VVS1" s="10" t="s">
        <v>17559</v>
      </c>
      <c r="VVT1" s="10" t="s">
        <v>17560</v>
      </c>
      <c r="VVU1" s="10" t="s">
        <v>17561</v>
      </c>
      <c r="VVV1" s="10" t="s">
        <v>17562</v>
      </c>
      <c r="VVW1" s="10" t="s">
        <v>17563</v>
      </c>
      <c r="VVX1" s="10" t="s">
        <v>17564</v>
      </c>
      <c r="VVY1" s="10" t="s">
        <v>17565</v>
      </c>
      <c r="VVZ1" s="10" t="s">
        <v>17566</v>
      </c>
      <c r="VWA1" s="10" t="s">
        <v>17567</v>
      </c>
      <c r="VWB1" s="10" t="s">
        <v>17568</v>
      </c>
      <c r="VWC1" s="10" t="s">
        <v>17569</v>
      </c>
      <c r="VWD1" s="10" t="s">
        <v>17570</v>
      </c>
      <c r="VWE1" s="10" t="s">
        <v>17571</v>
      </c>
      <c r="VWF1" s="10" t="s">
        <v>17572</v>
      </c>
      <c r="VWG1" s="10" t="s">
        <v>17573</v>
      </c>
      <c r="VWH1" s="10" t="s">
        <v>17574</v>
      </c>
      <c r="VWI1" s="10" t="s">
        <v>17575</v>
      </c>
      <c r="VWJ1" s="10" t="s">
        <v>17576</v>
      </c>
      <c r="VWK1" s="10" t="s">
        <v>17577</v>
      </c>
      <c r="VWL1" s="10" t="s">
        <v>17578</v>
      </c>
      <c r="VWM1" s="10" t="s">
        <v>17579</v>
      </c>
      <c r="VWN1" s="10" t="s">
        <v>17580</v>
      </c>
      <c r="VWO1" s="10" t="s">
        <v>17581</v>
      </c>
      <c r="VWP1" s="10" t="s">
        <v>17582</v>
      </c>
      <c r="VWQ1" s="10" t="s">
        <v>17583</v>
      </c>
      <c r="VWR1" s="10" t="s">
        <v>17584</v>
      </c>
      <c r="VWS1" s="10" t="s">
        <v>17585</v>
      </c>
      <c r="VWT1" s="10" t="s">
        <v>17586</v>
      </c>
      <c r="VWU1" s="10" t="s">
        <v>17587</v>
      </c>
      <c r="VWV1" s="10" t="s">
        <v>17588</v>
      </c>
      <c r="VWW1" s="10" t="s">
        <v>17589</v>
      </c>
      <c r="VWX1" s="10" t="s">
        <v>17590</v>
      </c>
      <c r="VWY1" s="10" t="s">
        <v>17591</v>
      </c>
      <c r="VWZ1" s="10" t="s">
        <v>17592</v>
      </c>
      <c r="VXA1" s="10" t="s">
        <v>17593</v>
      </c>
      <c r="VXB1" s="10" t="s">
        <v>17594</v>
      </c>
      <c r="VXC1" s="10" t="s">
        <v>17595</v>
      </c>
      <c r="VXD1" s="10" t="s">
        <v>17596</v>
      </c>
      <c r="VXE1" s="10" t="s">
        <v>17597</v>
      </c>
      <c r="VXF1" s="10" t="s">
        <v>17598</v>
      </c>
      <c r="VXG1" s="10" t="s">
        <v>17599</v>
      </c>
      <c r="VXH1" s="10" t="s">
        <v>17600</v>
      </c>
      <c r="VXI1" s="10" t="s">
        <v>17601</v>
      </c>
      <c r="VXJ1" s="10" t="s">
        <v>17602</v>
      </c>
      <c r="VXK1" s="10" t="s">
        <v>17603</v>
      </c>
      <c r="VXL1" s="10" t="s">
        <v>17604</v>
      </c>
      <c r="VXM1" s="10" t="s">
        <v>17605</v>
      </c>
      <c r="VXN1" s="10" t="s">
        <v>17606</v>
      </c>
      <c r="VXO1" s="10" t="s">
        <v>17607</v>
      </c>
      <c r="VXP1" s="10" t="s">
        <v>17608</v>
      </c>
      <c r="VXQ1" s="10" t="s">
        <v>17609</v>
      </c>
      <c r="VXR1" s="10" t="s">
        <v>17610</v>
      </c>
      <c r="VXS1" s="10" t="s">
        <v>17611</v>
      </c>
      <c r="VXT1" s="10" t="s">
        <v>17612</v>
      </c>
      <c r="VXU1" s="10" t="s">
        <v>17613</v>
      </c>
      <c r="VXV1" s="10" t="s">
        <v>17614</v>
      </c>
      <c r="VXW1" s="10" t="s">
        <v>17615</v>
      </c>
      <c r="VXX1" s="10" t="s">
        <v>17616</v>
      </c>
      <c r="VXY1" s="10" t="s">
        <v>17617</v>
      </c>
      <c r="VXZ1" s="10" t="s">
        <v>17618</v>
      </c>
      <c r="VYA1" s="10" t="s">
        <v>17619</v>
      </c>
      <c r="VYB1" s="10" t="s">
        <v>17620</v>
      </c>
      <c r="VYC1" s="10" t="s">
        <v>17621</v>
      </c>
      <c r="VYD1" s="10" t="s">
        <v>17622</v>
      </c>
      <c r="VYE1" s="10" t="s">
        <v>17623</v>
      </c>
      <c r="VYF1" s="10" t="s">
        <v>17624</v>
      </c>
      <c r="VYG1" s="10" t="s">
        <v>17625</v>
      </c>
      <c r="VYH1" s="10" t="s">
        <v>17626</v>
      </c>
      <c r="VYI1" s="10" t="s">
        <v>17627</v>
      </c>
      <c r="VYJ1" s="10" t="s">
        <v>17628</v>
      </c>
      <c r="VYK1" s="10" t="s">
        <v>17629</v>
      </c>
      <c r="VYL1" s="10" t="s">
        <v>17630</v>
      </c>
      <c r="VYM1" s="10" t="s">
        <v>17631</v>
      </c>
      <c r="VYN1" s="10" t="s">
        <v>17632</v>
      </c>
      <c r="VYO1" s="10" t="s">
        <v>17633</v>
      </c>
      <c r="VYP1" s="10" t="s">
        <v>17634</v>
      </c>
      <c r="VYQ1" s="10" t="s">
        <v>17635</v>
      </c>
      <c r="VYR1" s="10" t="s">
        <v>17636</v>
      </c>
      <c r="VYS1" s="10" t="s">
        <v>17637</v>
      </c>
      <c r="VYT1" s="10" t="s">
        <v>17638</v>
      </c>
      <c r="VYU1" s="10" t="s">
        <v>17639</v>
      </c>
      <c r="VYV1" s="10" t="s">
        <v>17640</v>
      </c>
      <c r="VYW1" s="10" t="s">
        <v>17641</v>
      </c>
      <c r="VYX1" s="10" t="s">
        <v>17642</v>
      </c>
      <c r="VYY1" s="10" t="s">
        <v>17643</v>
      </c>
      <c r="VYZ1" s="10" t="s">
        <v>17644</v>
      </c>
      <c r="VZA1" s="10" t="s">
        <v>17645</v>
      </c>
      <c r="VZB1" s="10" t="s">
        <v>17646</v>
      </c>
      <c r="VZC1" s="10" t="s">
        <v>17647</v>
      </c>
      <c r="VZD1" s="10" t="s">
        <v>17648</v>
      </c>
      <c r="VZE1" s="10" t="s">
        <v>17649</v>
      </c>
      <c r="VZF1" s="10" t="s">
        <v>17650</v>
      </c>
      <c r="VZG1" s="10" t="s">
        <v>17651</v>
      </c>
      <c r="VZH1" s="10" t="s">
        <v>17652</v>
      </c>
      <c r="VZI1" s="10" t="s">
        <v>17653</v>
      </c>
      <c r="VZJ1" s="10" t="s">
        <v>17654</v>
      </c>
      <c r="VZK1" s="10" t="s">
        <v>17655</v>
      </c>
      <c r="VZL1" s="10" t="s">
        <v>17656</v>
      </c>
      <c r="VZM1" s="10" t="s">
        <v>17657</v>
      </c>
      <c r="VZN1" s="10" t="s">
        <v>17658</v>
      </c>
      <c r="VZO1" s="10" t="s">
        <v>17659</v>
      </c>
      <c r="VZP1" s="10" t="s">
        <v>17660</v>
      </c>
      <c r="VZQ1" s="10" t="s">
        <v>17661</v>
      </c>
      <c r="VZR1" s="10" t="s">
        <v>17662</v>
      </c>
      <c r="VZS1" s="10" t="s">
        <v>17663</v>
      </c>
      <c r="VZT1" s="10" t="s">
        <v>17664</v>
      </c>
      <c r="VZU1" s="10" t="s">
        <v>17665</v>
      </c>
      <c r="VZV1" s="10" t="s">
        <v>17666</v>
      </c>
      <c r="VZW1" s="10" t="s">
        <v>17667</v>
      </c>
      <c r="VZX1" s="10" t="s">
        <v>17668</v>
      </c>
      <c r="VZY1" s="10" t="s">
        <v>17669</v>
      </c>
      <c r="VZZ1" s="10" t="s">
        <v>17670</v>
      </c>
      <c r="WAA1" s="10" t="s">
        <v>17671</v>
      </c>
      <c r="WAB1" s="10" t="s">
        <v>17672</v>
      </c>
      <c r="WAC1" s="10" t="s">
        <v>17673</v>
      </c>
      <c r="WAD1" s="10" t="s">
        <v>17674</v>
      </c>
      <c r="WAE1" s="10" t="s">
        <v>17675</v>
      </c>
      <c r="WAF1" s="10" t="s">
        <v>17676</v>
      </c>
      <c r="WAG1" s="10" t="s">
        <v>17677</v>
      </c>
      <c r="WAH1" s="10" t="s">
        <v>17678</v>
      </c>
      <c r="WAI1" s="10" t="s">
        <v>17679</v>
      </c>
      <c r="WAJ1" s="10" t="s">
        <v>17680</v>
      </c>
      <c r="WAK1" s="10" t="s">
        <v>17681</v>
      </c>
      <c r="WAL1" s="10" t="s">
        <v>17682</v>
      </c>
      <c r="WAM1" s="10" t="s">
        <v>17683</v>
      </c>
      <c r="WAN1" s="10" t="s">
        <v>17684</v>
      </c>
      <c r="WAO1" s="10" t="s">
        <v>17685</v>
      </c>
      <c r="WAP1" s="10" t="s">
        <v>17686</v>
      </c>
      <c r="WAQ1" s="10" t="s">
        <v>17687</v>
      </c>
      <c r="WAR1" s="10" t="s">
        <v>17688</v>
      </c>
      <c r="WAS1" s="10" t="s">
        <v>17689</v>
      </c>
      <c r="WAT1" s="10" t="s">
        <v>17690</v>
      </c>
      <c r="WAU1" s="10" t="s">
        <v>17691</v>
      </c>
      <c r="WAV1" s="10" t="s">
        <v>17692</v>
      </c>
      <c r="WAW1" s="10" t="s">
        <v>17693</v>
      </c>
      <c r="WAX1" s="10" t="s">
        <v>17694</v>
      </c>
      <c r="WAY1" s="10" t="s">
        <v>17695</v>
      </c>
      <c r="WAZ1" s="10" t="s">
        <v>17696</v>
      </c>
      <c r="WBA1" s="10" t="s">
        <v>17697</v>
      </c>
      <c r="WBB1" s="10" t="s">
        <v>17698</v>
      </c>
      <c r="WBC1" s="10" t="s">
        <v>17699</v>
      </c>
      <c r="WBD1" s="10" t="s">
        <v>17700</v>
      </c>
      <c r="WBE1" s="10" t="s">
        <v>17701</v>
      </c>
      <c r="WBF1" s="10" t="s">
        <v>17702</v>
      </c>
      <c r="WBG1" s="10" t="s">
        <v>17703</v>
      </c>
      <c r="WBH1" s="10" t="s">
        <v>17704</v>
      </c>
      <c r="WBI1" s="10" t="s">
        <v>17705</v>
      </c>
      <c r="WBJ1" s="10" t="s">
        <v>17706</v>
      </c>
      <c r="WBK1" s="10" t="s">
        <v>17707</v>
      </c>
      <c r="WBL1" s="10" t="s">
        <v>17708</v>
      </c>
      <c r="WBM1" s="10" t="s">
        <v>17709</v>
      </c>
      <c r="WBN1" s="10" t="s">
        <v>17710</v>
      </c>
      <c r="WBO1" s="10" t="s">
        <v>17711</v>
      </c>
      <c r="WBP1" s="10" t="s">
        <v>17712</v>
      </c>
      <c r="WBQ1" s="10" t="s">
        <v>17713</v>
      </c>
      <c r="WBR1" s="10" t="s">
        <v>17714</v>
      </c>
      <c r="WBS1" s="10" t="s">
        <v>17715</v>
      </c>
      <c r="WBT1" s="10" t="s">
        <v>17716</v>
      </c>
      <c r="WBU1" s="10" t="s">
        <v>17717</v>
      </c>
      <c r="WBV1" s="10" t="s">
        <v>17718</v>
      </c>
      <c r="WBW1" s="10" t="s">
        <v>17719</v>
      </c>
      <c r="WBX1" s="10" t="s">
        <v>17720</v>
      </c>
      <c r="WBY1" s="10" t="s">
        <v>17721</v>
      </c>
      <c r="WBZ1" s="10" t="s">
        <v>17722</v>
      </c>
      <c r="WCA1" s="10" t="s">
        <v>17723</v>
      </c>
      <c r="WCB1" s="10" t="s">
        <v>17724</v>
      </c>
      <c r="WCC1" s="10" t="s">
        <v>17725</v>
      </c>
      <c r="WCD1" s="10" t="s">
        <v>17726</v>
      </c>
      <c r="WCE1" s="10" t="s">
        <v>17727</v>
      </c>
      <c r="WCF1" s="10" t="s">
        <v>17728</v>
      </c>
      <c r="WCG1" s="10" t="s">
        <v>17729</v>
      </c>
      <c r="WCH1" s="10" t="s">
        <v>17730</v>
      </c>
      <c r="WCI1" s="10" t="s">
        <v>17731</v>
      </c>
      <c r="WCJ1" s="10" t="s">
        <v>17732</v>
      </c>
      <c r="WCK1" s="10" t="s">
        <v>17733</v>
      </c>
      <c r="WCL1" s="10" t="s">
        <v>17734</v>
      </c>
      <c r="WCM1" s="10" t="s">
        <v>17735</v>
      </c>
      <c r="WCN1" s="10" t="s">
        <v>17736</v>
      </c>
      <c r="WCO1" s="10" t="s">
        <v>17737</v>
      </c>
      <c r="WCP1" s="10" t="s">
        <v>17738</v>
      </c>
      <c r="WCQ1" s="10" t="s">
        <v>17739</v>
      </c>
      <c r="WCR1" s="10" t="s">
        <v>17740</v>
      </c>
      <c r="WCS1" s="10" t="s">
        <v>17741</v>
      </c>
      <c r="WCT1" s="10" t="s">
        <v>17742</v>
      </c>
      <c r="WCU1" s="10" t="s">
        <v>17743</v>
      </c>
      <c r="WCV1" s="10" t="s">
        <v>17744</v>
      </c>
      <c r="WCW1" s="10" t="s">
        <v>17745</v>
      </c>
      <c r="WCX1" s="10" t="s">
        <v>17746</v>
      </c>
      <c r="WCY1" s="10" t="s">
        <v>17747</v>
      </c>
      <c r="WCZ1" s="10" t="s">
        <v>17748</v>
      </c>
      <c r="WDA1" s="10" t="s">
        <v>17749</v>
      </c>
      <c r="WDB1" s="10" t="s">
        <v>17750</v>
      </c>
      <c r="WDC1" s="10" t="s">
        <v>17751</v>
      </c>
      <c r="WDD1" s="10" t="s">
        <v>17752</v>
      </c>
      <c r="WDE1" s="10" t="s">
        <v>17753</v>
      </c>
      <c r="WDF1" s="10" t="s">
        <v>17754</v>
      </c>
      <c r="WDG1" s="10" t="s">
        <v>17755</v>
      </c>
      <c r="WDH1" s="10" t="s">
        <v>17756</v>
      </c>
      <c r="WDI1" s="10" t="s">
        <v>17757</v>
      </c>
      <c r="WDJ1" s="10" t="s">
        <v>17758</v>
      </c>
      <c r="WDK1" s="10" t="s">
        <v>17759</v>
      </c>
      <c r="WDL1" s="10" t="s">
        <v>17760</v>
      </c>
      <c r="WDM1" s="10" t="s">
        <v>17761</v>
      </c>
      <c r="WDN1" s="10" t="s">
        <v>17762</v>
      </c>
      <c r="WDO1" s="10" t="s">
        <v>17763</v>
      </c>
      <c r="WDP1" s="10" t="s">
        <v>17764</v>
      </c>
      <c r="WDQ1" s="10" t="s">
        <v>17765</v>
      </c>
      <c r="WDR1" s="10" t="s">
        <v>17766</v>
      </c>
      <c r="WDS1" s="10" t="s">
        <v>17767</v>
      </c>
      <c r="WDT1" s="10" t="s">
        <v>17768</v>
      </c>
      <c r="WDU1" s="10" t="s">
        <v>17769</v>
      </c>
      <c r="WDV1" s="10" t="s">
        <v>17770</v>
      </c>
      <c r="WDW1" s="10" t="s">
        <v>17771</v>
      </c>
      <c r="WDX1" s="10" t="s">
        <v>17772</v>
      </c>
      <c r="WDY1" s="10" t="s">
        <v>17773</v>
      </c>
      <c r="WDZ1" s="10" t="s">
        <v>17774</v>
      </c>
      <c r="WEA1" s="10" t="s">
        <v>17775</v>
      </c>
      <c r="WEB1" s="10" t="s">
        <v>17776</v>
      </c>
      <c r="WEC1" s="10" t="s">
        <v>17777</v>
      </c>
      <c r="WED1" s="10" t="s">
        <v>17778</v>
      </c>
      <c r="WEE1" s="10" t="s">
        <v>17779</v>
      </c>
      <c r="WEF1" s="10" t="s">
        <v>17780</v>
      </c>
      <c r="WEG1" s="10" t="s">
        <v>17781</v>
      </c>
      <c r="WEH1" s="10" t="s">
        <v>17782</v>
      </c>
      <c r="WEI1" s="10" t="s">
        <v>17783</v>
      </c>
      <c r="WEJ1" s="10" t="s">
        <v>17784</v>
      </c>
      <c r="WEK1" s="10" t="s">
        <v>17785</v>
      </c>
      <c r="WEL1" s="10" t="s">
        <v>17786</v>
      </c>
      <c r="WEM1" s="10" t="s">
        <v>17787</v>
      </c>
      <c r="WEN1" s="10" t="s">
        <v>17788</v>
      </c>
      <c r="WEO1" s="10" t="s">
        <v>17789</v>
      </c>
      <c r="WEP1" s="10" t="s">
        <v>17790</v>
      </c>
      <c r="WEQ1" s="10" t="s">
        <v>17791</v>
      </c>
      <c r="WER1" s="10" t="s">
        <v>17792</v>
      </c>
      <c r="WES1" s="10" t="s">
        <v>17793</v>
      </c>
      <c r="WET1" s="10" t="s">
        <v>17794</v>
      </c>
      <c r="WEU1" s="10" t="s">
        <v>17795</v>
      </c>
      <c r="WEV1" s="10" t="s">
        <v>17796</v>
      </c>
      <c r="WEW1" s="10" t="s">
        <v>17797</v>
      </c>
      <c r="WEX1" s="10" t="s">
        <v>17798</v>
      </c>
      <c r="WEY1" s="10" t="s">
        <v>17799</v>
      </c>
      <c r="WEZ1" s="10" t="s">
        <v>17800</v>
      </c>
      <c r="WFA1" s="10" t="s">
        <v>17801</v>
      </c>
      <c r="WFB1" s="10" t="s">
        <v>17802</v>
      </c>
      <c r="WFC1" s="10" t="s">
        <v>17803</v>
      </c>
      <c r="WFD1" s="10" t="s">
        <v>17804</v>
      </c>
      <c r="WFE1" s="10" t="s">
        <v>17805</v>
      </c>
      <c r="WFF1" s="10" t="s">
        <v>17806</v>
      </c>
      <c r="WFG1" s="10" t="s">
        <v>17807</v>
      </c>
      <c r="WFH1" s="10" t="s">
        <v>17808</v>
      </c>
      <c r="WFI1" s="10" t="s">
        <v>17809</v>
      </c>
      <c r="WFJ1" s="10" t="s">
        <v>17810</v>
      </c>
      <c r="WFK1" s="10" t="s">
        <v>17811</v>
      </c>
      <c r="WFL1" s="10" t="s">
        <v>17812</v>
      </c>
      <c r="WFM1" s="10" t="s">
        <v>17813</v>
      </c>
      <c r="WFN1" s="10" t="s">
        <v>17814</v>
      </c>
      <c r="WFO1" s="10" t="s">
        <v>17815</v>
      </c>
      <c r="WFP1" s="10" t="s">
        <v>17816</v>
      </c>
      <c r="WFQ1" s="10" t="s">
        <v>17817</v>
      </c>
      <c r="WFR1" s="10" t="s">
        <v>17818</v>
      </c>
      <c r="WFS1" s="10" t="s">
        <v>17819</v>
      </c>
      <c r="WFT1" s="10" t="s">
        <v>17820</v>
      </c>
      <c r="WFU1" s="10" t="s">
        <v>17821</v>
      </c>
      <c r="WFV1" s="10" t="s">
        <v>17822</v>
      </c>
      <c r="WFW1" s="10" t="s">
        <v>17823</v>
      </c>
      <c r="WFX1" s="10" t="s">
        <v>17824</v>
      </c>
      <c r="WFY1" s="10" t="s">
        <v>17825</v>
      </c>
      <c r="WFZ1" s="10" t="s">
        <v>17826</v>
      </c>
      <c r="WGA1" s="10" t="s">
        <v>17827</v>
      </c>
      <c r="WGB1" s="10" t="s">
        <v>17828</v>
      </c>
      <c r="WGC1" s="10" t="s">
        <v>17829</v>
      </c>
      <c r="WGD1" s="10" t="s">
        <v>17830</v>
      </c>
      <c r="WGE1" s="10" t="s">
        <v>17831</v>
      </c>
      <c r="WGF1" s="10" t="s">
        <v>17832</v>
      </c>
      <c r="WGG1" s="10" t="s">
        <v>17833</v>
      </c>
      <c r="WGH1" s="10" t="s">
        <v>17834</v>
      </c>
      <c r="WGI1" s="10" t="s">
        <v>17835</v>
      </c>
      <c r="WGJ1" s="10" t="s">
        <v>17836</v>
      </c>
      <c r="WGK1" s="10" t="s">
        <v>17837</v>
      </c>
      <c r="WGL1" s="10" t="s">
        <v>17838</v>
      </c>
      <c r="WGM1" s="10" t="s">
        <v>17839</v>
      </c>
      <c r="WGN1" s="10" t="s">
        <v>17840</v>
      </c>
      <c r="WGO1" s="10" t="s">
        <v>17841</v>
      </c>
      <c r="WGP1" s="10" t="s">
        <v>17842</v>
      </c>
      <c r="WGQ1" s="10" t="s">
        <v>17843</v>
      </c>
      <c r="WGR1" s="10" t="s">
        <v>17844</v>
      </c>
      <c r="WGS1" s="10" t="s">
        <v>17845</v>
      </c>
      <c r="WGT1" s="10" t="s">
        <v>17846</v>
      </c>
      <c r="WGU1" s="10" t="s">
        <v>17847</v>
      </c>
      <c r="WGV1" s="10" t="s">
        <v>17848</v>
      </c>
      <c r="WGW1" s="10" t="s">
        <v>17849</v>
      </c>
      <c r="WGX1" s="10" t="s">
        <v>17850</v>
      </c>
      <c r="WGY1" s="10" t="s">
        <v>17851</v>
      </c>
      <c r="WGZ1" s="10" t="s">
        <v>17852</v>
      </c>
      <c r="WHA1" s="10" t="s">
        <v>17853</v>
      </c>
      <c r="WHB1" s="10" t="s">
        <v>17854</v>
      </c>
      <c r="WHC1" s="10" t="s">
        <v>17855</v>
      </c>
      <c r="WHD1" s="10" t="s">
        <v>17856</v>
      </c>
      <c r="WHE1" s="10" t="s">
        <v>17857</v>
      </c>
      <c r="WHF1" s="10" t="s">
        <v>17858</v>
      </c>
      <c r="WHG1" s="10" t="s">
        <v>17859</v>
      </c>
      <c r="WHH1" s="10" t="s">
        <v>17860</v>
      </c>
      <c r="WHI1" s="10" t="s">
        <v>17861</v>
      </c>
      <c r="WHJ1" s="10" t="s">
        <v>17862</v>
      </c>
      <c r="WHK1" s="10" t="s">
        <v>17863</v>
      </c>
      <c r="WHL1" s="10" t="s">
        <v>17864</v>
      </c>
      <c r="WHM1" s="10" t="s">
        <v>17865</v>
      </c>
      <c r="WHN1" s="10" t="s">
        <v>17866</v>
      </c>
      <c r="WHO1" s="10" t="s">
        <v>17867</v>
      </c>
      <c r="WHP1" s="10" t="s">
        <v>17868</v>
      </c>
      <c r="WHQ1" s="10" t="s">
        <v>17869</v>
      </c>
      <c r="WHR1" s="10" t="s">
        <v>17870</v>
      </c>
      <c r="WHS1" s="10" t="s">
        <v>17871</v>
      </c>
      <c r="WHT1" s="10" t="s">
        <v>17872</v>
      </c>
      <c r="WHU1" s="10" t="s">
        <v>17873</v>
      </c>
      <c r="WHV1" s="10" t="s">
        <v>17874</v>
      </c>
      <c r="WHW1" s="10" t="s">
        <v>17875</v>
      </c>
      <c r="WHX1" s="10" t="s">
        <v>17876</v>
      </c>
      <c r="WHY1" s="10" t="s">
        <v>17877</v>
      </c>
      <c r="WHZ1" s="10" t="s">
        <v>17878</v>
      </c>
      <c r="WIA1" s="10" t="s">
        <v>17879</v>
      </c>
      <c r="WIB1" s="10" t="s">
        <v>17880</v>
      </c>
      <c r="WIC1" s="10" t="s">
        <v>17881</v>
      </c>
      <c r="WID1" s="10" t="s">
        <v>17882</v>
      </c>
      <c r="WIE1" s="10" t="s">
        <v>17883</v>
      </c>
      <c r="WIF1" s="10" t="s">
        <v>17884</v>
      </c>
      <c r="WIG1" s="10" t="s">
        <v>17885</v>
      </c>
      <c r="WIH1" s="10" t="s">
        <v>17886</v>
      </c>
      <c r="WII1" s="10" t="s">
        <v>17887</v>
      </c>
      <c r="WIJ1" s="10" t="s">
        <v>17888</v>
      </c>
      <c r="WIK1" s="10" t="s">
        <v>17889</v>
      </c>
      <c r="WIL1" s="10" t="s">
        <v>17890</v>
      </c>
      <c r="WIM1" s="10" t="s">
        <v>17891</v>
      </c>
      <c r="WIN1" s="10" t="s">
        <v>17892</v>
      </c>
      <c r="WIO1" s="10" t="s">
        <v>17893</v>
      </c>
      <c r="WIP1" s="10" t="s">
        <v>17894</v>
      </c>
      <c r="WIQ1" s="10" t="s">
        <v>17895</v>
      </c>
      <c r="WIR1" s="10" t="s">
        <v>17896</v>
      </c>
      <c r="WIS1" s="10" t="s">
        <v>17897</v>
      </c>
      <c r="WIT1" s="10" t="s">
        <v>17898</v>
      </c>
      <c r="WIU1" s="10" t="s">
        <v>17899</v>
      </c>
      <c r="WIV1" s="10" t="s">
        <v>17900</v>
      </c>
      <c r="WIW1" s="10" t="s">
        <v>17901</v>
      </c>
      <c r="WIX1" s="10" t="s">
        <v>17902</v>
      </c>
      <c r="WIY1" s="10" t="s">
        <v>17903</v>
      </c>
      <c r="WIZ1" s="10" t="s">
        <v>17904</v>
      </c>
      <c r="WJA1" s="10" t="s">
        <v>17905</v>
      </c>
      <c r="WJB1" s="10" t="s">
        <v>17906</v>
      </c>
      <c r="WJC1" s="10" t="s">
        <v>17907</v>
      </c>
      <c r="WJD1" s="10" t="s">
        <v>17908</v>
      </c>
      <c r="WJE1" s="10" t="s">
        <v>17909</v>
      </c>
      <c r="WJF1" s="10" t="s">
        <v>17910</v>
      </c>
      <c r="WJG1" s="10" t="s">
        <v>17911</v>
      </c>
      <c r="WJH1" s="10" t="s">
        <v>17912</v>
      </c>
      <c r="WJI1" s="10" t="s">
        <v>17913</v>
      </c>
      <c r="WJJ1" s="10" t="s">
        <v>17914</v>
      </c>
      <c r="WJK1" s="10" t="s">
        <v>17915</v>
      </c>
      <c r="WJL1" s="10" t="s">
        <v>17916</v>
      </c>
      <c r="WJM1" s="10" t="s">
        <v>17917</v>
      </c>
      <c r="WJN1" s="10" t="s">
        <v>17918</v>
      </c>
      <c r="WJO1" s="10" t="s">
        <v>17919</v>
      </c>
      <c r="WJP1" s="10" t="s">
        <v>17920</v>
      </c>
      <c r="WJQ1" s="10" t="s">
        <v>17921</v>
      </c>
      <c r="WJR1" s="10" t="s">
        <v>17922</v>
      </c>
      <c r="WJS1" s="10" t="s">
        <v>17923</v>
      </c>
      <c r="WJT1" s="10" t="s">
        <v>17924</v>
      </c>
      <c r="WJU1" s="10" t="s">
        <v>17925</v>
      </c>
      <c r="WJV1" s="10" t="s">
        <v>17926</v>
      </c>
      <c r="WJW1" s="10" t="s">
        <v>17927</v>
      </c>
      <c r="WJX1" s="10" t="s">
        <v>17928</v>
      </c>
      <c r="WJY1" s="10" t="s">
        <v>17929</v>
      </c>
      <c r="WJZ1" s="10" t="s">
        <v>17930</v>
      </c>
      <c r="WKA1" s="10" t="s">
        <v>17931</v>
      </c>
      <c r="WKB1" s="10" t="s">
        <v>17932</v>
      </c>
      <c r="WKC1" s="10" t="s">
        <v>17933</v>
      </c>
      <c r="WKD1" s="10" t="s">
        <v>17934</v>
      </c>
      <c r="WKE1" s="10" t="s">
        <v>17935</v>
      </c>
      <c r="WKF1" s="10" t="s">
        <v>17936</v>
      </c>
      <c r="WKG1" s="10" t="s">
        <v>17937</v>
      </c>
      <c r="WKH1" s="10" t="s">
        <v>17938</v>
      </c>
      <c r="WKI1" s="10" t="s">
        <v>17939</v>
      </c>
      <c r="WKJ1" s="10" t="s">
        <v>17940</v>
      </c>
      <c r="WKK1" s="10" t="s">
        <v>17941</v>
      </c>
      <c r="WKL1" s="10" t="s">
        <v>17942</v>
      </c>
      <c r="WKM1" s="10" t="s">
        <v>17943</v>
      </c>
      <c r="WKN1" s="10" t="s">
        <v>17944</v>
      </c>
      <c r="WKO1" s="10" t="s">
        <v>17945</v>
      </c>
      <c r="WKP1" s="10" t="s">
        <v>17946</v>
      </c>
      <c r="WKQ1" s="10" t="s">
        <v>17947</v>
      </c>
      <c r="WKR1" s="10" t="s">
        <v>17948</v>
      </c>
      <c r="WKS1" s="10" t="s">
        <v>17949</v>
      </c>
      <c r="WKT1" s="10" t="s">
        <v>17950</v>
      </c>
      <c r="WKU1" s="10" t="s">
        <v>17951</v>
      </c>
      <c r="WKV1" s="10" t="s">
        <v>17952</v>
      </c>
      <c r="WKW1" s="10" t="s">
        <v>17953</v>
      </c>
      <c r="WKX1" s="10" t="s">
        <v>17954</v>
      </c>
      <c r="WKY1" s="10" t="s">
        <v>17955</v>
      </c>
      <c r="WKZ1" s="10" t="s">
        <v>17956</v>
      </c>
      <c r="WLA1" s="10" t="s">
        <v>17957</v>
      </c>
      <c r="WLB1" s="10" t="s">
        <v>17958</v>
      </c>
      <c r="WLC1" s="10" t="s">
        <v>17959</v>
      </c>
      <c r="WLD1" s="10" t="s">
        <v>17960</v>
      </c>
      <c r="WLE1" s="10" t="s">
        <v>17961</v>
      </c>
      <c r="WLF1" s="10" t="s">
        <v>17962</v>
      </c>
      <c r="WLG1" s="10" t="s">
        <v>17963</v>
      </c>
      <c r="WLH1" s="10" t="s">
        <v>17964</v>
      </c>
      <c r="WLI1" s="10" t="s">
        <v>17965</v>
      </c>
      <c r="WLJ1" s="10" t="s">
        <v>17966</v>
      </c>
      <c r="WLK1" s="10" t="s">
        <v>17967</v>
      </c>
      <c r="WLL1" s="10" t="s">
        <v>17968</v>
      </c>
      <c r="WLM1" s="10" t="s">
        <v>17969</v>
      </c>
      <c r="WLN1" s="10" t="s">
        <v>17970</v>
      </c>
      <c r="WLO1" s="10" t="s">
        <v>17971</v>
      </c>
      <c r="WLP1" s="10" t="s">
        <v>17972</v>
      </c>
      <c r="WLQ1" s="10" t="s">
        <v>17973</v>
      </c>
      <c r="WLR1" s="10" t="s">
        <v>17974</v>
      </c>
      <c r="WLS1" s="10" t="s">
        <v>17975</v>
      </c>
      <c r="WLT1" s="10" t="s">
        <v>17976</v>
      </c>
      <c r="WLU1" s="10" t="s">
        <v>17977</v>
      </c>
      <c r="WLV1" s="10" t="s">
        <v>17978</v>
      </c>
      <c r="WLW1" s="10" t="s">
        <v>17979</v>
      </c>
      <c r="WLX1" s="10" t="s">
        <v>17980</v>
      </c>
      <c r="WLY1" s="10" t="s">
        <v>17981</v>
      </c>
      <c r="WLZ1" s="10" t="s">
        <v>17982</v>
      </c>
      <c r="WMA1" s="10" t="s">
        <v>17983</v>
      </c>
      <c r="WMB1" s="10" t="s">
        <v>17984</v>
      </c>
      <c r="WMC1" s="10" t="s">
        <v>17985</v>
      </c>
      <c r="WMD1" s="10" t="s">
        <v>17986</v>
      </c>
      <c r="WME1" s="10" t="s">
        <v>17987</v>
      </c>
      <c r="WMF1" s="10" t="s">
        <v>17988</v>
      </c>
      <c r="WMG1" s="10" t="s">
        <v>17989</v>
      </c>
      <c r="WMH1" s="10" t="s">
        <v>17990</v>
      </c>
      <c r="WMI1" s="10" t="s">
        <v>17991</v>
      </c>
      <c r="WMJ1" s="10" t="s">
        <v>17992</v>
      </c>
      <c r="WMK1" s="10" t="s">
        <v>17993</v>
      </c>
      <c r="WML1" s="10" t="s">
        <v>17994</v>
      </c>
      <c r="WMM1" s="10" t="s">
        <v>17995</v>
      </c>
      <c r="WMN1" s="10" t="s">
        <v>17996</v>
      </c>
      <c r="WMO1" s="10" t="s">
        <v>17997</v>
      </c>
      <c r="WMP1" s="10" t="s">
        <v>17998</v>
      </c>
      <c r="WMQ1" s="10" t="s">
        <v>17999</v>
      </c>
      <c r="WMR1" s="10" t="s">
        <v>18000</v>
      </c>
      <c r="WMS1" s="10" t="s">
        <v>18001</v>
      </c>
      <c r="WMT1" s="10" t="s">
        <v>18002</v>
      </c>
      <c r="WMU1" s="10" t="s">
        <v>18003</v>
      </c>
      <c r="WMV1" s="10" t="s">
        <v>18004</v>
      </c>
      <c r="WMW1" s="10" t="s">
        <v>18005</v>
      </c>
      <c r="WMX1" s="10" t="s">
        <v>18006</v>
      </c>
      <c r="WMY1" s="10" t="s">
        <v>18007</v>
      </c>
      <c r="WMZ1" s="10" t="s">
        <v>18008</v>
      </c>
      <c r="WNA1" s="10" t="s">
        <v>18009</v>
      </c>
      <c r="WNB1" s="10" t="s">
        <v>18010</v>
      </c>
      <c r="WNC1" s="10" t="s">
        <v>18011</v>
      </c>
      <c r="WND1" s="10" t="s">
        <v>18012</v>
      </c>
      <c r="WNE1" s="10" t="s">
        <v>18013</v>
      </c>
      <c r="WNF1" s="10" t="s">
        <v>18014</v>
      </c>
      <c r="WNG1" s="10" t="s">
        <v>18015</v>
      </c>
      <c r="WNH1" s="10" t="s">
        <v>18016</v>
      </c>
      <c r="WNI1" s="10" t="s">
        <v>18017</v>
      </c>
      <c r="WNJ1" s="10" t="s">
        <v>18018</v>
      </c>
      <c r="WNK1" s="10" t="s">
        <v>18019</v>
      </c>
      <c r="WNL1" s="10" t="s">
        <v>18020</v>
      </c>
      <c r="WNM1" s="10" t="s">
        <v>18021</v>
      </c>
      <c r="WNN1" s="10" t="s">
        <v>18022</v>
      </c>
      <c r="WNO1" s="10" t="s">
        <v>18023</v>
      </c>
      <c r="WNP1" s="10" t="s">
        <v>18024</v>
      </c>
      <c r="WNQ1" s="10" t="s">
        <v>18025</v>
      </c>
      <c r="WNR1" s="10" t="s">
        <v>18026</v>
      </c>
      <c r="WNS1" s="10" t="s">
        <v>18027</v>
      </c>
      <c r="WNT1" s="10" t="s">
        <v>18028</v>
      </c>
      <c r="WNU1" s="10" t="s">
        <v>18029</v>
      </c>
      <c r="WNV1" s="10" t="s">
        <v>18030</v>
      </c>
      <c r="WNW1" s="10" t="s">
        <v>18031</v>
      </c>
      <c r="WNX1" s="10" t="s">
        <v>18032</v>
      </c>
      <c r="WNY1" s="10" t="s">
        <v>18033</v>
      </c>
      <c r="WNZ1" s="10" t="s">
        <v>18034</v>
      </c>
      <c r="WOA1" s="10" t="s">
        <v>18035</v>
      </c>
      <c r="WOB1" s="10" t="s">
        <v>18036</v>
      </c>
      <c r="WOC1" s="10" t="s">
        <v>18037</v>
      </c>
      <c r="WOD1" s="10" t="s">
        <v>18038</v>
      </c>
      <c r="WOE1" s="10" t="s">
        <v>18039</v>
      </c>
      <c r="WOF1" s="10" t="s">
        <v>18040</v>
      </c>
      <c r="WOG1" s="10" t="s">
        <v>18041</v>
      </c>
      <c r="WOH1" s="10" t="s">
        <v>18042</v>
      </c>
      <c r="WOI1" s="10" t="s">
        <v>18043</v>
      </c>
      <c r="WOJ1" s="10" t="s">
        <v>18044</v>
      </c>
      <c r="WOK1" s="10" t="s">
        <v>18045</v>
      </c>
      <c r="WOL1" s="10" t="s">
        <v>18046</v>
      </c>
      <c r="WOM1" s="10" t="s">
        <v>18047</v>
      </c>
      <c r="WON1" s="10" t="s">
        <v>18048</v>
      </c>
      <c r="WOO1" s="10" t="s">
        <v>18049</v>
      </c>
      <c r="WOP1" s="10" t="s">
        <v>18050</v>
      </c>
      <c r="WOQ1" s="10" t="s">
        <v>18051</v>
      </c>
      <c r="WOR1" s="10" t="s">
        <v>18052</v>
      </c>
      <c r="WOS1" s="10" t="s">
        <v>18053</v>
      </c>
      <c r="WOT1" s="10" t="s">
        <v>18054</v>
      </c>
      <c r="WOU1" s="10" t="s">
        <v>18055</v>
      </c>
      <c r="WOV1" s="10" t="s">
        <v>18056</v>
      </c>
      <c r="WOW1" s="10" t="s">
        <v>18057</v>
      </c>
      <c r="WOX1" s="10" t="s">
        <v>18058</v>
      </c>
      <c r="WOY1" s="10" t="s">
        <v>18059</v>
      </c>
      <c r="WOZ1" s="10" t="s">
        <v>18060</v>
      </c>
      <c r="WPA1" s="10" t="s">
        <v>18061</v>
      </c>
      <c r="WPB1" s="10" t="s">
        <v>18062</v>
      </c>
      <c r="WPC1" s="10" t="s">
        <v>18063</v>
      </c>
      <c r="WPD1" s="10" t="s">
        <v>18064</v>
      </c>
      <c r="WPE1" s="10" t="s">
        <v>18065</v>
      </c>
      <c r="WPF1" s="10" t="s">
        <v>18066</v>
      </c>
      <c r="WPG1" s="10" t="s">
        <v>18067</v>
      </c>
      <c r="WPH1" s="10" t="s">
        <v>18068</v>
      </c>
      <c r="WPI1" s="10" t="s">
        <v>18069</v>
      </c>
      <c r="WPJ1" s="10" t="s">
        <v>18070</v>
      </c>
      <c r="WPK1" s="10" t="s">
        <v>18071</v>
      </c>
      <c r="WPL1" s="10" t="s">
        <v>18072</v>
      </c>
      <c r="WPM1" s="10" t="s">
        <v>18073</v>
      </c>
      <c r="WPN1" s="10" t="s">
        <v>18074</v>
      </c>
      <c r="WPO1" s="10" t="s">
        <v>18075</v>
      </c>
      <c r="WPP1" s="10" t="s">
        <v>18076</v>
      </c>
      <c r="WPQ1" s="10" t="s">
        <v>18077</v>
      </c>
      <c r="WPR1" s="10" t="s">
        <v>18078</v>
      </c>
      <c r="WPS1" s="10" t="s">
        <v>18079</v>
      </c>
      <c r="WPT1" s="10" t="s">
        <v>18080</v>
      </c>
      <c r="WPU1" s="10" t="s">
        <v>18081</v>
      </c>
      <c r="WPV1" s="10" t="s">
        <v>18082</v>
      </c>
      <c r="WPW1" s="10" t="s">
        <v>18083</v>
      </c>
      <c r="WPX1" s="10" t="s">
        <v>18084</v>
      </c>
      <c r="WPY1" s="10" t="s">
        <v>18085</v>
      </c>
      <c r="WPZ1" s="10" t="s">
        <v>18086</v>
      </c>
      <c r="WQA1" s="10" t="s">
        <v>18087</v>
      </c>
      <c r="WQB1" s="10" t="s">
        <v>18088</v>
      </c>
      <c r="WQC1" s="10" t="s">
        <v>18089</v>
      </c>
      <c r="WQD1" s="10" t="s">
        <v>18090</v>
      </c>
      <c r="WQE1" s="10" t="s">
        <v>18091</v>
      </c>
      <c r="WQF1" s="10" t="s">
        <v>18092</v>
      </c>
      <c r="WQG1" s="10" t="s">
        <v>18093</v>
      </c>
      <c r="WQH1" s="10" t="s">
        <v>18094</v>
      </c>
      <c r="WQI1" s="10" t="s">
        <v>18095</v>
      </c>
      <c r="WQJ1" s="10" t="s">
        <v>18096</v>
      </c>
      <c r="WQK1" s="10" t="s">
        <v>18097</v>
      </c>
      <c r="WQL1" s="10" t="s">
        <v>18098</v>
      </c>
      <c r="WQM1" s="10" t="s">
        <v>18099</v>
      </c>
      <c r="WQN1" s="10" t="s">
        <v>18100</v>
      </c>
      <c r="WQO1" s="10" t="s">
        <v>18101</v>
      </c>
      <c r="WQP1" s="10" t="s">
        <v>18102</v>
      </c>
      <c r="WQQ1" s="10" t="s">
        <v>18103</v>
      </c>
      <c r="WQR1" s="10" t="s">
        <v>18104</v>
      </c>
      <c r="WQS1" s="10" t="s">
        <v>18105</v>
      </c>
      <c r="WQT1" s="10" t="s">
        <v>18106</v>
      </c>
      <c r="WQU1" s="10" t="s">
        <v>18107</v>
      </c>
      <c r="WQV1" s="10" t="s">
        <v>18108</v>
      </c>
      <c r="WQW1" s="10" t="s">
        <v>18109</v>
      </c>
      <c r="WQX1" s="10" t="s">
        <v>18110</v>
      </c>
      <c r="WQY1" s="10" t="s">
        <v>18111</v>
      </c>
      <c r="WQZ1" s="10" t="s">
        <v>18112</v>
      </c>
      <c r="WRA1" s="10" t="s">
        <v>18113</v>
      </c>
      <c r="WRB1" s="10" t="s">
        <v>18114</v>
      </c>
      <c r="WRC1" s="10" t="s">
        <v>18115</v>
      </c>
      <c r="WRD1" s="10" t="s">
        <v>18116</v>
      </c>
      <c r="WRE1" s="10" t="s">
        <v>18117</v>
      </c>
      <c r="WRF1" s="10" t="s">
        <v>18118</v>
      </c>
      <c r="WRG1" s="10" t="s">
        <v>18119</v>
      </c>
      <c r="WRH1" s="10" t="s">
        <v>18120</v>
      </c>
      <c r="WRI1" s="10" t="s">
        <v>18121</v>
      </c>
      <c r="WRJ1" s="10" t="s">
        <v>18122</v>
      </c>
      <c r="WRK1" s="10" t="s">
        <v>18123</v>
      </c>
      <c r="WRL1" s="10" t="s">
        <v>18124</v>
      </c>
      <c r="WRM1" s="10" t="s">
        <v>18125</v>
      </c>
      <c r="WRN1" s="10" t="s">
        <v>18126</v>
      </c>
      <c r="WRO1" s="10" t="s">
        <v>18127</v>
      </c>
      <c r="WRP1" s="10" t="s">
        <v>18128</v>
      </c>
      <c r="WRQ1" s="10" t="s">
        <v>18129</v>
      </c>
      <c r="WRR1" s="10" t="s">
        <v>18130</v>
      </c>
      <c r="WRS1" s="10" t="s">
        <v>18131</v>
      </c>
      <c r="WRT1" s="10" t="s">
        <v>18132</v>
      </c>
      <c r="WRU1" s="10" t="s">
        <v>18133</v>
      </c>
      <c r="WRV1" s="10" t="s">
        <v>18134</v>
      </c>
      <c r="WRW1" s="10" t="s">
        <v>18135</v>
      </c>
      <c r="WRX1" s="10" t="s">
        <v>18136</v>
      </c>
      <c r="WRY1" s="10" t="s">
        <v>18137</v>
      </c>
      <c r="WRZ1" s="10" t="s">
        <v>18138</v>
      </c>
      <c r="WSA1" s="10" t="s">
        <v>18139</v>
      </c>
      <c r="WSB1" s="10" t="s">
        <v>18140</v>
      </c>
      <c r="WSC1" s="10" t="s">
        <v>18141</v>
      </c>
      <c r="WSD1" s="10" t="s">
        <v>18142</v>
      </c>
      <c r="WSE1" s="10" t="s">
        <v>18143</v>
      </c>
      <c r="WSF1" s="10" t="s">
        <v>18144</v>
      </c>
      <c r="WSG1" s="10" t="s">
        <v>18145</v>
      </c>
      <c r="WSH1" s="10" t="s">
        <v>18146</v>
      </c>
      <c r="WSI1" s="10" t="s">
        <v>18147</v>
      </c>
      <c r="WSJ1" s="10" t="s">
        <v>18148</v>
      </c>
      <c r="WSK1" s="10" t="s">
        <v>18149</v>
      </c>
      <c r="WSL1" s="10" t="s">
        <v>18150</v>
      </c>
      <c r="WSM1" s="10" t="s">
        <v>18151</v>
      </c>
      <c r="WSN1" s="10" t="s">
        <v>18152</v>
      </c>
      <c r="WSO1" s="10" t="s">
        <v>18153</v>
      </c>
      <c r="WSP1" s="10" t="s">
        <v>18154</v>
      </c>
      <c r="WSQ1" s="10" t="s">
        <v>18155</v>
      </c>
      <c r="WSR1" s="10" t="s">
        <v>18156</v>
      </c>
      <c r="WSS1" s="10" t="s">
        <v>18157</v>
      </c>
      <c r="WST1" s="10" t="s">
        <v>18158</v>
      </c>
      <c r="WSU1" s="10" t="s">
        <v>18159</v>
      </c>
      <c r="WSV1" s="10" t="s">
        <v>18160</v>
      </c>
      <c r="WSW1" s="10" t="s">
        <v>18161</v>
      </c>
      <c r="WSX1" s="10" t="s">
        <v>18162</v>
      </c>
      <c r="WSY1" s="10" t="s">
        <v>18163</v>
      </c>
      <c r="WSZ1" s="10" t="s">
        <v>18164</v>
      </c>
      <c r="WTA1" s="10" t="s">
        <v>18165</v>
      </c>
      <c r="WTB1" s="10" t="s">
        <v>18166</v>
      </c>
      <c r="WTC1" s="10" t="s">
        <v>18167</v>
      </c>
      <c r="WTD1" s="10" t="s">
        <v>18168</v>
      </c>
      <c r="WTE1" s="10" t="s">
        <v>18169</v>
      </c>
      <c r="WTF1" s="10" t="s">
        <v>18170</v>
      </c>
      <c r="WTG1" s="10" t="s">
        <v>18171</v>
      </c>
      <c r="WTH1" s="10" t="s">
        <v>18172</v>
      </c>
      <c r="WTI1" s="10" t="s">
        <v>18173</v>
      </c>
      <c r="WTJ1" s="10" t="s">
        <v>18174</v>
      </c>
      <c r="WTK1" s="10" t="s">
        <v>18175</v>
      </c>
      <c r="WTL1" s="10" t="s">
        <v>18176</v>
      </c>
      <c r="WTM1" s="10" t="s">
        <v>18177</v>
      </c>
      <c r="WTN1" s="10" t="s">
        <v>18178</v>
      </c>
      <c r="WTO1" s="10" t="s">
        <v>18179</v>
      </c>
      <c r="WTP1" s="10" t="s">
        <v>18180</v>
      </c>
      <c r="WTQ1" s="10" t="s">
        <v>18181</v>
      </c>
      <c r="WTR1" s="10" t="s">
        <v>18182</v>
      </c>
      <c r="WTS1" s="10" t="s">
        <v>18183</v>
      </c>
      <c r="WTT1" s="10" t="s">
        <v>18184</v>
      </c>
      <c r="WTU1" s="10" t="s">
        <v>18185</v>
      </c>
      <c r="WTV1" s="10" t="s">
        <v>18186</v>
      </c>
      <c r="WTW1" s="10" t="s">
        <v>18187</v>
      </c>
      <c r="WTX1" s="10" t="s">
        <v>18188</v>
      </c>
      <c r="WTY1" s="10" t="s">
        <v>18189</v>
      </c>
      <c r="WTZ1" s="10" t="s">
        <v>18190</v>
      </c>
      <c r="WUA1" s="10" t="s">
        <v>18191</v>
      </c>
      <c r="WUB1" s="10" t="s">
        <v>18192</v>
      </c>
      <c r="WUC1" s="10" t="s">
        <v>18193</v>
      </c>
      <c r="WUD1" s="10" t="s">
        <v>18194</v>
      </c>
      <c r="WUE1" s="10" t="s">
        <v>18195</v>
      </c>
      <c r="WUF1" s="10" t="s">
        <v>18196</v>
      </c>
      <c r="WUG1" s="10" t="s">
        <v>18197</v>
      </c>
      <c r="WUH1" s="10" t="s">
        <v>18198</v>
      </c>
      <c r="WUI1" s="10" t="s">
        <v>18199</v>
      </c>
      <c r="WUJ1" s="10" t="s">
        <v>18200</v>
      </c>
      <c r="WUK1" s="10" t="s">
        <v>18201</v>
      </c>
      <c r="WUL1" s="10" t="s">
        <v>18202</v>
      </c>
      <c r="WUM1" s="10" t="s">
        <v>18203</v>
      </c>
      <c r="WUN1" s="10" t="s">
        <v>18204</v>
      </c>
      <c r="WUO1" s="10" t="s">
        <v>18205</v>
      </c>
      <c r="WUP1" s="10" t="s">
        <v>18206</v>
      </c>
      <c r="WUQ1" s="10" t="s">
        <v>18207</v>
      </c>
      <c r="WUR1" s="10" t="s">
        <v>18208</v>
      </c>
      <c r="WUS1" s="10" t="s">
        <v>18209</v>
      </c>
      <c r="WUT1" s="10" t="s">
        <v>18210</v>
      </c>
      <c r="WUU1" s="10" t="s">
        <v>18211</v>
      </c>
      <c r="WUV1" s="10" t="s">
        <v>18212</v>
      </c>
      <c r="WUW1" s="10" t="s">
        <v>18213</v>
      </c>
      <c r="WUX1" s="10" t="s">
        <v>18214</v>
      </c>
      <c r="WUY1" s="10" t="s">
        <v>18215</v>
      </c>
      <c r="WUZ1" s="10" t="s">
        <v>18216</v>
      </c>
      <c r="WVA1" s="10" t="s">
        <v>18217</v>
      </c>
      <c r="WVB1" s="10" t="s">
        <v>18218</v>
      </c>
      <c r="WVC1" s="10" t="s">
        <v>18219</v>
      </c>
      <c r="WVD1" s="10" t="s">
        <v>18220</v>
      </c>
      <c r="WVE1" s="10" t="s">
        <v>18221</v>
      </c>
      <c r="WVF1" s="10" t="s">
        <v>18222</v>
      </c>
      <c r="WVG1" s="10" t="s">
        <v>18223</v>
      </c>
      <c r="WVH1" s="10" t="s">
        <v>18224</v>
      </c>
      <c r="WVI1" s="10" t="s">
        <v>18225</v>
      </c>
      <c r="WVJ1" s="10" t="s">
        <v>18226</v>
      </c>
      <c r="WVK1" s="10" t="s">
        <v>18227</v>
      </c>
      <c r="WVL1" s="10" t="s">
        <v>18228</v>
      </c>
      <c r="WVM1" s="10" t="s">
        <v>18229</v>
      </c>
      <c r="WVN1" s="10" t="s">
        <v>18230</v>
      </c>
      <c r="WVO1" s="10" t="s">
        <v>18231</v>
      </c>
      <c r="WVP1" s="10" t="s">
        <v>18232</v>
      </c>
      <c r="WVQ1" s="10" t="s">
        <v>18233</v>
      </c>
      <c r="WVR1" s="10" t="s">
        <v>18234</v>
      </c>
      <c r="WVS1" s="10" t="s">
        <v>18235</v>
      </c>
      <c r="WVT1" s="10" t="s">
        <v>18236</v>
      </c>
      <c r="WVU1" s="10" t="s">
        <v>18237</v>
      </c>
      <c r="WVV1" s="10" t="s">
        <v>18238</v>
      </c>
      <c r="WVW1" s="10" t="s">
        <v>18239</v>
      </c>
      <c r="WVX1" s="10" t="s">
        <v>18240</v>
      </c>
      <c r="WVY1" s="10" t="s">
        <v>18241</v>
      </c>
      <c r="WVZ1" s="10" t="s">
        <v>18242</v>
      </c>
      <c r="WWA1" s="10" t="s">
        <v>18243</v>
      </c>
      <c r="WWB1" s="10" t="s">
        <v>18244</v>
      </c>
      <c r="WWC1" s="10" t="s">
        <v>18245</v>
      </c>
      <c r="WWD1" s="10" t="s">
        <v>18246</v>
      </c>
      <c r="WWE1" s="10" t="s">
        <v>18247</v>
      </c>
      <c r="WWF1" s="10" t="s">
        <v>18248</v>
      </c>
      <c r="WWG1" s="10" t="s">
        <v>18249</v>
      </c>
      <c r="WWH1" s="10" t="s">
        <v>18250</v>
      </c>
      <c r="WWI1" s="10" t="s">
        <v>18251</v>
      </c>
      <c r="WWJ1" s="10" t="s">
        <v>18252</v>
      </c>
      <c r="WWK1" s="10" t="s">
        <v>18253</v>
      </c>
      <c r="WWL1" s="10" t="s">
        <v>18254</v>
      </c>
      <c r="WWM1" s="10" t="s">
        <v>18255</v>
      </c>
      <c r="WWN1" s="10" t="s">
        <v>18256</v>
      </c>
      <c r="WWO1" s="10" t="s">
        <v>18257</v>
      </c>
      <c r="WWP1" s="10" t="s">
        <v>18258</v>
      </c>
      <c r="WWQ1" s="10" t="s">
        <v>18259</v>
      </c>
      <c r="WWR1" s="10" t="s">
        <v>18260</v>
      </c>
      <c r="WWS1" s="10" t="s">
        <v>18261</v>
      </c>
      <c r="WWT1" s="10" t="s">
        <v>18262</v>
      </c>
      <c r="WWU1" s="10" t="s">
        <v>18263</v>
      </c>
      <c r="WWV1" s="10" t="s">
        <v>18264</v>
      </c>
      <c r="WWW1" s="10" t="s">
        <v>18265</v>
      </c>
      <c r="WWX1" s="10" t="s">
        <v>18266</v>
      </c>
      <c r="WWY1" s="10" t="s">
        <v>18267</v>
      </c>
      <c r="WWZ1" s="10" t="s">
        <v>18268</v>
      </c>
      <c r="WXA1" s="10" t="s">
        <v>18269</v>
      </c>
      <c r="WXB1" s="10" t="s">
        <v>18270</v>
      </c>
      <c r="WXC1" s="10" t="s">
        <v>18271</v>
      </c>
      <c r="WXD1" s="10" t="s">
        <v>18272</v>
      </c>
      <c r="WXE1" s="10" t="s">
        <v>18273</v>
      </c>
      <c r="WXF1" s="10" t="s">
        <v>18274</v>
      </c>
      <c r="WXG1" s="10" t="s">
        <v>18275</v>
      </c>
      <c r="WXH1" s="10" t="s">
        <v>18276</v>
      </c>
      <c r="WXI1" s="10" t="s">
        <v>18277</v>
      </c>
      <c r="WXJ1" s="10" t="s">
        <v>18278</v>
      </c>
      <c r="WXK1" s="10" t="s">
        <v>18279</v>
      </c>
      <c r="WXL1" s="10" t="s">
        <v>18280</v>
      </c>
      <c r="WXM1" s="10" t="s">
        <v>18281</v>
      </c>
      <c r="WXN1" s="10" t="s">
        <v>18282</v>
      </c>
      <c r="WXO1" s="10" t="s">
        <v>18283</v>
      </c>
      <c r="WXP1" s="10" t="s">
        <v>18284</v>
      </c>
      <c r="WXQ1" s="10" t="s">
        <v>18285</v>
      </c>
      <c r="WXR1" s="10" t="s">
        <v>18286</v>
      </c>
      <c r="WXS1" s="10" t="s">
        <v>18287</v>
      </c>
      <c r="WXT1" s="10" t="s">
        <v>18288</v>
      </c>
      <c r="WXU1" s="10" t="s">
        <v>18289</v>
      </c>
      <c r="WXV1" s="10" t="s">
        <v>18290</v>
      </c>
      <c r="WXW1" s="10" t="s">
        <v>18291</v>
      </c>
      <c r="WXX1" s="10" t="s">
        <v>18292</v>
      </c>
      <c r="WXY1" s="10" t="s">
        <v>18293</v>
      </c>
      <c r="WXZ1" s="10" t="s">
        <v>18294</v>
      </c>
      <c r="WYA1" s="10" t="s">
        <v>18295</v>
      </c>
      <c r="WYB1" s="10" t="s">
        <v>18296</v>
      </c>
      <c r="WYC1" s="10" t="s">
        <v>18297</v>
      </c>
      <c r="WYD1" s="10" t="s">
        <v>18298</v>
      </c>
      <c r="WYE1" s="10" t="s">
        <v>18299</v>
      </c>
      <c r="WYF1" s="10" t="s">
        <v>18300</v>
      </c>
      <c r="WYG1" s="10" t="s">
        <v>18301</v>
      </c>
      <c r="WYH1" s="10" t="s">
        <v>18302</v>
      </c>
      <c r="WYI1" s="10" t="s">
        <v>18303</v>
      </c>
      <c r="WYJ1" s="10" t="s">
        <v>18304</v>
      </c>
      <c r="WYK1" s="10" t="s">
        <v>18305</v>
      </c>
      <c r="WYL1" s="10" t="s">
        <v>18306</v>
      </c>
      <c r="WYM1" s="10" t="s">
        <v>18307</v>
      </c>
      <c r="WYN1" s="10" t="s">
        <v>18308</v>
      </c>
      <c r="WYO1" s="10" t="s">
        <v>18309</v>
      </c>
      <c r="WYP1" s="10" t="s">
        <v>18310</v>
      </c>
      <c r="WYQ1" s="10" t="s">
        <v>18311</v>
      </c>
      <c r="WYR1" s="10" t="s">
        <v>18312</v>
      </c>
      <c r="WYS1" s="10" t="s">
        <v>18313</v>
      </c>
      <c r="WYT1" s="10" t="s">
        <v>18314</v>
      </c>
      <c r="WYU1" s="10" t="s">
        <v>18315</v>
      </c>
      <c r="WYV1" s="10" t="s">
        <v>18316</v>
      </c>
      <c r="WYW1" s="10" t="s">
        <v>18317</v>
      </c>
      <c r="WYX1" s="10" t="s">
        <v>18318</v>
      </c>
      <c r="WYY1" s="10" t="s">
        <v>18319</v>
      </c>
      <c r="WYZ1" s="10" t="s">
        <v>18320</v>
      </c>
      <c r="WZA1" s="10" t="s">
        <v>18321</v>
      </c>
      <c r="WZB1" s="10" t="s">
        <v>18322</v>
      </c>
      <c r="WZC1" s="10" t="s">
        <v>18323</v>
      </c>
      <c r="WZD1" s="10" t="s">
        <v>18324</v>
      </c>
      <c r="WZE1" s="10" t="s">
        <v>18325</v>
      </c>
      <c r="WZF1" s="10" t="s">
        <v>18326</v>
      </c>
      <c r="WZG1" s="10" t="s">
        <v>18327</v>
      </c>
      <c r="WZH1" s="10" t="s">
        <v>18328</v>
      </c>
      <c r="WZI1" s="10" t="s">
        <v>18329</v>
      </c>
      <c r="WZJ1" s="10" t="s">
        <v>18330</v>
      </c>
      <c r="WZK1" s="10" t="s">
        <v>18331</v>
      </c>
      <c r="WZL1" s="10" t="s">
        <v>18332</v>
      </c>
      <c r="WZM1" s="10" t="s">
        <v>18333</v>
      </c>
      <c r="WZN1" s="10" t="s">
        <v>18334</v>
      </c>
      <c r="WZO1" s="10" t="s">
        <v>18335</v>
      </c>
      <c r="WZP1" s="10" t="s">
        <v>18336</v>
      </c>
      <c r="WZQ1" s="10" t="s">
        <v>18337</v>
      </c>
      <c r="WZR1" s="10" t="s">
        <v>18338</v>
      </c>
      <c r="WZS1" s="10" t="s">
        <v>18339</v>
      </c>
      <c r="WZT1" s="10" t="s">
        <v>18340</v>
      </c>
      <c r="WZU1" s="10" t="s">
        <v>18341</v>
      </c>
      <c r="WZV1" s="10" t="s">
        <v>18342</v>
      </c>
      <c r="WZW1" s="10" t="s">
        <v>18343</v>
      </c>
      <c r="WZX1" s="10" t="s">
        <v>18344</v>
      </c>
      <c r="WZY1" s="10" t="s">
        <v>18345</v>
      </c>
      <c r="WZZ1" s="10" t="s">
        <v>18346</v>
      </c>
      <c r="XAA1" s="10" t="s">
        <v>18347</v>
      </c>
      <c r="XAB1" s="10" t="s">
        <v>18348</v>
      </c>
      <c r="XAC1" s="10" t="s">
        <v>18349</v>
      </c>
      <c r="XAD1" s="10" t="s">
        <v>18350</v>
      </c>
      <c r="XAE1" s="10" t="s">
        <v>18351</v>
      </c>
      <c r="XAF1" s="10" t="s">
        <v>18352</v>
      </c>
      <c r="XAG1" s="10" t="s">
        <v>18353</v>
      </c>
      <c r="XAH1" s="10" t="s">
        <v>18354</v>
      </c>
      <c r="XAI1" s="10" t="s">
        <v>18355</v>
      </c>
      <c r="XAJ1" s="10" t="s">
        <v>18356</v>
      </c>
      <c r="XAK1" s="10" t="s">
        <v>18357</v>
      </c>
      <c r="XAL1" s="10" t="s">
        <v>18358</v>
      </c>
      <c r="XAM1" s="10" t="s">
        <v>18359</v>
      </c>
      <c r="XAN1" s="10" t="s">
        <v>18360</v>
      </c>
      <c r="XAO1" s="10" t="s">
        <v>18361</v>
      </c>
      <c r="XAP1" s="10" t="s">
        <v>18362</v>
      </c>
      <c r="XAQ1" s="10" t="s">
        <v>18363</v>
      </c>
      <c r="XAR1" s="10" t="s">
        <v>18364</v>
      </c>
      <c r="XAS1" s="10" t="s">
        <v>18365</v>
      </c>
      <c r="XAT1" s="10" t="s">
        <v>18366</v>
      </c>
      <c r="XAU1" s="10" t="s">
        <v>18367</v>
      </c>
      <c r="XAV1" s="10" t="s">
        <v>18368</v>
      </c>
      <c r="XAW1" s="10" t="s">
        <v>18369</v>
      </c>
      <c r="XAX1" s="10" t="s">
        <v>18370</v>
      </c>
      <c r="XAY1" s="10" t="s">
        <v>18371</v>
      </c>
      <c r="XAZ1" s="10" t="s">
        <v>18372</v>
      </c>
      <c r="XBA1" s="10" t="s">
        <v>18373</v>
      </c>
      <c r="XBB1" s="10" t="s">
        <v>18374</v>
      </c>
      <c r="XBC1" s="10" t="s">
        <v>18375</v>
      </c>
      <c r="XBD1" s="10" t="s">
        <v>18376</v>
      </c>
      <c r="XBE1" s="10" t="s">
        <v>18377</v>
      </c>
      <c r="XBF1" s="10" t="s">
        <v>18378</v>
      </c>
      <c r="XBG1" s="10" t="s">
        <v>18379</v>
      </c>
      <c r="XBH1" s="10" t="s">
        <v>18380</v>
      </c>
      <c r="XBI1" s="10" t="s">
        <v>18381</v>
      </c>
      <c r="XBJ1" s="10" t="s">
        <v>18382</v>
      </c>
      <c r="XBK1" s="10" t="s">
        <v>18383</v>
      </c>
      <c r="XBL1" s="10" t="s">
        <v>18384</v>
      </c>
      <c r="XBM1" s="10" t="s">
        <v>18385</v>
      </c>
      <c r="XBN1" s="10" t="s">
        <v>18386</v>
      </c>
      <c r="XBO1" s="10" t="s">
        <v>18387</v>
      </c>
      <c r="XBP1" s="10" t="s">
        <v>18388</v>
      </c>
      <c r="XBQ1" s="10" t="s">
        <v>18389</v>
      </c>
      <c r="XBR1" s="10" t="s">
        <v>18390</v>
      </c>
      <c r="XBS1" s="10" t="s">
        <v>18391</v>
      </c>
      <c r="XBT1" s="10" t="s">
        <v>18392</v>
      </c>
      <c r="XBU1" s="10" t="s">
        <v>18393</v>
      </c>
      <c r="XBV1" s="10" t="s">
        <v>18394</v>
      </c>
      <c r="XBW1" s="10" t="s">
        <v>18395</v>
      </c>
      <c r="XBX1" s="10" t="s">
        <v>18396</v>
      </c>
      <c r="XBY1" s="10" t="s">
        <v>18397</v>
      </c>
      <c r="XBZ1" s="10" t="s">
        <v>18398</v>
      </c>
      <c r="XCA1" s="10" t="s">
        <v>18399</v>
      </c>
      <c r="XCB1" s="10" t="s">
        <v>18400</v>
      </c>
      <c r="XCC1" s="10" t="s">
        <v>18401</v>
      </c>
      <c r="XCD1" s="10" t="s">
        <v>18402</v>
      </c>
      <c r="XCE1" s="10" t="s">
        <v>18403</v>
      </c>
      <c r="XCF1" s="10" t="s">
        <v>18404</v>
      </c>
      <c r="XCG1" s="10" t="s">
        <v>18405</v>
      </c>
      <c r="XCH1" s="10" t="s">
        <v>18406</v>
      </c>
      <c r="XCI1" s="10" t="s">
        <v>18407</v>
      </c>
      <c r="XCJ1" s="10" t="s">
        <v>18408</v>
      </c>
      <c r="XCK1" s="10" t="s">
        <v>18409</v>
      </c>
      <c r="XCL1" s="10" t="s">
        <v>18410</v>
      </c>
      <c r="XCM1" s="10" t="s">
        <v>18411</v>
      </c>
      <c r="XCN1" s="10" t="s">
        <v>18412</v>
      </c>
      <c r="XCO1" s="10" t="s">
        <v>18413</v>
      </c>
      <c r="XCP1" s="10" t="s">
        <v>18414</v>
      </c>
      <c r="XCQ1" s="10" t="s">
        <v>18415</v>
      </c>
      <c r="XCR1" s="10" t="s">
        <v>18416</v>
      </c>
      <c r="XCS1" s="10" t="s">
        <v>18417</v>
      </c>
      <c r="XCT1" s="10" t="s">
        <v>18418</v>
      </c>
      <c r="XCU1" s="10" t="s">
        <v>18419</v>
      </c>
      <c r="XCV1" s="10" t="s">
        <v>18420</v>
      </c>
      <c r="XCW1" s="10" t="s">
        <v>18421</v>
      </c>
      <c r="XCX1" s="10" t="s">
        <v>18422</v>
      </c>
      <c r="XCY1" s="10" t="s">
        <v>18423</v>
      </c>
      <c r="XCZ1" s="10" t="s">
        <v>18424</v>
      </c>
      <c r="XDA1" s="10" t="s">
        <v>18425</v>
      </c>
      <c r="XDB1" s="10" t="s">
        <v>18426</v>
      </c>
      <c r="XDC1" s="10" t="s">
        <v>18427</v>
      </c>
      <c r="XDD1" s="10" t="s">
        <v>18428</v>
      </c>
      <c r="XDE1" s="10" t="s">
        <v>18429</v>
      </c>
      <c r="XDF1" s="10" t="s">
        <v>18430</v>
      </c>
      <c r="XDG1" s="10" t="s">
        <v>18431</v>
      </c>
      <c r="XDH1" s="10" t="s">
        <v>18432</v>
      </c>
      <c r="XDI1" s="10" t="s">
        <v>18433</v>
      </c>
      <c r="XDJ1" s="10" t="s">
        <v>18434</v>
      </c>
      <c r="XDK1" s="10" t="s">
        <v>18435</v>
      </c>
      <c r="XDL1" s="10" t="s">
        <v>18436</v>
      </c>
      <c r="XDM1" s="10" t="s">
        <v>18437</v>
      </c>
      <c r="XDN1" s="10" t="s">
        <v>18438</v>
      </c>
      <c r="XDO1" s="10" t="s">
        <v>18439</v>
      </c>
      <c r="XDP1" s="10" t="s">
        <v>18440</v>
      </c>
      <c r="XDQ1" s="10" t="s">
        <v>18441</v>
      </c>
      <c r="XDR1" s="10" t="s">
        <v>18442</v>
      </c>
      <c r="XDS1" s="10" t="s">
        <v>18443</v>
      </c>
      <c r="XDT1" s="10" t="s">
        <v>18444</v>
      </c>
      <c r="XDU1" s="10" t="s">
        <v>18445</v>
      </c>
      <c r="XDV1" s="10" t="s">
        <v>18446</v>
      </c>
      <c r="XDW1" s="10" t="s">
        <v>18447</v>
      </c>
      <c r="XDX1" s="10" t="s">
        <v>18448</v>
      </c>
      <c r="XDY1" s="10" t="s">
        <v>18449</v>
      </c>
      <c r="XDZ1" s="10" t="s">
        <v>18450</v>
      </c>
      <c r="XEA1" s="10" t="s">
        <v>18451</v>
      </c>
      <c r="XEB1" s="10" t="s">
        <v>18452</v>
      </c>
      <c r="XEC1" s="10" t="s">
        <v>18453</v>
      </c>
      <c r="XED1" s="10" t="s">
        <v>18454</v>
      </c>
      <c r="XEE1" s="10" t="s">
        <v>18455</v>
      </c>
      <c r="XEF1" s="10" t="s">
        <v>18456</v>
      </c>
      <c r="XEG1" s="10" t="s">
        <v>18457</v>
      </c>
      <c r="XEH1" s="10" t="s">
        <v>18458</v>
      </c>
      <c r="XEI1" s="10" t="s">
        <v>18459</v>
      </c>
      <c r="XEJ1" s="10" t="s">
        <v>18460</v>
      </c>
      <c r="XEK1" s="10" t="s">
        <v>18461</v>
      </c>
      <c r="XEL1" s="10" t="s">
        <v>18462</v>
      </c>
      <c r="XEM1" s="10" t="s">
        <v>18463</v>
      </c>
      <c r="XEN1" s="10" t="s">
        <v>18464</v>
      </c>
      <c r="XEO1" s="10" t="s">
        <v>18465</v>
      </c>
      <c r="XEP1" s="10" t="s">
        <v>18466</v>
      </c>
      <c r="XEQ1" s="10" t="s">
        <v>18467</v>
      </c>
      <c r="XER1" s="10" t="s">
        <v>18468</v>
      </c>
      <c r="XES1" s="10" t="s">
        <v>18469</v>
      </c>
      <c r="XET1" s="10" t="s">
        <v>18470</v>
      </c>
      <c r="XEU1" s="10" t="s">
        <v>18471</v>
      </c>
      <c r="XEV1" s="10" t="s">
        <v>18472</v>
      </c>
      <c r="XEW1" s="10" t="s">
        <v>18473</v>
      </c>
      <c r="XEX1" s="10" t="s">
        <v>18474</v>
      </c>
      <c r="XEY1" s="10" t="s">
        <v>18475</v>
      </c>
      <c r="XEZ1" s="10" t="s">
        <v>18476</v>
      </c>
      <c r="XFA1" s="10" t="s">
        <v>18477</v>
      </c>
      <c r="XFB1" s="10" t="s">
        <v>18478</v>
      </c>
      <c r="XFC1" s="10" t="s">
        <v>18479</v>
      </c>
      <c r="XFD1" s="10" t="s">
        <v>18480</v>
      </c>
    </row>
    <row r="2" spans="1:16384" x14ac:dyDescent="0.2">
      <c r="A2" t="s">
        <v>2093</v>
      </c>
      <c r="B2">
        <f>COUNTIFS(Crowdfunding!$F:$F,"successful",Crowdfunding!$D:$D,"&lt;1000")</f>
        <v>30</v>
      </c>
      <c r="C2">
        <f>COUNTIFS(Crowdfunding!$F:$F,"failed",Crowdfunding!$D:$D,"&lt;1000")</f>
        <v>20</v>
      </c>
      <c r="D2">
        <f>COUNTIFS(Crowdfunding!$F:$F,"canceled",Crowdfunding!$D:$D,"&lt;1000")</f>
        <v>1</v>
      </c>
      <c r="E2">
        <f>B2+C2+D2</f>
        <v>51</v>
      </c>
      <c r="F2" s="11">
        <f>(B2/E2)</f>
        <v>0.58823529411764708</v>
      </c>
      <c r="G2" s="5">
        <f>C2/E2</f>
        <v>0.39215686274509803</v>
      </c>
      <c r="H2" s="5">
        <f>D2/E2</f>
        <v>1.9607843137254902E-2</v>
      </c>
    </row>
    <row r="3" spans="1:16384" x14ac:dyDescent="0.2">
      <c r="A3" t="s">
        <v>2094</v>
      </c>
      <c r="B3">
        <f>COUNTIFS(Crowdfunding!$F:$F,"successful",Crowdfunding!$D:$D,"&gt;=1000",Crowdfunding!$D:$D,"&lt;=4999")</f>
        <v>191</v>
      </c>
      <c r="C3">
        <f>COUNTIFS(Crowdfunding!$F:$F,"failed",Crowdfunding!$D:$D,"&gt;=1000",Crowdfunding!$D:$D,"&lt;=4999")</f>
        <v>38</v>
      </c>
      <c r="D3">
        <f>COUNTIFS(Crowdfunding!$F:$F,"canceled",Crowdfunding!$D:$D,"&gt;=1000",Crowdfunding!$D:$D,"&lt;=4999")</f>
        <v>2</v>
      </c>
      <c r="E3">
        <f t="shared" ref="E3:E13" si="0">B3+C3+D3</f>
        <v>231</v>
      </c>
      <c r="F3" s="11">
        <f t="shared" ref="F3:F13" si="1">(B3/E3)</f>
        <v>0.82683982683982682</v>
      </c>
      <c r="G3" s="5">
        <f t="shared" ref="G3:G13" si="2">C3/E3</f>
        <v>0.16450216450216451</v>
      </c>
      <c r="H3" s="5">
        <f t="shared" ref="H3:H13" si="3">D3/E3</f>
        <v>8.658008658008658E-3</v>
      </c>
    </row>
    <row r="4" spans="1:16384" x14ac:dyDescent="0.2">
      <c r="A4" t="s">
        <v>2095</v>
      </c>
      <c r="B4">
        <f>COUNTIFS(Crowdfunding!$F:$F,"successful",Crowdfunding!$D:$D,"&gt;=5000",Crowdfunding!D:D,"&lt;=9999")</f>
        <v>164</v>
      </c>
      <c r="C4">
        <f>COUNTIFS(Crowdfunding!$F:$F,"failed",Crowdfunding!$D:$D,"&gt;=5000",Crowdfunding!$D:$D,"&lt;=9999")</f>
        <v>126</v>
      </c>
      <c r="D4">
        <f>COUNTIFS(Crowdfunding!$F:$F,"canceled",Crowdfunding!$D:$D,"&gt;=5000",Crowdfunding!$D:$D,"&lt;=9999")</f>
        <v>25</v>
      </c>
      <c r="E4">
        <f t="shared" si="0"/>
        <v>315</v>
      </c>
      <c r="F4" s="11">
        <f t="shared" si="1"/>
        <v>0.52063492063492067</v>
      </c>
      <c r="G4" s="5">
        <f t="shared" si="2"/>
        <v>0.4</v>
      </c>
      <c r="H4" s="5">
        <f t="shared" si="3"/>
        <v>7.9365079365079361E-2</v>
      </c>
    </row>
    <row r="5" spans="1:16384" x14ac:dyDescent="0.2">
      <c r="A5" t="s">
        <v>2096</v>
      </c>
      <c r="B5">
        <f>COUNTIFS(Crowdfunding!$F:$F,"successful",Crowdfunding!$D:$D,"&gt;=10000",Crowdfunding!$D:$D,"&lt;=14999")</f>
        <v>4</v>
      </c>
      <c r="C5">
        <f>COUNTIFS(Crowdfunding!$F:$F,"failed",Crowdfunding!$D:$D,"&gt;=10000",Crowdfunding!$D:$D,"&lt;=14999")</f>
        <v>5</v>
      </c>
      <c r="D5">
        <f>COUNTIFS(Crowdfunding!$F:$F,"canceled",Crowdfunding!$D:$D,"&gt;=10000",Crowdfunding!$D:$D,"&lt;=14999")</f>
        <v>0</v>
      </c>
      <c r="E5">
        <f t="shared" si="0"/>
        <v>9</v>
      </c>
      <c r="F5" s="11">
        <f t="shared" si="1"/>
        <v>0.44444444444444442</v>
      </c>
      <c r="G5" s="5">
        <f t="shared" si="2"/>
        <v>0.55555555555555558</v>
      </c>
      <c r="H5" s="5">
        <f t="shared" si="3"/>
        <v>0</v>
      </c>
    </row>
    <row r="6" spans="1:16384" x14ac:dyDescent="0.2">
      <c r="A6" t="s">
        <v>2097</v>
      </c>
      <c r="B6">
        <f>COUNTIFS(Crowdfunding!$F:$F,"successful",Crowdfunding!$D:$D,"&gt;=15000",Crowdfunding!$D:$D,"&lt;=19999")</f>
        <v>10</v>
      </c>
      <c r="C6">
        <f>COUNTIFS(Crowdfunding!$F:$F,"failed",Crowdfunding!$D:$D,"&gt;=15000",Crowdfunding!$D:$D,"&lt;=19999")</f>
        <v>0</v>
      </c>
      <c r="D6">
        <f>COUNTIFS(Crowdfunding!$F:$F,"canceled",Crowdfunding!$D:$D,"&gt;=15000",Crowdfunding!$D:$D,"&lt;=19999")</f>
        <v>0</v>
      </c>
      <c r="E6">
        <f t="shared" si="0"/>
        <v>10</v>
      </c>
      <c r="F6" s="11">
        <f t="shared" si="1"/>
        <v>1</v>
      </c>
      <c r="G6" s="5">
        <f t="shared" si="2"/>
        <v>0</v>
      </c>
      <c r="H6" s="5">
        <f t="shared" si="3"/>
        <v>0</v>
      </c>
    </row>
    <row r="7" spans="1:16384" x14ac:dyDescent="0.2">
      <c r="A7" t="s">
        <v>2098</v>
      </c>
      <c r="B7">
        <f>COUNTIFS(Crowdfunding!$F:$F,"successful",Crowdfunding!$D:$D,"&gt;=20000",Crowdfunding!$D:$D,"&lt;=24999")</f>
        <v>7</v>
      </c>
      <c r="C7">
        <f>COUNTIFS(Crowdfunding!$F:$F,"failed",Crowdfunding!$D:$D,"&gt;=20000",Crowdfunding!$D:$D,"&lt;=24999")</f>
        <v>0</v>
      </c>
      <c r="D7">
        <f>COUNTIFS(Crowdfunding!$F:$F,"canceled",Crowdfunding!$D:$D,"&gt;=20000",Crowdfunding!$D:$D,"&lt;=24999")</f>
        <v>0</v>
      </c>
      <c r="E7">
        <f t="shared" si="0"/>
        <v>7</v>
      </c>
      <c r="F7" s="11">
        <f t="shared" si="1"/>
        <v>1</v>
      </c>
      <c r="G7" s="5">
        <f t="shared" si="2"/>
        <v>0</v>
      </c>
      <c r="H7" s="5">
        <f t="shared" si="3"/>
        <v>0</v>
      </c>
    </row>
    <row r="8" spans="1:16384" x14ac:dyDescent="0.2">
      <c r="A8" t="s">
        <v>2099</v>
      </c>
      <c r="B8">
        <f>COUNTIFS(Crowdfunding!$F:$F,"successful",Crowdfunding!$D:$D,"&gt;=25000",Crowdfunding!$D:$D,"&lt;=29999")</f>
        <v>11</v>
      </c>
      <c r="C8">
        <f>COUNTIFS(Crowdfunding!$F:$F,"failed",Crowdfunding!$D:$D,"&gt;=25000",Crowdfunding!$D:$D,"&lt;=29999")</f>
        <v>3</v>
      </c>
      <c r="D8">
        <f>COUNTIFS(Crowdfunding!$F:$F,"canceled",Crowdfunding!$D:$D,"&gt;=25000",Crowdfunding!$D:$D,"&lt;=29999")</f>
        <v>0</v>
      </c>
      <c r="E8">
        <f t="shared" si="0"/>
        <v>14</v>
      </c>
      <c r="F8" s="11">
        <f t="shared" si="1"/>
        <v>0.7857142857142857</v>
      </c>
      <c r="G8" s="5">
        <f t="shared" si="2"/>
        <v>0.21428571428571427</v>
      </c>
      <c r="H8" s="5">
        <f t="shared" si="3"/>
        <v>0</v>
      </c>
    </row>
    <row r="9" spans="1:16384" x14ac:dyDescent="0.2">
      <c r="A9" t="s">
        <v>2100</v>
      </c>
      <c r="B9">
        <f>COUNTIFS(Crowdfunding!$F:$F,"successful",Crowdfunding!$D:$D,"&gt;=30000",Crowdfunding!$D:$D,"&lt;=34999")</f>
        <v>7</v>
      </c>
      <c r="C9">
        <f>COUNTIFS(Crowdfunding!$F:$F,"failed",Crowdfunding!$D:$D,"&gt;=30000",Crowdfunding!$D:$D,"&lt;=34999")</f>
        <v>0</v>
      </c>
      <c r="D9">
        <f>COUNTIFS(Crowdfunding!$F:$F,"canceled",Crowdfunding!$D:$D,"&gt;=30000",Crowdfunding!$D:$D,"&lt;=34999")</f>
        <v>0</v>
      </c>
      <c r="E9">
        <f t="shared" si="0"/>
        <v>7</v>
      </c>
      <c r="F9" s="11">
        <f t="shared" si="1"/>
        <v>1</v>
      </c>
      <c r="G9" s="5">
        <f t="shared" si="2"/>
        <v>0</v>
      </c>
      <c r="H9" s="5">
        <f t="shared" si="3"/>
        <v>0</v>
      </c>
    </row>
    <row r="10" spans="1:16384" x14ac:dyDescent="0.2">
      <c r="A10" t="s">
        <v>2101</v>
      </c>
      <c r="B10">
        <f>COUNTIFS(Crowdfunding!$F:$F,"successful",Crowdfunding!$D:$D,"&gt;=35000",Crowdfunding!$D:$D,"&lt;=39999")</f>
        <v>8</v>
      </c>
      <c r="C10">
        <f>COUNTIFS(Crowdfunding!$F:$F,"failed",Crowdfunding!$D:$D,"&gt;=35000",Crowdfunding!$D:$D,"&lt;=39999")</f>
        <v>3</v>
      </c>
      <c r="D10">
        <f>COUNTIFS(Crowdfunding!$F:$F,"canceled",Crowdfunding!$D:$D,"&gt;=35000",Crowdfunding!$D:$D,"&lt;=39999")</f>
        <v>1</v>
      </c>
      <c r="E10">
        <f t="shared" si="0"/>
        <v>12</v>
      </c>
      <c r="F10" s="11">
        <f t="shared" si="1"/>
        <v>0.66666666666666663</v>
      </c>
      <c r="G10" s="5">
        <f t="shared" si="2"/>
        <v>0.25</v>
      </c>
      <c r="H10" s="5">
        <f t="shared" si="3"/>
        <v>8.3333333333333329E-2</v>
      </c>
    </row>
    <row r="11" spans="1:16384" x14ac:dyDescent="0.2">
      <c r="A11" t="s">
        <v>2102</v>
      </c>
      <c r="B11">
        <f>COUNTIFS(Crowdfunding!$F:$F,"successful",Crowdfunding!$D:$D,"&gt;=40000",Crowdfunding!$D:$D,"&lt;=44999")</f>
        <v>11</v>
      </c>
      <c r="C11">
        <f>COUNTIFS(Crowdfunding!$F:$F,"failed",Crowdfunding!$D:$D,"&gt;=40000",Crowdfunding!$D:$D,"&lt;=44999")</f>
        <v>3</v>
      </c>
      <c r="D11">
        <f>COUNTIFS(Crowdfunding!$F:$F,"canceled",Crowdfunding!$D:$D,"&gt;=40000",Crowdfunding!$D:$D,"&lt;=44999")</f>
        <v>0</v>
      </c>
      <c r="E11">
        <f t="shared" si="0"/>
        <v>14</v>
      </c>
      <c r="F11" s="11">
        <f t="shared" si="1"/>
        <v>0.7857142857142857</v>
      </c>
      <c r="G11" s="5">
        <f t="shared" si="2"/>
        <v>0.21428571428571427</v>
      </c>
      <c r="H11" s="5">
        <f t="shared" si="3"/>
        <v>0</v>
      </c>
    </row>
    <row r="12" spans="1:16384" x14ac:dyDescent="0.2">
      <c r="A12" t="s">
        <v>2103</v>
      </c>
      <c r="B12">
        <f>COUNTIFS(Crowdfunding!$F:$F,"successful",Crowdfunding!$D:$D,"&gt;=45000",Crowdfunding!$D:$D,"&lt;=49999")</f>
        <v>8</v>
      </c>
      <c r="C12">
        <f>COUNTIFS(Crowdfunding!$F:$F,"failed",Crowdfunding!$D:$D,"&gt;=45000",Crowdfunding!$D:$D,"&lt;=49999")</f>
        <v>3</v>
      </c>
      <c r="D12">
        <f>COUNTIFS(Crowdfunding!$F:$F,"canceled",Crowdfunding!$D:$D,"&gt;=45000",Crowdfunding!$D:$D,"&lt;=49999")</f>
        <v>0</v>
      </c>
      <c r="E12">
        <f t="shared" si="0"/>
        <v>11</v>
      </c>
      <c r="F12" s="11">
        <f t="shared" si="1"/>
        <v>0.72727272727272729</v>
      </c>
      <c r="G12" s="5">
        <f t="shared" si="2"/>
        <v>0.27272727272727271</v>
      </c>
      <c r="H12" s="5">
        <f t="shared" si="3"/>
        <v>0</v>
      </c>
    </row>
    <row r="13" spans="1:16384" x14ac:dyDescent="0.2">
      <c r="A13" t="s">
        <v>2104</v>
      </c>
      <c r="B13">
        <f>COUNTIFS(Crowdfunding!$F:$F,"successful",Crowdfunding!$D:$D,"&gt;=50000")</f>
        <v>114</v>
      </c>
      <c r="C13">
        <f>COUNTIFS(Crowdfunding!$F:$F,"failed",Crowdfunding!$D:$D,"&gt;=50000")</f>
        <v>163</v>
      </c>
      <c r="D13">
        <f>COUNTIFS(Crowdfunding!$F:$F,"canceled",Crowdfunding!$D:$D,"&gt;=50000")</f>
        <v>28</v>
      </c>
      <c r="E13">
        <f t="shared" si="0"/>
        <v>305</v>
      </c>
      <c r="F13" s="11">
        <f t="shared" si="1"/>
        <v>0.3737704918032787</v>
      </c>
      <c r="G13" s="5">
        <f t="shared" si="2"/>
        <v>0.53442622950819674</v>
      </c>
      <c r="H13" s="5">
        <f t="shared" si="3"/>
        <v>9.1803278688524587E-2</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9AB68-FEFE-5946-99D1-4D15B00A436E}">
  <dimension ref="A1:H566"/>
  <sheetViews>
    <sheetView tabSelected="1" topLeftCell="C1" zoomScale="125" zoomScaleNormal="140" workbookViewId="0">
      <selection activeCell="F15" sqref="F15"/>
    </sheetView>
  </sheetViews>
  <sheetFormatPr baseColWidth="10" defaultRowHeight="16" x14ac:dyDescent="0.2"/>
  <cols>
    <col min="1" max="1" width="10" customWidth="1"/>
    <col min="2" max="2" width="18" bestFit="1" customWidth="1"/>
    <col min="3" max="3" width="11" customWidth="1"/>
    <col min="4" max="4" width="19" bestFit="1" customWidth="1"/>
  </cols>
  <sheetData>
    <row r="1" spans="1:8" s="10" customFormat="1" x14ac:dyDescent="0.2">
      <c r="A1" s="17" t="s">
        <v>4</v>
      </c>
      <c r="B1" s="17" t="s">
        <v>5</v>
      </c>
      <c r="C1" s="17" t="s">
        <v>18490</v>
      </c>
      <c r="D1" s="17" t="s">
        <v>18491</v>
      </c>
      <c r="G1" s="10" t="s">
        <v>20</v>
      </c>
      <c r="H1" s="10" t="s">
        <v>14</v>
      </c>
    </row>
    <row r="2" spans="1:8" x14ac:dyDescent="0.2">
      <c r="A2" s="12" t="s">
        <v>20</v>
      </c>
      <c r="B2" s="12">
        <v>158</v>
      </c>
      <c r="C2" s="12" t="s">
        <v>14</v>
      </c>
      <c r="D2" s="12">
        <v>0</v>
      </c>
      <c r="F2" t="s">
        <v>18481</v>
      </c>
      <c r="G2">
        <f>AVERAGE(B:B)</f>
        <v>851.14690265486729</v>
      </c>
      <c r="H2">
        <f>AVERAGE(D:D)</f>
        <v>585.61538461538464</v>
      </c>
    </row>
    <row r="3" spans="1:8" x14ac:dyDescent="0.2">
      <c r="A3" t="s">
        <v>20</v>
      </c>
      <c r="B3">
        <v>1425</v>
      </c>
      <c r="C3" t="s">
        <v>14</v>
      </c>
      <c r="D3">
        <v>24</v>
      </c>
      <c r="F3" t="s">
        <v>18482</v>
      </c>
      <c r="G3">
        <f>MEDIAN(B:B)</f>
        <v>201</v>
      </c>
      <c r="H3">
        <f>MEDIAN(D:D)</f>
        <v>114.5</v>
      </c>
    </row>
    <row r="4" spans="1:8" x14ac:dyDescent="0.2">
      <c r="A4" s="12" t="s">
        <v>20</v>
      </c>
      <c r="B4" s="12">
        <v>174</v>
      </c>
      <c r="C4" s="12" t="s">
        <v>14</v>
      </c>
      <c r="D4" s="12">
        <v>53</v>
      </c>
      <c r="F4" t="s">
        <v>18484</v>
      </c>
      <c r="G4">
        <f>MIN(B:B)</f>
        <v>16</v>
      </c>
      <c r="H4">
        <f>MIN(D:D)</f>
        <v>0</v>
      </c>
    </row>
    <row r="5" spans="1:8" x14ac:dyDescent="0.2">
      <c r="A5" t="s">
        <v>20</v>
      </c>
      <c r="B5">
        <v>227</v>
      </c>
      <c r="C5" t="s">
        <v>14</v>
      </c>
      <c r="D5">
        <v>18</v>
      </c>
      <c r="F5" t="s">
        <v>18483</v>
      </c>
      <c r="G5">
        <f>MAX(B:B)</f>
        <v>7295</v>
      </c>
      <c r="H5">
        <f>MAX(D:D)</f>
        <v>6080</v>
      </c>
    </row>
    <row r="6" spans="1:8" x14ac:dyDescent="0.2">
      <c r="A6" s="12" t="s">
        <v>20</v>
      </c>
      <c r="B6" s="12">
        <v>220</v>
      </c>
      <c r="C6" s="12" t="s">
        <v>14</v>
      </c>
      <c r="D6" s="12">
        <v>44</v>
      </c>
      <c r="F6" t="s">
        <v>18485</v>
      </c>
      <c r="G6">
        <f>VAR(B:B)</f>
        <v>1606216.5936295739</v>
      </c>
      <c r="H6">
        <f>VAR(D:D)</f>
        <v>924113.45496927318</v>
      </c>
    </row>
    <row r="7" spans="1:8" x14ac:dyDescent="0.2">
      <c r="A7" t="s">
        <v>20</v>
      </c>
      <c r="B7">
        <v>98</v>
      </c>
      <c r="C7" t="s">
        <v>14</v>
      </c>
      <c r="D7">
        <v>27</v>
      </c>
      <c r="F7" t="s">
        <v>18486</v>
      </c>
      <c r="G7">
        <f>STDEV(B:B)</f>
        <v>1267.366006183523</v>
      </c>
      <c r="H7">
        <f>STDEV(D:D)</f>
        <v>961.30819978260524</v>
      </c>
    </row>
    <row r="8" spans="1:8" x14ac:dyDescent="0.2">
      <c r="A8" s="12" t="s">
        <v>20</v>
      </c>
      <c r="B8" s="12">
        <v>100</v>
      </c>
      <c r="C8" s="12" t="s">
        <v>14</v>
      </c>
      <c r="D8" s="12">
        <v>55</v>
      </c>
    </row>
    <row r="9" spans="1:8" x14ac:dyDescent="0.2">
      <c r="A9" t="s">
        <v>20</v>
      </c>
      <c r="B9">
        <v>1249</v>
      </c>
      <c r="C9" t="s">
        <v>14</v>
      </c>
      <c r="D9">
        <v>200</v>
      </c>
    </row>
    <row r="10" spans="1:8" x14ac:dyDescent="0.2">
      <c r="A10" s="12" t="s">
        <v>20</v>
      </c>
      <c r="B10" s="12">
        <v>1396</v>
      </c>
      <c r="C10" s="12" t="s">
        <v>14</v>
      </c>
      <c r="D10" s="12">
        <v>452</v>
      </c>
      <c r="F10" t="s">
        <v>18496</v>
      </c>
    </row>
    <row r="11" spans="1:8" x14ac:dyDescent="0.2">
      <c r="A11" t="s">
        <v>20</v>
      </c>
      <c r="B11">
        <v>890</v>
      </c>
      <c r="C11" t="s">
        <v>14</v>
      </c>
      <c r="D11">
        <v>674</v>
      </c>
      <c r="F11" t="s">
        <v>18492</v>
      </c>
    </row>
    <row r="12" spans="1:8" x14ac:dyDescent="0.2">
      <c r="A12" s="12" t="s">
        <v>20</v>
      </c>
      <c r="B12" s="12">
        <v>142</v>
      </c>
      <c r="C12" s="12" t="s">
        <v>14</v>
      </c>
      <c r="D12" s="12">
        <v>558</v>
      </c>
    </row>
    <row r="13" spans="1:8" x14ac:dyDescent="0.2">
      <c r="A13" t="s">
        <v>20</v>
      </c>
      <c r="B13">
        <v>2673</v>
      </c>
      <c r="C13" t="s">
        <v>14</v>
      </c>
      <c r="D13">
        <v>15</v>
      </c>
    </row>
    <row r="14" spans="1:8" x14ac:dyDescent="0.2">
      <c r="A14" s="12" t="s">
        <v>20</v>
      </c>
      <c r="B14" s="12">
        <v>163</v>
      </c>
      <c r="C14" s="12" t="s">
        <v>14</v>
      </c>
      <c r="D14" s="12">
        <v>2307</v>
      </c>
    </row>
    <row r="15" spans="1:8" x14ac:dyDescent="0.2">
      <c r="A15" t="s">
        <v>20</v>
      </c>
      <c r="B15">
        <v>2220</v>
      </c>
      <c r="C15" t="s">
        <v>14</v>
      </c>
      <c r="D15">
        <v>88</v>
      </c>
    </row>
    <row r="16" spans="1:8" x14ac:dyDescent="0.2">
      <c r="A16" s="12" t="s">
        <v>20</v>
      </c>
      <c r="B16" s="12">
        <v>1606</v>
      </c>
      <c r="C16" s="12" t="s">
        <v>14</v>
      </c>
      <c r="D16" s="12">
        <v>48</v>
      </c>
    </row>
    <row r="17" spans="1:4" x14ac:dyDescent="0.2">
      <c r="A17" t="s">
        <v>20</v>
      </c>
      <c r="B17">
        <v>129</v>
      </c>
      <c r="C17" t="s">
        <v>14</v>
      </c>
      <c r="D17">
        <v>1</v>
      </c>
    </row>
    <row r="18" spans="1:4" x14ac:dyDescent="0.2">
      <c r="A18" s="12" t="s">
        <v>20</v>
      </c>
      <c r="B18" s="12">
        <v>226</v>
      </c>
      <c r="C18" s="12" t="s">
        <v>14</v>
      </c>
      <c r="D18" s="12">
        <v>1467</v>
      </c>
    </row>
    <row r="19" spans="1:4" x14ac:dyDescent="0.2">
      <c r="A19" t="s">
        <v>20</v>
      </c>
      <c r="B19">
        <v>5419</v>
      </c>
      <c r="C19" t="s">
        <v>14</v>
      </c>
      <c r="D19">
        <v>75</v>
      </c>
    </row>
    <row r="20" spans="1:4" x14ac:dyDescent="0.2">
      <c r="A20" s="12" t="s">
        <v>20</v>
      </c>
      <c r="B20" s="12">
        <v>165</v>
      </c>
      <c r="C20" s="12" t="s">
        <v>14</v>
      </c>
      <c r="D20" s="12">
        <v>120</v>
      </c>
    </row>
    <row r="21" spans="1:4" x14ac:dyDescent="0.2">
      <c r="A21" t="s">
        <v>20</v>
      </c>
      <c r="B21">
        <v>1965</v>
      </c>
      <c r="C21" t="s">
        <v>14</v>
      </c>
      <c r="D21">
        <v>2253</v>
      </c>
    </row>
    <row r="22" spans="1:4" x14ac:dyDescent="0.2">
      <c r="A22" s="12" t="s">
        <v>20</v>
      </c>
      <c r="B22" s="12">
        <v>16</v>
      </c>
      <c r="C22" s="12" t="s">
        <v>14</v>
      </c>
      <c r="D22" s="12">
        <v>5</v>
      </c>
    </row>
    <row r="23" spans="1:4" x14ac:dyDescent="0.2">
      <c r="A23" t="s">
        <v>20</v>
      </c>
      <c r="B23">
        <v>107</v>
      </c>
      <c r="C23" t="s">
        <v>14</v>
      </c>
      <c r="D23">
        <v>38</v>
      </c>
    </row>
    <row r="24" spans="1:4" x14ac:dyDescent="0.2">
      <c r="A24" s="12" t="s">
        <v>20</v>
      </c>
      <c r="B24" s="12">
        <v>134</v>
      </c>
      <c r="C24" s="12" t="s">
        <v>14</v>
      </c>
      <c r="D24" s="12">
        <v>12</v>
      </c>
    </row>
    <row r="25" spans="1:4" x14ac:dyDescent="0.2">
      <c r="A25" t="s">
        <v>20</v>
      </c>
      <c r="B25">
        <v>198</v>
      </c>
      <c r="C25" t="s">
        <v>14</v>
      </c>
      <c r="D25">
        <v>1684</v>
      </c>
    </row>
    <row r="26" spans="1:4" x14ac:dyDescent="0.2">
      <c r="A26" s="12" t="s">
        <v>20</v>
      </c>
      <c r="B26" s="12">
        <v>111</v>
      </c>
      <c r="C26" s="12" t="s">
        <v>14</v>
      </c>
      <c r="D26" s="12">
        <v>56</v>
      </c>
    </row>
    <row r="27" spans="1:4" x14ac:dyDescent="0.2">
      <c r="A27" t="s">
        <v>20</v>
      </c>
      <c r="B27">
        <v>222</v>
      </c>
      <c r="C27" t="s">
        <v>14</v>
      </c>
      <c r="D27">
        <v>838</v>
      </c>
    </row>
    <row r="28" spans="1:4" x14ac:dyDescent="0.2">
      <c r="A28" s="12" t="s">
        <v>20</v>
      </c>
      <c r="B28" s="12">
        <v>6212</v>
      </c>
      <c r="C28" s="12" t="s">
        <v>14</v>
      </c>
      <c r="D28" s="12">
        <v>1000</v>
      </c>
    </row>
    <row r="29" spans="1:4" x14ac:dyDescent="0.2">
      <c r="A29" t="s">
        <v>20</v>
      </c>
      <c r="B29">
        <v>98</v>
      </c>
      <c r="C29" t="s">
        <v>14</v>
      </c>
      <c r="D29">
        <v>1482</v>
      </c>
    </row>
    <row r="30" spans="1:4" x14ac:dyDescent="0.2">
      <c r="A30" s="12" t="s">
        <v>20</v>
      </c>
      <c r="B30" s="12">
        <v>92</v>
      </c>
      <c r="C30" s="12" t="s">
        <v>14</v>
      </c>
      <c r="D30" s="12">
        <v>106</v>
      </c>
    </row>
    <row r="31" spans="1:4" x14ac:dyDescent="0.2">
      <c r="A31" t="s">
        <v>20</v>
      </c>
      <c r="B31">
        <v>149</v>
      </c>
      <c r="C31" t="s">
        <v>14</v>
      </c>
      <c r="D31">
        <v>679</v>
      </c>
    </row>
    <row r="32" spans="1:4" x14ac:dyDescent="0.2">
      <c r="A32" s="12" t="s">
        <v>20</v>
      </c>
      <c r="B32" s="12">
        <v>2431</v>
      </c>
      <c r="C32" s="12" t="s">
        <v>14</v>
      </c>
      <c r="D32" s="12">
        <v>1220</v>
      </c>
    </row>
    <row r="33" spans="1:4" x14ac:dyDescent="0.2">
      <c r="A33" t="s">
        <v>20</v>
      </c>
      <c r="B33">
        <v>303</v>
      </c>
      <c r="C33" t="s">
        <v>14</v>
      </c>
      <c r="D33">
        <v>1</v>
      </c>
    </row>
    <row r="34" spans="1:4" x14ac:dyDescent="0.2">
      <c r="A34" s="12" t="s">
        <v>20</v>
      </c>
      <c r="B34" s="12">
        <v>209</v>
      </c>
      <c r="C34" s="12" t="s">
        <v>14</v>
      </c>
      <c r="D34" s="12">
        <v>37</v>
      </c>
    </row>
    <row r="35" spans="1:4" x14ac:dyDescent="0.2">
      <c r="A35" t="s">
        <v>20</v>
      </c>
      <c r="B35">
        <v>131</v>
      </c>
      <c r="C35" t="s">
        <v>14</v>
      </c>
      <c r="D35">
        <v>60</v>
      </c>
    </row>
    <row r="36" spans="1:4" x14ac:dyDescent="0.2">
      <c r="A36" s="12" t="s">
        <v>20</v>
      </c>
      <c r="B36" s="12">
        <v>164</v>
      </c>
      <c r="C36" s="12" t="s">
        <v>14</v>
      </c>
      <c r="D36" s="12">
        <v>296</v>
      </c>
    </row>
    <row r="37" spans="1:4" x14ac:dyDescent="0.2">
      <c r="A37" t="s">
        <v>20</v>
      </c>
      <c r="B37">
        <v>201</v>
      </c>
      <c r="C37" t="s">
        <v>14</v>
      </c>
      <c r="D37">
        <v>3304</v>
      </c>
    </row>
    <row r="38" spans="1:4" x14ac:dyDescent="0.2">
      <c r="A38" s="12" t="s">
        <v>20</v>
      </c>
      <c r="B38" s="12">
        <v>211</v>
      </c>
      <c r="C38" s="12" t="s">
        <v>14</v>
      </c>
      <c r="D38" s="12">
        <v>73</v>
      </c>
    </row>
    <row r="39" spans="1:4" x14ac:dyDescent="0.2">
      <c r="A39" t="s">
        <v>20</v>
      </c>
      <c r="B39">
        <v>128</v>
      </c>
      <c r="C39" t="s">
        <v>14</v>
      </c>
      <c r="D39">
        <v>3387</v>
      </c>
    </row>
    <row r="40" spans="1:4" x14ac:dyDescent="0.2">
      <c r="A40" s="12" t="s">
        <v>20</v>
      </c>
      <c r="B40" s="12">
        <v>1600</v>
      </c>
      <c r="C40" s="12" t="s">
        <v>14</v>
      </c>
      <c r="D40" s="12">
        <v>662</v>
      </c>
    </row>
    <row r="41" spans="1:4" x14ac:dyDescent="0.2">
      <c r="A41" t="s">
        <v>20</v>
      </c>
      <c r="B41">
        <v>249</v>
      </c>
      <c r="C41" t="s">
        <v>14</v>
      </c>
      <c r="D41">
        <v>774</v>
      </c>
    </row>
    <row r="42" spans="1:4" x14ac:dyDescent="0.2">
      <c r="A42" s="12" t="s">
        <v>20</v>
      </c>
      <c r="B42" s="12">
        <v>236</v>
      </c>
      <c r="C42" s="12" t="s">
        <v>14</v>
      </c>
      <c r="D42" s="12">
        <v>672</v>
      </c>
    </row>
    <row r="43" spans="1:4" x14ac:dyDescent="0.2">
      <c r="A43" t="s">
        <v>20</v>
      </c>
      <c r="B43">
        <v>4065</v>
      </c>
      <c r="C43" t="s">
        <v>14</v>
      </c>
      <c r="D43">
        <v>940</v>
      </c>
    </row>
    <row r="44" spans="1:4" x14ac:dyDescent="0.2">
      <c r="A44" s="12" t="s">
        <v>20</v>
      </c>
      <c r="B44" s="12">
        <v>246</v>
      </c>
      <c r="C44" s="12" t="s">
        <v>14</v>
      </c>
      <c r="D44" s="12">
        <v>117</v>
      </c>
    </row>
    <row r="45" spans="1:4" x14ac:dyDescent="0.2">
      <c r="A45" t="s">
        <v>20</v>
      </c>
      <c r="B45">
        <v>2475</v>
      </c>
      <c r="C45" t="s">
        <v>14</v>
      </c>
      <c r="D45">
        <v>115</v>
      </c>
    </row>
    <row r="46" spans="1:4" x14ac:dyDescent="0.2">
      <c r="A46" s="12" t="s">
        <v>20</v>
      </c>
      <c r="B46" s="12">
        <v>76</v>
      </c>
      <c r="C46" s="12" t="s">
        <v>14</v>
      </c>
      <c r="D46" s="12">
        <v>326</v>
      </c>
    </row>
    <row r="47" spans="1:4" x14ac:dyDescent="0.2">
      <c r="A47" t="s">
        <v>20</v>
      </c>
      <c r="B47">
        <v>54</v>
      </c>
      <c r="C47" t="s">
        <v>14</v>
      </c>
      <c r="D47">
        <v>1</v>
      </c>
    </row>
    <row r="48" spans="1:4" x14ac:dyDescent="0.2">
      <c r="A48" s="12" t="s">
        <v>20</v>
      </c>
      <c r="B48" s="12">
        <v>88</v>
      </c>
      <c r="C48" s="12" t="s">
        <v>14</v>
      </c>
      <c r="D48" s="12">
        <v>1467</v>
      </c>
    </row>
    <row r="49" spans="1:4" x14ac:dyDescent="0.2">
      <c r="A49" t="s">
        <v>20</v>
      </c>
      <c r="B49">
        <v>85</v>
      </c>
      <c r="C49" t="s">
        <v>14</v>
      </c>
      <c r="D49">
        <v>5681</v>
      </c>
    </row>
    <row r="50" spans="1:4" x14ac:dyDescent="0.2">
      <c r="A50" s="12" t="s">
        <v>20</v>
      </c>
      <c r="B50" s="12">
        <v>170</v>
      </c>
      <c r="C50" s="12" t="s">
        <v>14</v>
      </c>
      <c r="D50" s="12">
        <v>1059</v>
      </c>
    </row>
    <row r="51" spans="1:4" x14ac:dyDescent="0.2">
      <c r="A51" t="s">
        <v>20</v>
      </c>
      <c r="B51">
        <v>330</v>
      </c>
      <c r="C51" t="s">
        <v>14</v>
      </c>
      <c r="D51">
        <v>1194</v>
      </c>
    </row>
    <row r="52" spans="1:4" x14ac:dyDescent="0.2">
      <c r="A52" s="12" t="s">
        <v>20</v>
      </c>
      <c r="B52" s="12">
        <v>127</v>
      </c>
      <c r="C52" s="12" t="s">
        <v>14</v>
      </c>
      <c r="D52" s="12">
        <v>30</v>
      </c>
    </row>
    <row r="53" spans="1:4" x14ac:dyDescent="0.2">
      <c r="A53" t="s">
        <v>20</v>
      </c>
      <c r="B53">
        <v>411</v>
      </c>
      <c r="C53" t="s">
        <v>14</v>
      </c>
      <c r="D53">
        <v>75</v>
      </c>
    </row>
    <row r="54" spans="1:4" x14ac:dyDescent="0.2">
      <c r="A54" s="12" t="s">
        <v>20</v>
      </c>
      <c r="B54" s="12">
        <v>180</v>
      </c>
      <c r="C54" s="12" t="s">
        <v>14</v>
      </c>
      <c r="D54" s="12">
        <v>955</v>
      </c>
    </row>
    <row r="55" spans="1:4" x14ac:dyDescent="0.2">
      <c r="A55" t="s">
        <v>20</v>
      </c>
      <c r="B55">
        <v>374</v>
      </c>
      <c r="C55" t="s">
        <v>14</v>
      </c>
      <c r="D55">
        <v>67</v>
      </c>
    </row>
    <row r="56" spans="1:4" x14ac:dyDescent="0.2">
      <c r="A56" s="12" t="s">
        <v>20</v>
      </c>
      <c r="B56" s="12">
        <v>71</v>
      </c>
      <c r="C56" s="12" t="s">
        <v>14</v>
      </c>
      <c r="D56" s="12">
        <v>5</v>
      </c>
    </row>
    <row r="57" spans="1:4" x14ac:dyDescent="0.2">
      <c r="A57" t="s">
        <v>20</v>
      </c>
      <c r="B57">
        <v>203</v>
      </c>
      <c r="C57" t="s">
        <v>14</v>
      </c>
      <c r="D57">
        <v>26</v>
      </c>
    </row>
    <row r="58" spans="1:4" x14ac:dyDescent="0.2">
      <c r="A58" s="12" t="s">
        <v>20</v>
      </c>
      <c r="B58" s="12">
        <v>113</v>
      </c>
      <c r="C58" s="12" t="s">
        <v>14</v>
      </c>
      <c r="D58" s="12">
        <v>1130</v>
      </c>
    </row>
    <row r="59" spans="1:4" x14ac:dyDescent="0.2">
      <c r="A59" t="s">
        <v>20</v>
      </c>
      <c r="B59">
        <v>96</v>
      </c>
      <c r="C59" t="s">
        <v>14</v>
      </c>
      <c r="D59">
        <v>782</v>
      </c>
    </row>
    <row r="60" spans="1:4" x14ac:dyDescent="0.2">
      <c r="A60" s="12" t="s">
        <v>20</v>
      </c>
      <c r="B60" s="12">
        <v>498</v>
      </c>
      <c r="C60" s="12" t="s">
        <v>14</v>
      </c>
      <c r="D60" s="12">
        <v>210</v>
      </c>
    </row>
    <row r="61" spans="1:4" x14ac:dyDescent="0.2">
      <c r="A61" t="s">
        <v>20</v>
      </c>
      <c r="B61">
        <v>180</v>
      </c>
      <c r="C61" t="s">
        <v>14</v>
      </c>
      <c r="D61">
        <v>136</v>
      </c>
    </row>
    <row r="62" spans="1:4" x14ac:dyDescent="0.2">
      <c r="A62" s="12" t="s">
        <v>20</v>
      </c>
      <c r="B62" s="12">
        <v>27</v>
      </c>
      <c r="C62" s="12" t="s">
        <v>14</v>
      </c>
      <c r="D62" s="12">
        <v>86</v>
      </c>
    </row>
    <row r="63" spans="1:4" x14ac:dyDescent="0.2">
      <c r="A63" t="s">
        <v>20</v>
      </c>
      <c r="B63">
        <v>2331</v>
      </c>
      <c r="C63" t="s">
        <v>14</v>
      </c>
      <c r="D63">
        <v>19</v>
      </c>
    </row>
    <row r="64" spans="1:4" x14ac:dyDescent="0.2">
      <c r="A64" s="12" t="s">
        <v>20</v>
      </c>
      <c r="B64" s="12">
        <v>113</v>
      </c>
      <c r="C64" s="12" t="s">
        <v>14</v>
      </c>
      <c r="D64" s="12">
        <v>886</v>
      </c>
    </row>
    <row r="65" spans="1:4" x14ac:dyDescent="0.2">
      <c r="A65" t="s">
        <v>20</v>
      </c>
      <c r="B65">
        <v>164</v>
      </c>
      <c r="C65" t="s">
        <v>14</v>
      </c>
      <c r="D65">
        <v>35</v>
      </c>
    </row>
    <row r="66" spans="1:4" x14ac:dyDescent="0.2">
      <c r="A66" s="12" t="s">
        <v>20</v>
      </c>
      <c r="B66" s="12">
        <v>164</v>
      </c>
      <c r="C66" s="12" t="s">
        <v>14</v>
      </c>
      <c r="D66" s="12">
        <v>24</v>
      </c>
    </row>
    <row r="67" spans="1:4" x14ac:dyDescent="0.2">
      <c r="A67" t="s">
        <v>20</v>
      </c>
      <c r="B67">
        <v>336</v>
      </c>
      <c r="C67" t="s">
        <v>14</v>
      </c>
      <c r="D67">
        <v>86</v>
      </c>
    </row>
    <row r="68" spans="1:4" x14ac:dyDescent="0.2">
      <c r="A68" s="12" t="s">
        <v>20</v>
      </c>
      <c r="B68" s="12">
        <v>1917</v>
      </c>
      <c r="C68" s="12" t="s">
        <v>14</v>
      </c>
      <c r="D68" s="12">
        <v>243</v>
      </c>
    </row>
    <row r="69" spans="1:4" x14ac:dyDescent="0.2">
      <c r="A69" t="s">
        <v>20</v>
      </c>
      <c r="B69">
        <v>95</v>
      </c>
      <c r="C69" t="s">
        <v>14</v>
      </c>
      <c r="D69">
        <v>65</v>
      </c>
    </row>
    <row r="70" spans="1:4" x14ac:dyDescent="0.2">
      <c r="A70" s="12" t="s">
        <v>20</v>
      </c>
      <c r="B70" s="12">
        <v>147</v>
      </c>
      <c r="C70" s="12" t="s">
        <v>14</v>
      </c>
      <c r="D70" s="12">
        <v>100</v>
      </c>
    </row>
    <row r="71" spans="1:4" x14ac:dyDescent="0.2">
      <c r="A71" t="s">
        <v>20</v>
      </c>
      <c r="B71">
        <v>86</v>
      </c>
      <c r="C71" t="s">
        <v>14</v>
      </c>
      <c r="D71">
        <v>168</v>
      </c>
    </row>
    <row r="72" spans="1:4" x14ac:dyDescent="0.2">
      <c r="A72" s="12" t="s">
        <v>20</v>
      </c>
      <c r="B72" s="12">
        <v>83</v>
      </c>
      <c r="C72" s="12" t="s">
        <v>14</v>
      </c>
      <c r="D72" s="12">
        <v>13</v>
      </c>
    </row>
    <row r="73" spans="1:4" x14ac:dyDescent="0.2">
      <c r="A73" t="s">
        <v>20</v>
      </c>
      <c r="B73">
        <v>676</v>
      </c>
      <c r="C73" t="s">
        <v>14</v>
      </c>
      <c r="D73">
        <v>1</v>
      </c>
    </row>
    <row r="74" spans="1:4" x14ac:dyDescent="0.2">
      <c r="A74" s="12" t="s">
        <v>20</v>
      </c>
      <c r="B74" s="12">
        <v>361</v>
      </c>
      <c r="C74" s="12" t="s">
        <v>14</v>
      </c>
      <c r="D74" s="12">
        <v>40</v>
      </c>
    </row>
    <row r="75" spans="1:4" x14ac:dyDescent="0.2">
      <c r="A75" t="s">
        <v>20</v>
      </c>
      <c r="B75">
        <v>131</v>
      </c>
      <c r="C75" t="s">
        <v>14</v>
      </c>
      <c r="D75">
        <v>226</v>
      </c>
    </row>
    <row r="76" spans="1:4" x14ac:dyDescent="0.2">
      <c r="A76" s="12" t="s">
        <v>20</v>
      </c>
      <c r="B76" s="12">
        <v>126</v>
      </c>
      <c r="C76" s="12" t="s">
        <v>14</v>
      </c>
      <c r="D76" s="12">
        <v>1625</v>
      </c>
    </row>
    <row r="77" spans="1:4" x14ac:dyDescent="0.2">
      <c r="A77" t="s">
        <v>20</v>
      </c>
      <c r="B77">
        <v>275</v>
      </c>
      <c r="C77" t="s">
        <v>14</v>
      </c>
      <c r="D77">
        <v>143</v>
      </c>
    </row>
    <row r="78" spans="1:4" x14ac:dyDescent="0.2">
      <c r="A78" s="12" t="s">
        <v>20</v>
      </c>
      <c r="B78" s="12">
        <v>67</v>
      </c>
      <c r="C78" s="12" t="s">
        <v>14</v>
      </c>
      <c r="D78" s="12">
        <v>934</v>
      </c>
    </row>
    <row r="79" spans="1:4" x14ac:dyDescent="0.2">
      <c r="A79" t="s">
        <v>20</v>
      </c>
      <c r="B79">
        <v>154</v>
      </c>
      <c r="C79" t="s">
        <v>14</v>
      </c>
      <c r="D79">
        <v>17</v>
      </c>
    </row>
    <row r="80" spans="1:4" x14ac:dyDescent="0.2">
      <c r="A80" s="12" t="s">
        <v>20</v>
      </c>
      <c r="B80" s="12">
        <v>1782</v>
      </c>
      <c r="C80" s="12" t="s">
        <v>14</v>
      </c>
      <c r="D80" s="12">
        <v>2179</v>
      </c>
    </row>
    <row r="81" spans="1:4" x14ac:dyDescent="0.2">
      <c r="A81" t="s">
        <v>20</v>
      </c>
      <c r="B81">
        <v>903</v>
      </c>
      <c r="C81" t="s">
        <v>14</v>
      </c>
      <c r="D81">
        <v>931</v>
      </c>
    </row>
    <row r="82" spans="1:4" x14ac:dyDescent="0.2">
      <c r="A82" s="12" t="s">
        <v>20</v>
      </c>
      <c r="B82" s="12">
        <v>94</v>
      </c>
      <c r="C82" s="12" t="s">
        <v>14</v>
      </c>
      <c r="D82" s="12">
        <v>92</v>
      </c>
    </row>
    <row r="83" spans="1:4" x14ac:dyDescent="0.2">
      <c r="A83" t="s">
        <v>20</v>
      </c>
      <c r="B83">
        <v>180</v>
      </c>
      <c r="C83" t="s">
        <v>14</v>
      </c>
      <c r="D83">
        <v>57</v>
      </c>
    </row>
    <row r="84" spans="1:4" x14ac:dyDescent="0.2">
      <c r="A84" s="12" t="s">
        <v>20</v>
      </c>
      <c r="B84" s="12">
        <v>533</v>
      </c>
      <c r="C84" s="12" t="s">
        <v>14</v>
      </c>
      <c r="D84" s="12">
        <v>41</v>
      </c>
    </row>
    <row r="85" spans="1:4" x14ac:dyDescent="0.2">
      <c r="A85" t="s">
        <v>20</v>
      </c>
      <c r="B85">
        <v>2443</v>
      </c>
      <c r="C85" t="s">
        <v>14</v>
      </c>
      <c r="D85">
        <v>1</v>
      </c>
    </row>
    <row r="86" spans="1:4" x14ac:dyDescent="0.2">
      <c r="A86" s="12" t="s">
        <v>20</v>
      </c>
      <c r="B86" s="12">
        <v>89</v>
      </c>
      <c r="C86" s="12" t="s">
        <v>14</v>
      </c>
      <c r="D86" s="12">
        <v>101</v>
      </c>
    </row>
    <row r="87" spans="1:4" x14ac:dyDescent="0.2">
      <c r="A87" t="s">
        <v>20</v>
      </c>
      <c r="B87">
        <v>159</v>
      </c>
      <c r="C87" t="s">
        <v>14</v>
      </c>
      <c r="D87">
        <v>1335</v>
      </c>
    </row>
    <row r="88" spans="1:4" x14ac:dyDescent="0.2">
      <c r="A88" s="12" t="s">
        <v>20</v>
      </c>
      <c r="B88" s="12">
        <v>50</v>
      </c>
      <c r="C88" s="12" t="s">
        <v>14</v>
      </c>
      <c r="D88" s="12">
        <v>15</v>
      </c>
    </row>
    <row r="89" spans="1:4" x14ac:dyDescent="0.2">
      <c r="A89" t="s">
        <v>20</v>
      </c>
      <c r="B89">
        <v>186</v>
      </c>
      <c r="C89" t="s">
        <v>14</v>
      </c>
      <c r="D89">
        <v>454</v>
      </c>
    </row>
    <row r="90" spans="1:4" x14ac:dyDescent="0.2">
      <c r="A90" s="12" t="s">
        <v>20</v>
      </c>
      <c r="B90" s="12">
        <v>1071</v>
      </c>
      <c r="C90" s="12" t="s">
        <v>14</v>
      </c>
      <c r="D90" s="12">
        <v>3182</v>
      </c>
    </row>
    <row r="91" spans="1:4" x14ac:dyDescent="0.2">
      <c r="A91" t="s">
        <v>20</v>
      </c>
      <c r="B91">
        <v>117</v>
      </c>
      <c r="C91" t="s">
        <v>14</v>
      </c>
      <c r="D91">
        <v>15</v>
      </c>
    </row>
    <row r="92" spans="1:4" x14ac:dyDescent="0.2">
      <c r="A92" s="12" t="s">
        <v>20</v>
      </c>
      <c r="B92" s="12">
        <v>70</v>
      </c>
      <c r="C92" s="12" t="s">
        <v>14</v>
      </c>
      <c r="D92" s="12">
        <v>133</v>
      </c>
    </row>
    <row r="93" spans="1:4" x14ac:dyDescent="0.2">
      <c r="A93" t="s">
        <v>20</v>
      </c>
      <c r="B93">
        <v>135</v>
      </c>
      <c r="C93" t="s">
        <v>14</v>
      </c>
      <c r="D93">
        <v>2062</v>
      </c>
    </row>
    <row r="94" spans="1:4" x14ac:dyDescent="0.2">
      <c r="A94" s="12" t="s">
        <v>20</v>
      </c>
      <c r="B94" s="12">
        <v>768</v>
      </c>
      <c r="C94" s="12" t="s">
        <v>14</v>
      </c>
      <c r="D94" s="12">
        <v>29</v>
      </c>
    </row>
    <row r="95" spans="1:4" x14ac:dyDescent="0.2">
      <c r="A95" t="s">
        <v>20</v>
      </c>
      <c r="B95">
        <v>199</v>
      </c>
      <c r="C95" t="s">
        <v>14</v>
      </c>
      <c r="D95">
        <v>132</v>
      </c>
    </row>
    <row r="96" spans="1:4" x14ac:dyDescent="0.2">
      <c r="A96" s="12" t="s">
        <v>20</v>
      </c>
      <c r="B96" s="12">
        <v>107</v>
      </c>
      <c r="C96" s="12" t="s">
        <v>14</v>
      </c>
      <c r="D96" s="12">
        <v>137</v>
      </c>
    </row>
    <row r="97" spans="1:4" x14ac:dyDescent="0.2">
      <c r="A97" t="s">
        <v>20</v>
      </c>
      <c r="B97">
        <v>195</v>
      </c>
      <c r="C97" t="s">
        <v>14</v>
      </c>
      <c r="D97">
        <v>908</v>
      </c>
    </row>
    <row r="98" spans="1:4" x14ac:dyDescent="0.2">
      <c r="A98" s="12" t="s">
        <v>20</v>
      </c>
      <c r="B98" s="12">
        <v>3376</v>
      </c>
      <c r="C98" s="12" t="s">
        <v>14</v>
      </c>
      <c r="D98" s="12">
        <v>10</v>
      </c>
    </row>
    <row r="99" spans="1:4" x14ac:dyDescent="0.2">
      <c r="A99" t="s">
        <v>20</v>
      </c>
      <c r="B99">
        <v>41</v>
      </c>
      <c r="C99" t="s">
        <v>14</v>
      </c>
      <c r="D99">
        <v>1910</v>
      </c>
    </row>
    <row r="100" spans="1:4" x14ac:dyDescent="0.2">
      <c r="A100" s="12" t="s">
        <v>20</v>
      </c>
      <c r="B100" s="12">
        <v>1821</v>
      </c>
      <c r="C100" s="12" t="s">
        <v>14</v>
      </c>
      <c r="D100" s="12">
        <v>38</v>
      </c>
    </row>
    <row r="101" spans="1:4" x14ac:dyDescent="0.2">
      <c r="A101" t="s">
        <v>20</v>
      </c>
      <c r="B101">
        <v>164</v>
      </c>
      <c r="C101" t="s">
        <v>14</v>
      </c>
      <c r="D101">
        <v>104</v>
      </c>
    </row>
    <row r="102" spans="1:4" x14ac:dyDescent="0.2">
      <c r="A102" s="12" t="s">
        <v>20</v>
      </c>
      <c r="B102" s="12">
        <v>157</v>
      </c>
      <c r="C102" s="12" t="s">
        <v>14</v>
      </c>
      <c r="D102" s="12">
        <v>49</v>
      </c>
    </row>
    <row r="103" spans="1:4" x14ac:dyDescent="0.2">
      <c r="A103" t="s">
        <v>20</v>
      </c>
      <c r="B103">
        <v>246</v>
      </c>
      <c r="C103" t="s">
        <v>14</v>
      </c>
      <c r="D103">
        <v>1</v>
      </c>
    </row>
    <row r="104" spans="1:4" x14ac:dyDescent="0.2">
      <c r="A104" s="12" t="s">
        <v>20</v>
      </c>
      <c r="B104" s="12">
        <v>1396</v>
      </c>
      <c r="C104" s="12" t="s">
        <v>14</v>
      </c>
      <c r="D104" s="12">
        <v>245</v>
      </c>
    </row>
    <row r="105" spans="1:4" x14ac:dyDescent="0.2">
      <c r="A105" t="s">
        <v>20</v>
      </c>
      <c r="B105">
        <v>2506</v>
      </c>
      <c r="C105" t="s">
        <v>14</v>
      </c>
      <c r="D105">
        <v>32</v>
      </c>
    </row>
    <row r="106" spans="1:4" x14ac:dyDescent="0.2">
      <c r="A106" s="12" t="s">
        <v>20</v>
      </c>
      <c r="B106" s="12">
        <v>244</v>
      </c>
      <c r="C106" s="12" t="s">
        <v>14</v>
      </c>
      <c r="D106" s="12">
        <v>7</v>
      </c>
    </row>
    <row r="107" spans="1:4" x14ac:dyDescent="0.2">
      <c r="A107" t="s">
        <v>20</v>
      </c>
      <c r="B107">
        <v>146</v>
      </c>
      <c r="C107" t="s">
        <v>14</v>
      </c>
      <c r="D107">
        <v>803</v>
      </c>
    </row>
    <row r="108" spans="1:4" x14ac:dyDescent="0.2">
      <c r="A108" s="12" t="s">
        <v>20</v>
      </c>
      <c r="B108" s="12">
        <v>1267</v>
      </c>
      <c r="C108" s="12" t="s">
        <v>14</v>
      </c>
      <c r="D108" s="12">
        <v>16</v>
      </c>
    </row>
    <row r="109" spans="1:4" x14ac:dyDescent="0.2">
      <c r="A109" t="s">
        <v>20</v>
      </c>
      <c r="B109">
        <v>1561</v>
      </c>
      <c r="C109" t="s">
        <v>14</v>
      </c>
      <c r="D109">
        <v>31</v>
      </c>
    </row>
    <row r="110" spans="1:4" x14ac:dyDescent="0.2">
      <c r="A110" s="12" t="s">
        <v>20</v>
      </c>
      <c r="B110" s="12">
        <v>48</v>
      </c>
      <c r="C110" s="12" t="s">
        <v>14</v>
      </c>
      <c r="D110" s="12">
        <v>108</v>
      </c>
    </row>
    <row r="111" spans="1:4" x14ac:dyDescent="0.2">
      <c r="A111" t="s">
        <v>20</v>
      </c>
      <c r="B111">
        <v>2739</v>
      </c>
      <c r="C111" t="s">
        <v>14</v>
      </c>
      <c r="D111">
        <v>30</v>
      </c>
    </row>
    <row r="112" spans="1:4" x14ac:dyDescent="0.2">
      <c r="A112" s="12" t="s">
        <v>20</v>
      </c>
      <c r="B112" s="12">
        <v>3537</v>
      </c>
      <c r="C112" s="12" t="s">
        <v>14</v>
      </c>
      <c r="D112" s="12">
        <v>17</v>
      </c>
    </row>
    <row r="113" spans="1:4" x14ac:dyDescent="0.2">
      <c r="A113" t="s">
        <v>20</v>
      </c>
      <c r="B113">
        <v>2107</v>
      </c>
      <c r="C113" t="s">
        <v>14</v>
      </c>
      <c r="D113">
        <v>80</v>
      </c>
    </row>
    <row r="114" spans="1:4" x14ac:dyDescent="0.2">
      <c r="A114" s="12" t="s">
        <v>20</v>
      </c>
      <c r="B114" s="12">
        <v>3318</v>
      </c>
      <c r="C114" s="12" t="s">
        <v>14</v>
      </c>
      <c r="D114" s="12">
        <v>2468</v>
      </c>
    </row>
    <row r="115" spans="1:4" x14ac:dyDescent="0.2">
      <c r="A115" t="s">
        <v>20</v>
      </c>
      <c r="B115">
        <v>340</v>
      </c>
      <c r="C115" t="s">
        <v>14</v>
      </c>
      <c r="D115">
        <v>26</v>
      </c>
    </row>
    <row r="116" spans="1:4" x14ac:dyDescent="0.2">
      <c r="A116" s="12" t="s">
        <v>20</v>
      </c>
      <c r="B116" s="12">
        <v>1442</v>
      </c>
      <c r="C116" s="12" t="s">
        <v>14</v>
      </c>
      <c r="D116" s="12">
        <v>73</v>
      </c>
    </row>
    <row r="117" spans="1:4" x14ac:dyDescent="0.2">
      <c r="A117" t="s">
        <v>20</v>
      </c>
      <c r="B117">
        <v>126</v>
      </c>
      <c r="C117" t="s">
        <v>14</v>
      </c>
      <c r="D117">
        <v>128</v>
      </c>
    </row>
    <row r="118" spans="1:4" x14ac:dyDescent="0.2">
      <c r="A118" s="12" t="s">
        <v>20</v>
      </c>
      <c r="B118" s="12">
        <v>524</v>
      </c>
      <c r="C118" s="12" t="s">
        <v>14</v>
      </c>
      <c r="D118" s="12">
        <v>33</v>
      </c>
    </row>
    <row r="119" spans="1:4" x14ac:dyDescent="0.2">
      <c r="A119" t="s">
        <v>20</v>
      </c>
      <c r="B119">
        <v>1989</v>
      </c>
      <c r="C119" t="s">
        <v>14</v>
      </c>
      <c r="D119">
        <v>1072</v>
      </c>
    </row>
    <row r="120" spans="1:4" x14ac:dyDescent="0.2">
      <c r="A120" s="12" t="s">
        <v>20</v>
      </c>
      <c r="B120" s="12">
        <v>157</v>
      </c>
      <c r="C120" s="12" t="s">
        <v>14</v>
      </c>
      <c r="D120" s="12">
        <v>393</v>
      </c>
    </row>
    <row r="121" spans="1:4" x14ac:dyDescent="0.2">
      <c r="A121" t="s">
        <v>20</v>
      </c>
      <c r="B121">
        <v>4498</v>
      </c>
      <c r="C121" t="s">
        <v>14</v>
      </c>
      <c r="D121">
        <v>1257</v>
      </c>
    </row>
    <row r="122" spans="1:4" x14ac:dyDescent="0.2">
      <c r="A122" s="12" t="s">
        <v>20</v>
      </c>
      <c r="B122" s="12">
        <v>80</v>
      </c>
      <c r="C122" s="12" t="s">
        <v>14</v>
      </c>
      <c r="D122" s="12">
        <v>328</v>
      </c>
    </row>
    <row r="123" spans="1:4" x14ac:dyDescent="0.2">
      <c r="A123" t="s">
        <v>20</v>
      </c>
      <c r="B123">
        <v>43</v>
      </c>
      <c r="C123" t="s">
        <v>14</v>
      </c>
      <c r="D123">
        <v>147</v>
      </c>
    </row>
    <row r="124" spans="1:4" x14ac:dyDescent="0.2">
      <c r="A124" s="12" t="s">
        <v>20</v>
      </c>
      <c r="B124" s="12">
        <v>2053</v>
      </c>
      <c r="C124" s="12" t="s">
        <v>14</v>
      </c>
      <c r="D124" s="12">
        <v>830</v>
      </c>
    </row>
    <row r="125" spans="1:4" x14ac:dyDescent="0.2">
      <c r="A125" t="s">
        <v>20</v>
      </c>
      <c r="B125">
        <v>168</v>
      </c>
      <c r="C125" t="s">
        <v>14</v>
      </c>
      <c r="D125">
        <v>331</v>
      </c>
    </row>
    <row r="126" spans="1:4" x14ac:dyDescent="0.2">
      <c r="A126" s="12" t="s">
        <v>20</v>
      </c>
      <c r="B126" s="12">
        <v>4289</v>
      </c>
      <c r="C126" s="12" t="s">
        <v>14</v>
      </c>
      <c r="D126" s="12">
        <v>25</v>
      </c>
    </row>
    <row r="127" spans="1:4" x14ac:dyDescent="0.2">
      <c r="A127" t="s">
        <v>20</v>
      </c>
      <c r="B127">
        <v>165</v>
      </c>
      <c r="C127" t="s">
        <v>14</v>
      </c>
      <c r="D127">
        <v>3483</v>
      </c>
    </row>
    <row r="128" spans="1:4" x14ac:dyDescent="0.2">
      <c r="A128" s="12" t="s">
        <v>20</v>
      </c>
      <c r="B128" s="12">
        <v>1815</v>
      </c>
      <c r="C128" s="12" t="s">
        <v>14</v>
      </c>
      <c r="D128" s="12">
        <v>923</v>
      </c>
    </row>
    <row r="129" spans="1:4" x14ac:dyDescent="0.2">
      <c r="A129" t="s">
        <v>20</v>
      </c>
      <c r="B129">
        <v>397</v>
      </c>
      <c r="C129" t="s">
        <v>14</v>
      </c>
      <c r="D129">
        <v>1</v>
      </c>
    </row>
    <row r="130" spans="1:4" x14ac:dyDescent="0.2">
      <c r="A130" s="12" t="s">
        <v>20</v>
      </c>
      <c r="B130" s="12">
        <v>1539</v>
      </c>
      <c r="C130" s="12" t="s">
        <v>14</v>
      </c>
      <c r="D130" s="12">
        <v>33</v>
      </c>
    </row>
    <row r="131" spans="1:4" x14ac:dyDescent="0.2">
      <c r="A131" t="s">
        <v>20</v>
      </c>
      <c r="B131">
        <v>138</v>
      </c>
      <c r="C131" t="s">
        <v>14</v>
      </c>
      <c r="D131">
        <v>40</v>
      </c>
    </row>
    <row r="132" spans="1:4" x14ac:dyDescent="0.2">
      <c r="A132" s="12" t="s">
        <v>20</v>
      </c>
      <c r="B132" s="12">
        <v>3594</v>
      </c>
      <c r="C132" s="12" t="s">
        <v>14</v>
      </c>
      <c r="D132" s="12">
        <v>23</v>
      </c>
    </row>
    <row r="133" spans="1:4" x14ac:dyDescent="0.2">
      <c r="A133" t="s">
        <v>20</v>
      </c>
      <c r="B133">
        <v>5880</v>
      </c>
      <c r="C133" t="s">
        <v>14</v>
      </c>
      <c r="D133">
        <v>75</v>
      </c>
    </row>
    <row r="134" spans="1:4" x14ac:dyDescent="0.2">
      <c r="A134" s="12" t="s">
        <v>20</v>
      </c>
      <c r="B134" s="12">
        <v>112</v>
      </c>
      <c r="C134" s="12" t="s">
        <v>14</v>
      </c>
      <c r="D134" s="12">
        <v>2176</v>
      </c>
    </row>
    <row r="135" spans="1:4" x14ac:dyDescent="0.2">
      <c r="A135" t="s">
        <v>20</v>
      </c>
      <c r="B135">
        <v>943</v>
      </c>
      <c r="C135" t="s">
        <v>14</v>
      </c>
      <c r="D135">
        <v>441</v>
      </c>
    </row>
    <row r="136" spans="1:4" x14ac:dyDescent="0.2">
      <c r="A136" s="12" t="s">
        <v>20</v>
      </c>
      <c r="B136" s="12">
        <v>2468</v>
      </c>
      <c r="C136" s="12" t="s">
        <v>14</v>
      </c>
      <c r="D136" s="12">
        <v>25</v>
      </c>
    </row>
    <row r="137" spans="1:4" x14ac:dyDescent="0.2">
      <c r="A137" t="s">
        <v>20</v>
      </c>
      <c r="B137">
        <v>2551</v>
      </c>
      <c r="C137" t="s">
        <v>14</v>
      </c>
      <c r="D137">
        <v>127</v>
      </c>
    </row>
    <row r="138" spans="1:4" x14ac:dyDescent="0.2">
      <c r="A138" s="12" t="s">
        <v>20</v>
      </c>
      <c r="B138" s="12">
        <v>101</v>
      </c>
      <c r="C138" s="12" t="s">
        <v>14</v>
      </c>
      <c r="D138" s="12">
        <v>355</v>
      </c>
    </row>
    <row r="139" spans="1:4" x14ac:dyDescent="0.2">
      <c r="A139" t="s">
        <v>20</v>
      </c>
      <c r="B139">
        <v>92</v>
      </c>
      <c r="C139" t="s">
        <v>14</v>
      </c>
      <c r="D139">
        <v>44</v>
      </c>
    </row>
    <row r="140" spans="1:4" x14ac:dyDescent="0.2">
      <c r="A140" s="12" t="s">
        <v>20</v>
      </c>
      <c r="B140" s="12">
        <v>62</v>
      </c>
      <c r="C140" s="12" t="s">
        <v>14</v>
      </c>
      <c r="D140" s="12">
        <v>67</v>
      </c>
    </row>
    <row r="141" spans="1:4" x14ac:dyDescent="0.2">
      <c r="A141" t="s">
        <v>20</v>
      </c>
      <c r="B141">
        <v>149</v>
      </c>
      <c r="C141" t="s">
        <v>14</v>
      </c>
      <c r="D141">
        <v>1068</v>
      </c>
    </row>
    <row r="142" spans="1:4" x14ac:dyDescent="0.2">
      <c r="A142" s="12" t="s">
        <v>20</v>
      </c>
      <c r="B142" s="12">
        <v>329</v>
      </c>
      <c r="C142" s="12" t="s">
        <v>14</v>
      </c>
      <c r="D142" s="12">
        <v>424</v>
      </c>
    </row>
    <row r="143" spans="1:4" x14ac:dyDescent="0.2">
      <c r="A143" t="s">
        <v>20</v>
      </c>
      <c r="B143">
        <v>97</v>
      </c>
      <c r="C143" t="s">
        <v>14</v>
      </c>
      <c r="D143">
        <v>151</v>
      </c>
    </row>
    <row r="144" spans="1:4" x14ac:dyDescent="0.2">
      <c r="A144" s="12" t="s">
        <v>20</v>
      </c>
      <c r="B144" s="12">
        <v>1784</v>
      </c>
      <c r="C144" s="12" t="s">
        <v>14</v>
      </c>
      <c r="D144" s="12">
        <v>1608</v>
      </c>
    </row>
    <row r="145" spans="1:4" x14ac:dyDescent="0.2">
      <c r="A145" t="s">
        <v>20</v>
      </c>
      <c r="B145">
        <v>1684</v>
      </c>
      <c r="C145" t="s">
        <v>14</v>
      </c>
      <c r="D145">
        <v>941</v>
      </c>
    </row>
    <row r="146" spans="1:4" x14ac:dyDescent="0.2">
      <c r="A146" s="12" t="s">
        <v>20</v>
      </c>
      <c r="B146" s="12">
        <v>250</v>
      </c>
      <c r="C146" s="12" t="s">
        <v>14</v>
      </c>
      <c r="D146" s="12">
        <v>1</v>
      </c>
    </row>
    <row r="147" spans="1:4" x14ac:dyDescent="0.2">
      <c r="A147" t="s">
        <v>20</v>
      </c>
      <c r="B147">
        <v>238</v>
      </c>
      <c r="C147" t="s">
        <v>14</v>
      </c>
      <c r="D147">
        <v>40</v>
      </c>
    </row>
    <row r="148" spans="1:4" x14ac:dyDescent="0.2">
      <c r="A148" s="12" t="s">
        <v>20</v>
      </c>
      <c r="B148" s="12">
        <v>53</v>
      </c>
      <c r="C148" s="12" t="s">
        <v>14</v>
      </c>
      <c r="D148" s="12">
        <v>3015</v>
      </c>
    </row>
    <row r="149" spans="1:4" x14ac:dyDescent="0.2">
      <c r="A149" t="s">
        <v>20</v>
      </c>
      <c r="B149">
        <v>214</v>
      </c>
      <c r="C149" t="s">
        <v>14</v>
      </c>
      <c r="D149">
        <v>435</v>
      </c>
    </row>
    <row r="150" spans="1:4" x14ac:dyDescent="0.2">
      <c r="A150" s="12" t="s">
        <v>20</v>
      </c>
      <c r="B150" s="12">
        <v>222</v>
      </c>
      <c r="C150" s="12" t="s">
        <v>14</v>
      </c>
      <c r="D150" s="12">
        <v>714</v>
      </c>
    </row>
    <row r="151" spans="1:4" x14ac:dyDescent="0.2">
      <c r="A151" t="s">
        <v>20</v>
      </c>
      <c r="B151">
        <v>1884</v>
      </c>
      <c r="C151" t="s">
        <v>14</v>
      </c>
      <c r="D151">
        <v>5497</v>
      </c>
    </row>
    <row r="152" spans="1:4" x14ac:dyDescent="0.2">
      <c r="A152" s="12" t="s">
        <v>20</v>
      </c>
      <c r="B152" s="12">
        <v>218</v>
      </c>
      <c r="C152" s="12" t="s">
        <v>14</v>
      </c>
      <c r="D152" s="12">
        <v>418</v>
      </c>
    </row>
    <row r="153" spans="1:4" x14ac:dyDescent="0.2">
      <c r="A153" t="s">
        <v>20</v>
      </c>
      <c r="B153">
        <v>6465</v>
      </c>
      <c r="C153" t="s">
        <v>14</v>
      </c>
      <c r="D153">
        <v>1439</v>
      </c>
    </row>
    <row r="154" spans="1:4" x14ac:dyDescent="0.2">
      <c r="A154" s="12" t="s">
        <v>20</v>
      </c>
      <c r="B154" s="12">
        <v>59</v>
      </c>
      <c r="C154" s="12" t="s">
        <v>14</v>
      </c>
      <c r="D154" s="12">
        <v>15</v>
      </c>
    </row>
    <row r="155" spans="1:4" x14ac:dyDescent="0.2">
      <c r="A155" t="s">
        <v>20</v>
      </c>
      <c r="B155">
        <v>88</v>
      </c>
      <c r="C155" t="s">
        <v>14</v>
      </c>
      <c r="D155">
        <v>1999</v>
      </c>
    </row>
    <row r="156" spans="1:4" x14ac:dyDescent="0.2">
      <c r="A156" s="12" t="s">
        <v>20</v>
      </c>
      <c r="B156" s="12">
        <v>1697</v>
      </c>
      <c r="C156" s="12" t="s">
        <v>14</v>
      </c>
      <c r="D156" s="12">
        <v>118</v>
      </c>
    </row>
    <row r="157" spans="1:4" x14ac:dyDescent="0.2">
      <c r="A157" t="s">
        <v>20</v>
      </c>
      <c r="B157">
        <v>92</v>
      </c>
      <c r="C157" t="s">
        <v>14</v>
      </c>
      <c r="D157">
        <v>162</v>
      </c>
    </row>
    <row r="158" spans="1:4" x14ac:dyDescent="0.2">
      <c r="A158" s="12" t="s">
        <v>20</v>
      </c>
      <c r="B158" s="12">
        <v>186</v>
      </c>
      <c r="C158" s="12" t="s">
        <v>14</v>
      </c>
      <c r="D158" s="12">
        <v>83</v>
      </c>
    </row>
    <row r="159" spans="1:4" x14ac:dyDescent="0.2">
      <c r="A159" t="s">
        <v>20</v>
      </c>
      <c r="B159">
        <v>138</v>
      </c>
      <c r="C159" t="s">
        <v>14</v>
      </c>
      <c r="D159">
        <v>747</v>
      </c>
    </row>
    <row r="160" spans="1:4" x14ac:dyDescent="0.2">
      <c r="A160" s="12" t="s">
        <v>20</v>
      </c>
      <c r="B160" s="12">
        <v>261</v>
      </c>
      <c r="C160" s="12" t="s">
        <v>14</v>
      </c>
      <c r="D160" s="12">
        <v>84</v>
      </c>
    </row>
    <row r="161" spans="1:4" x14ac:dyDescent="0.2">
      <c r="A161" t="s">
        <v>20</v>
      </c>
      <c r="B161">
        <v>107</v>
      </c>
      <c r="C161" t="s">
        <v>14</v>
      </c>
      <c r="D161">
        <v>91</v>
      </c>
    </row>
    <row r="162" spans="1:4" x14ac:dyDescent="0.2">
      <c r="A162" s="12" t="s">
        <v>20</v>
      </c>
      <c r="B162" s="12">
        <v>199</v>
      </c>
      <c r="C162" s="12" t="s">
        <v>14</v>
      </c>
      <c r="D162" s="12">
        <v>792</v>
      </c>
    </row>
    <row r="163" spans="1:4" x14ac:dyDescent="0.2">
      <c r="A163" t="s">
        <v>20</v>
      </c>
      <c r="B163">
        <v>5512</v>
      </c>
      <c r="C163" t="s">
        <v>14</v>
      </c>
      <c r="D163">
        <v>32</v>
      </c>
    </row>
    <row r="164" spans="1:4" x14ac:dyDescent="0.2">
      <c r="A164" s="12" t="s">
        <v>20</v>
      </c>
      <c r="B164" s="12">
        <v>86</v>
      </c>
      <c r="C164" s="12" t="s">
        <v>14</v>
      </c>
      <c r="D164" s="12">
        <v>186</v>
      </c>
    </row>
    <row r="165" spans="1:4" x14ac:dyDescent="0.2">
      <c r="A165" t="s">
        <v>20</v>
      </c>
      <c r="B165">
        <v>2768</v>
      </c>
      <c r="C165" t="s">
        <v>14</v>
      </c>
      <c r="D165">
        <v>605</v>
      </c>
    </row>
    <row r="166" spans="1:4" x14ac:dyDescent="0.2">
      <c r="A166" s="12" t="s">
        <v>20</v>
      </c>
      <c r="B166" s="12">
        <v>48</v>
      </c>
      <c r="C166" s="12" t="s">
        <v>14</v>
      </c>
      <c r="D166" s="12">
        <v>1</v>
      </c>
    </row>
    <row r="167" spans="1:4" x14ac:dyDescent="0.2">
      <c r="A167" t="s">
        <v>20</v>
      </c>
      <c r="B167">
        <v>87</v>
      </c>
      <c r="C167" t="s">
        <v>14</v>
      </c>
      <c r="D167">
        <v>31</v>
      </c>
    </row>
    <row r="168" spans="1:4" x14ac:dyDescent="0.2">
      <c r="A168" s="12" t="s">
        <v>20</v>
      </c>
      <c r="B168" s="12">
        <v>1894</v>
      </c>
      <c r="C168" s="12" t="s">
        <v>14</v>
      </c>
      <c r="D168" s="12">
        <v>1181</v>
      </c>
    </row>
    <row r="169" spans="1:4" x14ac:dyDescent="0.2">
      <c r="A169" t="s">
        <v>20</v>
      </c>
      <c r="B169">
        <v>282</v>
      </c>
      <c r="C169" t="s">
        <v>14</v>
      </c>
      <c r="D169">
        <v>39</v>
      </c>
    </row>
    <row r="170" spans="1:4" x14ac:dyDescent="0.2">
      <c r="A170" s="12" t="s">
        <v>20</v>
      </c>
      <c r="B170" s="12">
        <v>116</v>
      </c>
      <c r="C170" s="12" t="s">
        <v>14</v>
      </c>
      <c r="D170" s="12">
        <v>46</v>
      </c>
    </row>
    <row r="171" spans="1:4" x14ac:dyDescent="0.2">
      <c r="A171" t="s">
        <v>20</v>
      </c>
      <c r="B171">
        <v>83</v>
      </c>
      <c r="C171" t="s">
        <v>14</v>
      </c>
      <c r="D171">
        <v>105</v>
      </c>
    </row>
    <row r="172" spans="1:4" x14ac:dyDescent="0.2">
      <c r="A172" s="12" t="s">
        <v>20</v>
      </c>
      <c r="B172" s="12">
        <v>91</v>
      </c>
      <c r="C172" s="12" t="s">
        <v>14</v>
      </c>
      <c r="D172" s="12">
        <v>535</v>
      </c>
    </row>
    <row r="173" spans="1:4" x14ac:dyDescent="0.2">
      <c r="A173" t="s">
        <v>20</v>
      </c>
      <c r="B173">
        <v>546</v>
      </c>
      <c r="C173" t="s">
        <v>14</v>
      </c>
      <c r="D173">
        <v>16</v>
      </c>
    </row>
    <row r="174" spans="1:4" x14ac:dyDescent="0.2">
      <c r="A174" s="12" t="s">
        <v>20</v>
      </c>
      <c r="B174" s="12">
        <v>393</v>
      </c>
      <c r="C174" s="12" t="s">
        <v>14</v>
      </c>
      <c r="D174" s="12">
        <v>575</v>
      </c>
    </row>
    <row r="175" spans="1:4" x14ac:dyDescent="0.2">
      <c r="A175" t="s">
        <v>20</v>
      </c>
      <c r="B175">
        <v>133</v>
      </c>
      <c r="C175" t="s">
        <v>14</v>
      </c>
      <c r="D175">
        <v>1120</v>
      </c>
    </row>
    <row r="176" spans="1:4" x14ac:dyDescent="0.2">
      <c r="A176" s="12" t="s">
        <v>20</v>
      </c>
      <c r="B176" s="12">
        <v>254</v>
      </c>
      <c r="C176" s="12" t="s">
        <v>14</v>
      </c>
      <c r="D176" s="12">
        <v>113</v>
      </c>
    </row>
    <row r="177" spans="1:4" x14ac:dyDescent="0.2">
      <c r="A177" t="s">
        <v>20</v>
      </c>
      <c r="B177">
        <v>176</v>
      </c>
      <c r="C177" t="s">
        <v>14</v>
      </c>
      <c r="D177">
        <v>1538</v>
      </c>
    </row>
    <row r="178" spans="1:4" x14ac:dyDescent="0.2">
      <c r="A178" s="12" t="s">
        <v>20</v>
      </c>
      <c r="B178" s="12">
        <v>337</v>
      </c>
      <c r="C178" s="12" t="s">
        <v>14</v>
      </c>
      <c r="D178" s="12">
        <v>9</v>
      </c>
    </row>
    <row r="179" spans="1:4" x14ac:dyDescent="0.2">
      <c r="A179" t="s">
        <v>20</v>
      </c>
      <c r="B179">
        <v>107</v>
      </c>
      <c r="C179" t="s">
        <v>14</v>
      </c>
      <c r="D179">
        <v>554</v>
      </c>
    </row>
    <row r="180" spans="1:4" x14ac:dyDescent="0.2">
      <c r="A180" s="12" t="s">
        <v>20</v>
      </c>
      <c r="B180" s="12">
        <v>183</v>
      </c>
      <c r="C180" s="12" t="s">
        <v>14</v>
      </c>
      <c r="D180" s="12">
        <v>648</v>
      </c>
    </row>
    <row r="181" spans="1:4" x14ac:dyDescent="0.2">
      <c r="A181" t="s">
        <v>20</v>
      </c>
      <c r="B181">
        <v>72</v>
      </c>
      <c r="C181" t="s">
        <v>14</v>
      </c>
      <c r="D181">
        <v>21</v>
      </c>
    </row>
    <row r="182" spans="1:4" x14ac:dyDescent="0.2">
      <c r="A182" s="12" t="s">
        <v>20</v>
      </c>
      <c r="B182" s="12">
        <v>295</v>
      </c>
      <c r="C182" s="12" t="s">
        <v>14</v>
      </c>
      <c r="D182" s="12">
        <v>54</v>
      </c>
    </row>
    <row r="183" spans="1:4" x14ac:dyDescent="0.2">
      <c r="A183" t="s">
        <v>20</v>
      </c>
      <c r="B183">
        <v>142</v>
      </c>
      <c r="C183" t="s">
        <v>14</v>
      </c>
      <c r="D183">
        <v>120</v>
      </c>
    </row>
    <row r="184" spans="1:4" x14ac:dyDescent="0.2">
      <c r="A184" s="12" t="s">
        <v>20</v>
      </c>
      <c r="B184" s="12">
        <v>85</v>
      </c>
      <c r="C184" s="12" t="s">
        <v>14</v>
      </c>
      <c r="D184" s="12">
        <v>579</v>
      </c>
    </row>
    <row r="185" spans="1:4" x14ac:dyDescent="0.2">
      <c r="A185" t="s">
        <v>20</v>
      </c>
      <c r="B185">
        <v>659</v>
      </c>
      <c r="C185" t="s">
        <v>14</v>
      </c>
      <c r="D185">
        <v>2072</v>
      </c>
    </row>
    <row r="186" spans="1:4" x14ac:dyDescent="0.2">
      <c r="A186" s="12" t="s">
        <v>20</v>
      </c>
      <c r="B186" s="12">
        <v>121</v>
      </c>
      <c r="C186" s="12" t="s">
        <v>14</v>
      </c>
      <c r="D186" s="12">
        <v>0</v>
      </c>
    </row>
    <row r="187" spans="1:4" x14ac:dyDescent="0.2">
      <c r="A187" t="s">
        <v>20</v>
      </c>
      <c r="B187">
        <v>3742</v>
      </c>
      <c r="C187" t="s">
        <v>14</v>
      </c>
      <c r="D187">
        <v>1796</v>
      </c>
    </row>
    <row r="188" spans="1:4" x14ac:dyDescent="0.2">
      <c r="A188" s="12" t="s">
        <v>20</v>
      </c>
      <c r="B188" s="12">
        <v>223</v>
      </c>
      <c r="C188" s="12" t="s">
        <v>14</v>
      </c>
      <c r="D188" s="12">
        <v>62</v>
      </c>
    </row>
    <row r="189" spans="1:4" x14ac:dyDescent="0.2">
      <c r="A189" t="s">
        <v>20</v>
      </c>
      <c r="B189">
        <v>133</v>
      </c>
      <c r="C189" t="s">
        <v>14</v>
      </c>
      <c r="D189">
        <v>347</v>
      </c>
    </row>
    <row r="190" spans="1:4" x14ac:dyDescent="0.2">
      <c r="A190" s="12" t="s">
        <v>20</v>
      </c>
      <c r="B190" s="12">
        <v>5168</v>
      </c>
      <c r="C190" s="12" t="s">
        <v>14</v>
      </c>
      <c r="D190" s="12">
        <v>19</v>
      </c>
    </row>
    <row r="191" spans="1:4" x14ac:dyDescent="0.2">
      <c r="A191" t="s">
        <v>20</v>
      </c>
      <c r="B191">
        <v>307</v>
      </c>
      <c r="C191" t="s">
        <v>14</v>
      </c>
      <c r="D191">
        <v>1258</v>
      </c>
    </row>
    <row r="192" spans="1:4" x14ac:dyDescent="0.2">
      <c r="A192" s="12" t="s">
        <v>20</v>
      </c>
      <c r="B192" s="12">
        <v>2441</v>
      </c>
      <c r="C192" s="12" t="s">
        <v>14</v>
      </c>
      <c r="D192" s="12">
        <v>362</v>
      </c>
    </row>
    <row r="193" spans="1:4" x14ac:dyDescent="0.2">
      <c r="A193" t="s">
        <v>20</v>
      </c>
      <c r="B193">
        <v>1385</v>
      </c>
      <c r="C193" t="s">
        <v>14</v>
      </c>
      <c r="D193">
        <v>133</v>
      </c>
    </row>
    <row r="194" spans="1:4" x14ac:dyDescent="0.2">
      <c r="A194" s="12" t="s">
        <v>20</v>
      </c>
      <c r="B194" s="12">
        <v>190</v>
      </c>
      <c r="C194" s="12" t="s">
        <v>14</v>
      </c>
      <c r="D194" s="12">
        <v>846</v>
      </c>
    </row>
    <row r="195" spans="1:4" x14ac:dyDescent="0.2">
      <c r="A195" t="s">
        <v>20</v>
      </c>
      <c r="B195">
        <v>470</v>
      </c>
      <c r="C195" t="s">
        <v>14</v>
      </c>
      <c r="D195">
        <v>10</v>
      </c>
    </row>
    <row r="196" spans="1:4" x14ac:dyDescent="0.2">
      <c r="A196" s="12" t="s">
        <v>20</v>
      </c>
      <c r="B196" s="12">
        <v>253</v>
      </c>
      <c r="C196" s="12" t="s">
        <v>14</v>
      </c>
      <c r="D196" s="12">
        <v>191</v>
      </c>
    </row>
    <row r="197" spans="1:4" x14ac:dyDescent="0.2">
      <c r="A197" t="s">
        <v>20</v>
      </c>
      <c r="B197">
        <v>1113</v>
      </c>
      <c r="C197" t="s">
        <v>14</v>
      </c>
      <c r="D197">
        <v>1979</v>
      </c>
    </row>
    <row r="198" spans="1:4" x14ac:dyDescent="0.2">
      <c r="A198" s="12" t="s">
        <v>20</v>
      </c>
      <c r="B198" s="12">
        <v>2283</v>
      </c>
      <c r="C198" s="12" t="s">
        <v>14</v>
      </c>
      <c r="D198" s="12">
        <v>63</v>
      </c>
    </row>
    <row r="199" spans="1:4" x14ac:dyDescent="0.2">
      <c r="A199" t="s">
        <v>20</v>
      </c>
      <c r="B199">
        <v>1095</v>
      </c>
      <c r="C199" t="s">
        <v>14</v>
      </c>
      <c r="D199">
        <v>6080</v>
      </c>
    </row>
    <row r="200" spans="1:4" x14ac:dyDescent="0.2">
      <c r="A200" s="12" t="s">
        <v>20</v>
      </c>
      <c r="B200" s="12">
        <v>1690</v>
      </c>
      <c r="C200" s="12" t="s">
        <v>14</v>
      </c>
      <c r="D200" s="12">
        <v>80</v>
      </c>
    </row>
    <row r="201" spans="1:4" x14ac:dyDescent="0.2">
      <c r="A201" t="s">
        <v>20</v>
      </c>
      <c r="B201">
        <v>191</v>
      </c>
      <c r="C201" t="s">
        <v>14</v>
      </c>
      <c r="D201">
        <v>9</v>
      </c>
    </row>
    <row r="202" spans="1:4" x14ac:dyDescent="0.2">
      <c r="A202" s="12" t="s">
        <v>20</v>
      </c>
      <c r="B202" s="12">
        <v>2013</v>
      </c>
      <c r="C202" s="12" t="s">
        <v>14</v>
      </c>
      <c r="D202" s="12">
        <v>1784</v>
      </c>
    </row>
    <row r="203" spans="1:4" x14ac:dyDescent="0.2">
      <c r="A203" t="s">
        <v>20</v>
      </c>
      <c r="B203">
        <v>1703</v>
      </c>
      <c r="C203" t="s">
        <v>14</v>
      </c>
      <c r="D203">
        <v>243</v>
      </c>
    </row>
    <row r="204" spans="1:4" x14ac:dyDescent="0.2">
      <c r="A204" s="12" t="s">
        <v>20</v>
      </c>
      <c r="B204" s="12">
        <v>80</v>
      </c>
      <c r="C204" s="12" t="s">
        <v>14</v>
      </c>
      <c r="D204" s="12">
        <v>1296</v>
      </c>
    </row>
    <row r="205" spans="1:4" x14ac:dyDescent="0.2">
      <c r="A205" t="s">
        <v>20</v>
      </c>
      <c r="B205">
        <v>41</v>
      </c>
      <c r="C205" t="s">
        <v>14</v>
      </c>
      <c r="D205">
        <v>77</v>
      </c>
    </row>
    <row r="206" spans="1:4" x14ac:dyDescent="0.2">
      <c r="A206" s="12" t="s">
        <v>20</v>
      </c>
      <c r="B206" s="12">
        <v>187</v>
      </c>
      <c r="C206" s="12" t="s">
        <v>14</v>
      </c>
      <c r="D206" s="12">
        <v>395</v>
      </c>
    </row>
    <row r="207" spans="1:4" x14ac:dyDescent="0.2">
      <c r="A207" t="s">
        <v>20</v>
      </c>
      <c r="B207">
        <v>2875</v>
      </c>
      <c r="C207" t="s">
        <v>14</v>
      </c>
      <c r="D207">
        <v>49</v>
      </c>
    </row>
    <row r="208" spans="1:4" x14ac:dyDescent="0.2">
      <c r="A208" s="12" t="s">
        <v>20</v>
      </c>
      <c r="B208" s="12">
        <v>88</v>
      </c>
      <c r="C208" s="12" t="s">
        <v>14</v>
      </c>
      <c r="D208" s="12">
        <v>180</v>
      </c>
    </row>
    <row r="209" spans="1:4" x14ac:dyDescent="0.2">
      <c r="A209" t="s">
        <v>20</v>
      </c>
      <c r="B209">
        <v>191</v>
      </c>
      <c r="C209" t="s">
        <v>14</v>
      </c>
      <c r="D209">
        <v>2690</v>
      </c>
    </row>
    <row r="210" spans="1:4" x14ac:dyDescent="0.2">
      <c r="A210" s="12" t="s">
        <v>20</v>
      </c>
      <c r="B210" s="12">
        <v>139</v>
      </c>
      <c r="C210" s="12" t="s">
        <v>14</v>
      </c>
      <c r="D210" s="12">
        <v>2779</v>
      </c>
    </row>
    <row r="211" spans="1:4" x14ac:dyDescent="0.2">
      <c r="A211" t="s">
        <v>20</v>
      </c>
      <c r="B211">
        <v>186</v>
      </c>
      <c r="C211" t="s">
        <v>14</v>
      </c>
      <c r="D211">
        <v>92</v>
      </c>
    </row>
    <row r="212" spans="1:4" x14ac:dyDescent="0.2">
      <c r="A212" s="12" t="s">
        <v>20</v>
      </c>
      <c r="B212" s="12">
        <v>112</v>
      </c>
      <c r="C212" s="12" t="s">
        <v>14</v>
      </c>
      <c r="D212" s="12">
        <v>1028</v>
      </c>
    </row>
    <row r="213" spans="1:4" x14ac:dyDescent="0.2">
      <c r="A213" t="s">
        <v>20</v>
      </c>
      <c r="B213">
        <v>101</v>
      </c>
      <c r="C213" t="s">
        <v>14</v>
      </c>
      <c r="D213">
        <v>26</v>
      </c>
    </row>
    <row r="214" spans="1:4" x14ac:dyDescent="0.2">
      <c r="A214" s="12" t="s">
        <v>20</v>
      </c>
      <c r="B214" s="12">
        <v>206</v>
      </c>
      <c r="C214" s="12" t="s">
        <v>14</v>
      </c>
      <c r="D214" s="12">
        <v>1790</v>
      </c>
    </row>
    <row r="215" spans="1:4" x14ac:dyDescent="0.2">
      <c r="A215" t="s">
        <v>20</v>
      </c>
      <c r="B215">
        <v>154</v>
      </c>
      <c r="C215" t="s">
        <v>14</v>
      </c>
      <c r="D215">
        <v>37</v>
      </c>
    </row>
    <row r="216" spans="1:4" x14ac:dyDescent="0.2">
      <c r="A216" s="12" t="s">
        <v>20</v>
      </c>
      <c r="B216" s="12">
        <v>5966</v>
      </c>
      <c r="C216" s="12" t="s">
        <v>14</v>
      </c>
      <c r="D216" s="12">
        <v>35</v>
      </c>
    </row>
    <row r="217" spans="1:4" x14ac:dyDescent="0.2">
      <c r="A217" t="s">
        <v>20</v>
      </c>
      <c r="B217">
        <v>169</v>
      </c>
      <c r="C217" t="s">
        <v>14</v>
      </c>
      <c r="D217">
        <v>558</v>
      </c>
    </row>
    <row r="218" spans="1:4" x14ac:dyDescent="0.2">
      <c r="A218" s="12" t="s">
        <v>20</v>
      </c>
      <c r="B218" s="12">
        <v>2106</v>
      </c>
      <c r="C218" s="12" t="s">
        <v>14</v>
      </c>
      <c r="D218" s="12">
        <v>64</v>
      </c>
    </row>
    <row r="219" spans="1:4" x14ac:dyDescent="0.2">
      <c r="A219" t="s">
        <v>20</v>
      </c>
      <c r="B219">
        <v>131</v>
      </c>
      <c r="C219" t="s">
        <v>14</v>
      </c>
      <c r="D219">
        <v>245</v>
      </c>
    </row>
    <row r="220" spans="1:4" x14ac:dyDescent="0.2">
      <c r="A220" s="12" t="s">
        <v>20</v>
      </c>
      <c r="B220" s="12">
        <v>84</v>
      </c>
      <c r="C220" s="12" t="s">
        <v>14</v>
      </c>
      <c r="D220" s="12">
        <v>71</v>
      </c>
    </row>
    <row r="221" spans="1:4" x14ac:dyDescent="0.2">
      <c r="A221" t="s">
        <v>20</v>
      </c>
      <c r="B221">
        <v>155</v>
      </c>
      <c r="C221" t="s">
        <v>14</v>
      </c>
      <c r="D221">
        <v>42</v>
      </c>
    </row>
    <row r="222" spans="1:4" x14ac:dyDescent="0.2">
      <c r="A222" s="12" t="s">
        <v>20</v>
      </c>
      <c r="B222" s="12">
        <v>189</v>
      </c>
      <c r="C222" s="12" t="s">
        <v>14</v>
      </c>
      <c r="D222" s="12">
        <v>156</v>
      </c>
    </row>
    <row r="223" spans="1:4" x14ac:dyDescent="0.2">
      <c r="A223" t="s">
        <v>20</v>
      </c>
      <c r="B223">
        <v>4799</v>
      </c>
      <c r="C223" t="s">
        <v>14</v>
      </c>
      <c r="D223">
        <v>1368</v>
      </c>
    </row>
    <row r="224" spans="1:4" x14ac:dyDescent="0.2">
      <c r="A224" s="12" t="s">
        <v>20</v>
      </c>
      <c r="B224" s="12">
        <v>1137</v>
      </c>
      <c r="C224" s="12" t="s">
        <v>14</v>
      </c>
      <c r="D224" s="12">
        <v>102</v>
      </c>
    </row>
    <row r="225" spans="1:4" x14ac:dyDescent="0.2">
      <c r="A225" t="s">
        <v>20</v>
      </c>
      <c r="B225">
        <v>1152</v>
      </c>
      <c r="C225" t="s">
        <v>14</v>
      </c>
      <c r="D225">
        <v>86</v>
      </c>
    </row>
    <row r="226" spans="1:4" x14ac:dyDescent="0.2">
      <c r="A226" s="12" t="s">
        <v>20</v>
      </c>
      <c r="B226" s="12">
        <v>50</v>
      </c>
      <c r="C226" s="12" t="s">
        <v>14</v>
      </c>
      <c r="D226" s="12">
        <v>253</v>
      </c>
    </row>
    <row r="227" spans="1:4" x14ac:dyDescent="0.2">
      <c r="A227" t="s">
        <v>20</v>
      </c>
      <c r="B227">
        <v>3059</v>
      </c>
      <c r="C227" t="s">
        <v>14</v>
      </c>
      <c r="D227">
        <v>157</v>
      </c>
    </row>
    <row r="228" spans="1:4" x14ac:dyDescent="0.2">
      <c r="A228" s="12" t="s">
        <v>20</v>
      </c>
      <c r="B228" s="12">
        <v>34</v>
      </c>
      <c r="C228" s="12" t="s">
        <v>14</v>
      </c>
      <c r="D228" s="12">
        <v>183</v>
      </c>
    </row>
    <row r="229" spans="1:4" x14ac:dyDescent="0.2">
      <c r="A229" t="s">
        <v>20</v>
      </c>
      <c r="B229">
        <v>220</v>
      </c>
      <c r="C229" t="s">
        <v>14</v>
      </c>
      <c r="D229">
        <v>82</v>
      </c>
    </row>
    <row r="230" spans="1:4" x14ac:dyDescent="0.2">
      <c r="A230" s="12" t="s">
        <v>20</v>
      </c>
      <c r="B230" s="12">
        <v>1604</v>
      </c>
      <c r="C230" s="12" t="s">
        <v>14</v>
      </c>
      <c r="D230" s="12">
        <v>1</v>
      </c>
    </row>
    <row r="231" spans="1:4" x14ac:dyDescent="0.2">
      <c r="A231" t="s">
        <v>20</v>
      </c>
      <c r="B231">
        <v>454</v>
      </c>
      <c r="C231" t="s">
        <v>14</v>
      </c>
      <c r="D231">
        <v>1198</v>
      </c>
    </row>
    <row r="232" spans="1:4" x14ac:dyDescent="0.2">
      <c r="A232" s="12" t="s">
        <v>20</v>
      </c>
      <c r="B232" s="12">
        <v>123</v>
      </c>
      <c r="C232" s="12" t="s">
        <v>14</v>
      </c>
      <c r="D232" s="12">
        <v>648</v>
      </c>
    </row>
    <row r="233" spans="1:4" x14ac:dyDescent="0.2">
      <c r="A233" t="s">
        <v>20</v>
      </c>
      <c r="B233">
        <v>299</v>
      </c>
      <c r="C233" t="s">
        <v>14</v>
      </c>
      <c r="D233">
        <v>64</v>
      </c>
    </row>
    <row r="234" spans="1:4" x14ac:dyDescent="0.2">
      <c r="A234" s="12" t="s">
        <v>20</v>
      </c>
      <c r="B234" s="12">
        <v>2237</v>
      </c>
      <c r="C234" s="12" t="s">
        <v>14</v>
      </c>
      <c r="D234" s="12">
        <v>62</v>
      </c>
    </row>
    <row r="235" spans="1:4" x14ac:dyDescent="0.2">
      <c r="A235" t="s">
        <v>20</v>
      </c>
      <c r="B235">
        <v>645</v>
      </c>
      <c r="C235" t="s">
        <v>14</v>
      </c>
      <c r="D235">
        <v>750</v>
      </c>
    </row>
    <row r="236" spans="1:4" x14ac:dyDescent="0.2">
      <c r="A236" s="12" t="s">
        <v>20</v>
      </c>
      <c r="B236" s="12">
        <v>484</v>
      </c>
      <c r="C236" s="12" t="s">
        <v>14</v>
      </c>
      <c r="D236" s="12">
        <v>105</v>
      </c>
    </row>
    <row r="237" spans="1:4" x14ac:dyDescent="0.2">
      <c r="A237" t="s">
        <v>20</v>
      </c>
      <c r="B237">
        <v>154</v>
      </c>
      <c r="C237" t="s">
        <v>14</v>
      </c>
      <c r="D237">
        <v>2604</v>
      </c>
    </row>
    <row r="238" spans="1:4" x14ac:dyDescent="0.2">
      <c r="A238" s="12" t="s">
        <v>20</v>
      </c>
      <c r="B238" s="12">
        <v>82</v>
      </c>
      <c r="C238" s="12" t="s">
        <v>14</v>
      </c>
      <c r="D238" s="12">
        <v>65</v>
      </c>
    </row>
    <row r="239" spans="1:4" x14ac:dyDescent="0.2">
      <c r="A239" t="s">
        <v>20</v>
      </c>
      <c r="B239">
        <v>134</v>
      </c>
      <c r="C239" t="s">
        <v>14</v>
      </c>
      <c r="D239">
        <v>94</v>
      </c>
    </row>
    <row r="240" spans="1:4" x14ac:dyDescent="0.2">
      <c r="A240" s="12" t="s">
        <v>20</v>
      </c>
      <c r="B240" s="12">
        <v>5203</v>
      </c>
      <c r="C240" s="12" t="s">
        <v>14</v>
      </c>
      <c r="D240" s="12">
        <v>257</v>
      </c>
    </row>
    <row r="241" spans="1:4" x14ac:dyDescent="0.2">
      <c r="A241" t="s">
        <v>20</v>
      </c>
      <c r="B241">
        <v>94</v>
      </c>
      <c r="C241" t="s">
        <v>14</v>
      </c>
      <c r="D241">
        <v>2928</v>
      </c>
    </row>
    <row r="242" spans="1:4" x14ac:dyDescent="0.2">
      <c r="A242" s="12" t="s">
        <v>20</v>
      </c>
      <c r="B242" s="12">
        <v>205</v>
      </c>
      <c r="C242" s="12" t="s">
        <v>14</v>
      </c>
      <c r="D242" s="12">
        <v>4697</v>
      </c>
    </row>
    <row r="243" spans="1:4" x14ac:dyDescent="0.2">
      <c r="A243" t="s">
        <v>20</v>
      </c>
      <c r="B243">
        <v>92</v>
      </c>
      <c r="C243" t="s">
        <v>14</v>
      </c>
      <c r="D243">
        <v>2915</v>
      </c>
    </row>
    <row r="244" spans="1:4" x14ac:dyDescent="0.2">
      <c r="A244" s="12" t="s">
        <v>20</v>
      </c>
      <c r="B244" s="12">
        <v>219</v>
      </c>
      <c r="C244" s="12" t="s">
        <v>14</v>
      </c>
      <c r="D244" s="12">
        <v>18</v>
      </c>
    </row>
    <row r="245" spans="1:4" x14ac:dyDescent="0.2">
      <c r="A245" t="s">
        <v>20</v>
      </c>
      <c r="B245">
        <v>2526</v>
      </c>
      <c r="C245" t="s">
        <v>14</v>
      </c>
      <c r="D245">
        <v>602</v>
      </c>
    </row>
    <row r="246" spans="1:4" x14ac:dyDescent="0.2">
      <c r="A246" s="12" t="s">
        <v>20</v>
      </c>
      <c r="B246" s="12">
        <v>94</v>
      </c>
      <c r="C246" s="12" t="s">
        <v>14</v>
      </c>
      <c r="D246" s="12">
        <v>1</v>
      </c>
    </row>
    <row r="247" spans="1:4" x14ac:dyDescent="0.2">
      <c r="A247" t="s">
        <v>20</v>
      </c>
      <c r="B247">
        <v>1713</v>
      </c>
      <c r="C247" t="s">
        <v>14</v>
      </c>
      <c r="D247">
        <v>3868</v>
      </c>
    </row>
    <row r="248" spans="1:4" x14ac:dyDescent="0.2">
      <c r="A248" s="12" t="s">
        <v>20</v>
      </c>
      <c r="B248" s="12">
        <v>249</v>
      </c>
      <c r="C248" s="12" t="s">
        <v>14</v>
      </c>
      <c r="D248" s="12">
        <v>504</v>
      </c>
    </row>
    <row r="249" spans="1:4" x14ac:dyDescent="0.2">
      <c r="A249" t="s">
        <v>20</v>
      </c>
      <c r="B249">
        <v>192</v>
      </c>
      <c r="C249" t="s">
        <v>14</v>
      </c>
      <c r="D249">
        <v>14</v>
      </c>
    </row>
    <row r="250" spans="1:4" x14ac:dyDescent="0.2">
      <c r="A250" s="12" t="s">
        <v>20</v>
      </c>
      <c r="B250" s="12">
        <v>247</v>
      </c>
      <c r="C250" s="12" t="s">
        <v>14</v>
      </c>
      <c r="D250" s="12">
        <v>750</v>
      </c>
    </row>
    <row r="251" spans="1:4" x14ac:dyDescent="0.2">
      <c r="A251" t="s">
        <v>20</v>
      </c>
      <c r="B251">
        <v>2293</v>
      </c>
      <c r="C251" t="s">
        <v>14</v>
      </c>
      <c r="D251">
        <v>77</v>
      </c>
    </row>
    <row r="252" spans="1:4" x14ac:dyDescent="0.2">
      <c r="A252" s="12" t="s">
        <v>20</v>
      </c>
      <c r="B252" s="12">
        <v>3131</v>
      </c>
      <c r="C252" s="12" t="s">
        <v>14</v>
      </c>
      <c r="D252" s="12">
        <v>752</v>
      </c>
    </row>
    <row r="253" spans="1:4" x14ac:dyDescent="0.2">
      <c r="A253" t="s">
        <v>20</v>
      </c>
      <c r="B253">
        <v>143</v>
      </c>
      <c r="C253" t="s">
        <v>14</v>
      </c>
      <c r="D253">
        <v>131</v>
      </c>
    </row>
    <row r="254" spans="1:4" x14ac:dyDescent="0.2">
      <c r="A254" s="12" t="s">
        <v>20</v>
      </c>
      <c r="B254" s="12">
        <v>296</v>
      </c>
      <c r="C254" s="12" t="s">
        <v>14</v>
      </c>
      <c r="D254" s="12">
        <v>87</v>
      </c>
    </row>
    <row r="255" spans="1:4" x14ac:dyDescent="0.2">
      <c r="A255" t="s">
        <v>20</v>
      </c>
      <c r="B255">
        <v>170</v>
      </c>
      <c r="C255" t="s">
        <v>14</v>
      </c>
      <c r="D255">
        <v>1063</v>
      </c>
    </row>
    <row r="256" spans="1:4" x14ac:dyDescent="0.2">
      <c r="A256" s="12" t="s">
        <v>20</v>
      </c>
      <c r="B256" s="12">
        <v>86</v>
      </c>
      <c r="C256" s="12" t="s">
        <v>14</v>
      </c>
      <c r="D256" s="12">
        <v>76</v>
      </c>
    </row>
    <row r="257" spans="1:4" x14ac:dyDescent="0.2">
      <c r="A257" t="s">
        <v>20</v>
      </c>
      <c r="B257">
        <v>6286</v>
      </c>
      <c r="C257" t="s">
        <v>14</v>
      </c>
      <c r="D257">
        <v>4428</v>
      </c>
    </row>
    <row r="258" spans="1:4" x14ac:dyDescent="0.2">
      <c r="A258" s="12" t="s">
        <v>20</v>
      </c>
      <c r="B258" s="12">
        <v>3727</v>
      </c>
      <c r="C258" s="12" t="s">
        <v>14</v>
      </c>
      <c r="D258" s="12">
        <v>58</v>
      </c>
    </row>
    <row r="259" spans="1:4" x14ac:dyDescent="0.2">
      <c r="A259" t="s">
        <v>20</v>
      </c>
      <c r="B259">
        <v>1605</v>
      </c>
      <c r="C259" t="s">
        <v>14</v>
      </c>
      <c r="D259">
        <v>111</v>
      </c>
    </row>
    <row r="260" spans="1:4" x14ac:dyDescent="0.2">
      <c r="A260" s="12" t="s">
        <v>20</v>
      </c>
      <c r="B260" s="12">
        <v>2120</v>
      </c>
      <c r="C260" s="12" t="s">
        <v>14</v>
      </c>
      <c r="D260" s="12">
        <v>2955</v>
      </c>
    </row>
    <row r="261" spans="1:4" x14ac:dyDescent="0.2">
      <c r="A261" t="s">
        <v>20</v>
      </c>
      <c r="B261">
        <v>50</v>
      </c>
      <c r="C261" t="s">
        <v>14</v>
      </c>
      <c r="D261">
        <v>1657</v>
      </c>
    </row>
    <row r="262" spans="1:4" x14ac:dyDescent="0.2">
      <c r="A262" s="12" t="s">
        <v>20</v>
      </c>
      <c r="B262" s="12">
        <v>2080</v>
      </c>
      <c r="C262" s="12" t="s">
        <v>14</v>
      </c>
      <c r="D262" s="12">
        <v>926</v>
      </c>
    </row>
    <row r="263" spans="1:4" x14ac:dyDescent="0.2">
      <c r="A263" t="s">
        <v>20</v>
      </c>
      <c r="B263">
        <v>2105</v>
      </c>
      <c r="C263" t="s">
        <v>14</v>
      </c>
      <c r="D263">
        <v>77</v>
      </c>
    </row>
    <row r="264" spans="1:4" x14ac:dyDescent="0.2">
      <c r="A264" s="12" t="s">
        <v>20</v>
      </c>
      <c r="B264" s="12">
        <v>2436</v>
      </c>
      <c r="C264" s="12" t="s">
        <v>14</v>
      </c>
      <c r="D264" s="12">
        <v>1748</v>
      </c>
    </row>
    <row r="265" spans="1:4" x14ac:dyDescent="0.2">
      <c r="A265" t="s">
        <v>20</v>
      </c>
      <c r="B265">
        <v>80</v>
      </c>
      <c r="C265" t="s">
        <v>14</v>
      </c>
      <c r="D265">
        <v>79</v>
      </c>
    </row>
    <row r="266" spans="1:4" x14ac:dyDescent="0.2">
      <c r="A266" s="12" t="s">
        <v>20</v>
      </c>
      <c r="B266" s="12">
        <v>42</v>
      </c>
      <c r="C266" s="12" t="s">
        <v>14</v>
      </c>
      <c r="D266" s="12">
        <v>889</v>
      </c>
    </row>
    <row r="267" spans="1:4" x14ac:dyDescent="0.2">
      <c r="A267" t="s">
        <v>20</v>
      </c>
      <c r="B267">
        <v>139</v>
      </c>
      <c r="C267" t="s">
        <v>14</v>
      </c>
      <c r="D267">
        <v>56</v>
      </c>
    </row>
    <row r="268" spans="1:4" x14ac:dyDescent="0.2">
      <c r="A268" s="12" t="s">
        <v>20</v>
      </c>
      <c r="B268" s="12">
        <v>159</v>
      </c>
      <c r="C268" s="12" t="s">
        <v>14</v>
      </c>
      <c r="D268" s="12">
        <v>1</v>
      </c>
    </row>
    <row r="269" spans="1:4" x14ac:dyDescent="0.2">
      <c r="A269" t="s">
        <v>20</v>
      </c>
      <c r="B269">
        <v>381</v>
      </c>
      <c r="C269" t="s">
        <v>14</v>
      </c>
      <c r="D269">
        <v>83</v>
      </c>
    </row>
    <row r="270" spans="1:4" x14ac:dyDescent="0.2">
      <c r="A270" s="12" t="s">
        <v>20</v>
      </c>
      <c r="B270" s="12">
        <v>194</v>
      </c>
      <c r="C270" s="12" t="s">
        <v>14</v>
      </c>
      <c r="D270" s="12">
        <v>2025</v>
      </c>
    </row>
    <row r="271" spans="1:4" x14ac:dyDescent="0.2">
      <c r="A271" t="s">
        <v>20</v>
      </c>
      <c r="B271">
        <v>106</v>
      </c>
      <c r="C271" t="s">
        <v>14</v>
      </c>
      <c r="D271">
        <v>14</v>
      </c>
    </row>
    <row r="272" spans="1:4" x14ac:dyDescent="0.2">
      <c r="A272" s="12" t="s">
        <v>20</v>
      </c>
      <c r="B272" s="12">
        <v>142</v>
      </c>
      <c r="C272" s="12" t="s">
        <v>14</v>
      </c>
      <c r="D272" s="12">
        <v>656</v>
      </c>
    </row>
    <row r="273" spans="1:4" x14ac:dyDescent="0.2">
      <c r="A273" t="s">
        <v>20</v>
      </c>
      <c r="B273">
        <v>211</v>
      </c>
      <c r="C273" t="s">
        <v>14</v>
      </c>
      <c r="D273">
        <v>1596</v>
      </c>
    </row>
    <row r="274" spans="1:4" x14ac:dyDescent="0.2">
      <c r="A274" s="12" t="s">
        <v>20</v>
      </c>
      <c r="B274" s="12">
        <v>2756</v>
      </c>
      <c r="C274" s="12" t="s">
        <v>14</v>
      </c>
      <c r="D274" s="12">
        <v>10</v>
      </c>
    </row>
    <row r="275" spans="1:4" x14ac:dyDescent="0.2">
      <c r="A275" t="s">
        <v>20</v>
      </c>
      <c r="B275">
        <v>173</v>
      </c>
      <c r="C275" t="s">
        <v>14</v>
      </c>
      <c r="D275">
        <v>1121</v>
      </c>
    </row>
    <row r="276" spans="1:4" x14ac:dyDescent="0.2">
      <c r="A276" s="12" t="s">
        <v>20</v>
      </c>
      <c r="B276" s="12">
        <v>87</v>
      </c>
      <c r="C276" s="12" t="s">
        <v>14</v>
      </c>
      <c r="D276" s="12">
        <v>15</v>
      </c>
    </row>
    <row r="277" spans="1:4" x14ac:dyDescent="0.2">
      <c r="A277" t="s">
        <v>20</v>
      </c>
      <c r="B277">
        <v>1572</v>
      </c>
      <c r="C277" t="s">
        <v>14</v>
      </c>
      <c r="D277">
        <v>191</v>
      </c>
    </row>
    <row r="278" spans="1:4" x14ac:dyDescent="0.2">
      <c r="A278" s="12" t="s">
        <v>20</v>
      </c>
      <c r="B278" s="12">
        <v>2346</v>
      </c>
      <c r="C278" s="12" t="s">
        <v>14</v>
      </c>
      <c r="D278" s="12">
        <v>16</v>
      </c>
    </row>
    <row r="279" spans="1:4" x14ac:dyDescent="0.2">
      <c r="A279" t="s">
        <v>20</v>
      </c>
      <c r="B279">
        <v>115</v>
      </c>
      <c r="C279" t="s">
        <v>14</v>
      </c>
      <c r="D279">
        <v>17</v>
      </c>
    </row>
    <row r="280" spans="1:4" x14ac:dyDescent="0.2">
      <c r="A280" s="12" t="s">
        <v>20</v>
      </c>
      <c r="B280" s="12">
        <v>85</v>
      </c>
      <c r="C280" s="12" t="s">
        <v>14</v>
      </c>
      <c r="D280" s="12">
        <v>34</v>
      </c>
    </row>
    <row r="281" spans="1:4" x14ac:dyDescent="0.2">
      <c r="A281" t="s">
        <v>20</v>
      </c>
      <c r="B281">
        <v>144</v>
      </c>
      <c r="C281" t="s">
        <v>14</v>
      </c>
      <c r="D281">
        <v>1</v>
      </c>
    </row>
    <row r="282" spans="1:4" x14ac:dyDescent="0.2">
      <c r="A282" s="12" t="s">
        <v>20</v>
      </c>
      <c r="B282" s="12">
        <v>2443</v>
      </c>
      <c r="C282" s="12" t="s">
        <v>14</v>
      </c>
      <c r="D282" s="12">
        <v>1274</v>
      </c>
    </row>
    <row r="283" spans="1:4" x14ac:dyDescent="0.2">
      <c r="A283" t="s">
        <v>20</v>
      </c>
      <c r="B283">
        <v>64</v>
      </c>
      <c r="C283" t="s">
        <v>14</v>
      </c>
      <c r="D283">
        <v>210</v>
      </c>
    </row>
    <row r="284" spans="1:4" x14ac:dyDescent="0.2">
      <c r="A284" s="12" t="s">
        <v>20</v>
      </c>
      <c r="B284" s="12">
        <v>268</v>
      </c>
      <c r="C284" s="12" t="s">
        <v>14</v>
      </c>
      <c r="D284" s="12">
        <v>248</v>
      </c>
    </row>
    <row r="285" spans="1:4" x14ac:dyDescent="0.2">
      <c r="A285" t="s">
        <v>20</v>
      </c>
      <c r="B285">
        <v>195</v>
      </c>
      <c r="C285" t="s">
        <v>14</v>
      </c>
      <c r="D285">
        <v>513</v>
      </c>
    </row>
    <row r="286" spans="1:4" x14ac:dyDescent="0.2">
      <c r="A286" s="12" t="s">
        <v>20</v>
      </c>
      <c r="B286" s="12">
        <v>186</v>
      </c>
      <c r="C286" s="12" t="s">
        <v>14</v>
      </c>
      <c r="D286" s="12">
        <v>3410</v>
      </c>
    </row>
    <row r="287" spans="1:4" x14ac:dyDescent="0.2">
      <c r="A287" t="s">
        <v>20</v>
      </c>
      <c r="B287">
        <v>460</v>
      </c>
      <c r="C287" t="s">
        <v>14</v>
      </c>
      <c r="D287">
        <v>10</v>
      </c>
    </row>
    <row r="288" spans="1:4" x14ac:dyDescent="0.2">
      <c r="A288" s="12" t="s">
        <v>20</v>
      </c>
      <c r="B288" s="12">
        <v>2528</v>
      </c>
      <c r="C288" s="12" t="s">
        <v>14</v>
      </c>
      <c r="D288" s="12">
        <v>2201</v>
      </c>
    </row>
    <row r="289" spans="1:4" x14ac:dyDescent="0.2">
      <c r="A289" t="s">
        <v>20</v>
      </c>
      <c r="B289">
        <v>3657</v>
      </c>
      <c r="C289" t="s">
        <v>14</v>
      </c>
      <c r="D289">
        <v>676</v>
      </c>
    </row>
    <row r="290" spans="1:4" x14ac:dyDescent="0.2">
      <c r="A290" s="12" t="s">
        <v>20</v>
      </c>
      <c r="B290" s="12">
        <v>131</v>
      </c>
      <c r="C290" s="12" t="s">
        <v>14</v>
      </c>
      <c r="D290" s="12">
        <v>831</v>
      </c>
    </row>
    <row r="291" spans="1:4" x14ac:dyDescent="0.2">
      <c r="A291" t="s">
        <v>20</v>
      </c>
      <c r="B291">
        <v>239</v>
      </c>
      <c r="C291" t="s">
        <v>14</v>
      </c>
      <c r="D291">
        <v>859</v>
      </c>
    </row>
    <row r="292" spans="1:4" x14ac:dyDescent="0.2">
      <c r="A292" s="12" t="s">
        <v>20</v>
      </c>
      <c r="B292" s="12">
        <v>78</v>
      </c>
      <c r="C292" s="12" t="s">
        <v>14</v>
      </c>
      <c r="D292" s="12">
        <v>45</v>
      </c>
    </row>
    <row r="293" spans="1:4" x14ac:dyDescent="0.2">
      <c r="A293" t="s">
        <v>20</v>
      </c>
      <c r="B293">
        <v>1773</v>
      </c>
      <c r="C293" t="s">
        <v>14</v>
      </c>
      <c r="D293">
        <v>6</v>
      </c>
    </row>
    <row r="294" spans="1:4" x14ac:dyDescent="0.2">
      <c r="A294" s="12" t="s">
        <v>20</v>
      </c>
      <c r="B294" s="12">
        <v>32</v>
      </c>
      <c r="C294" s="12" t="s">
        <v>14</v>
      </c>
      <c r="D294" s="12">
        <v>7</v>
      </c>
    </row>
    <row r="295" spans="1:4" x14ac:dyDescent="0.2">
      <c r="A295" t="s">
        <v>20</v>
      </c>
      <c r="B295">
        <v>369</v>
      </c>
      <c r="C295" t="s">
        <v>14</v>
      </c>
      <c r="D295">
        <v>31</v>
      </c>
    </row>
    <row r="296" spans="1:4" x14ac:dyDescent="0.2">
      <c r="A296" s="12" t="s">
        <v>20</v>
      </c>
      <c r="B296" s="12">
        <v>89</v>
      </c>
      <c r="C296" s="12" t="s">
        <v>14</v>
      </c>
      <c r="D296" s="12">
        <v>78</v>
      </c>
    </row>
    <row r="297" spans="1:4" x14ac:dyDescent="0.2">
      <c r="A297" t="s">
        <v>20</v>
      </c>
      <c r="B297">
        <v>147</v>
      </c>
      <c r="C297" t="s">
        <v>14</v>
      </c>
      <c r="D297">
        <v>1225</v>
      </c>
    </row>
    <row r="298" spans="1:4" x14ac:dyDescent="0.2">
      <c r="A298" s="12" t="s">
        <v>20</v>
      </c>
      <c r="B298" s="12">
        <v>126</v>
      </c>
      <c r="C298" s="12" t="s">
        <v>14</v>
      </c>
      <c r="D298" s="12">
        <v>1</v>
      </c>
    </row>
    <row r="299" spans="1:4" x14ac:dyDescent="0.2">
      <c r="A299" t="s">
        <v>20</v>
      </c>
      <c r="B299">
        <v>2218</v>
      </c>
      <c r="C299" t="s">
        <v>14</v>
      </c>
      <c r="D299">
        <v>67</v>
      </c>
    </row>
    <row r="300" spans="1:4" x14ac:dyDescent="0.2">
      <c r="A300" s="12" t="s">
        <v>20</v>
      </c>
      <c r="B300" s="12">
        <v>202</v>
      </c>
      <c r="C300" s="12" t="s">
        <v>14</v>
      </c>
      <c r="D300" s="12">
        <v>19</v>
      </c>
    </row>
    <row r="301" spans="1:4" x14ac:dyDescent="0.2">
      <c r="A301" t="s">
        <v>20</v>
      </c>
      <c r="B301">
        <v>140</v>
      </c>
      <c r="C301" t="s">
        <v>14</v>
      </c>
      <c r="D301">
        <v>2108</v>
      </c>
    </row>
    <row r="302" spans="1:4" x14ac:dyDescent="0.2">
      <c r="A302" s="12" t="s">
        <v>20</v>
      </c>
      <c r="B302" s="12">
        <v>1052</v>
      </c>
      <c r="C302" s="12" t="s">
        <v>14</v>
      </c>
      <c r="D302" s="12">
        <v>679</v>
      </c>
    </row>
    <row r="303" spans="1:4" x14ac:dyDescent="0.2">
      <c r="A303" t="s">
        <v>20</v>
      </c>
      <c r="B303">
        <v>247</v>
      </c>
      <c r="C303" t="s">
        <v>14</v>
      </c>
      <c r="D303">
        <v>36</v>
      </c>
    </row>
    <row r="304" spans="1:4" x14ac:dyDescent="0.2">
      <c r="A304" s="12" t="s">
        <v>20</v>
      </c>
      <c r="B304" s="12">
        <v>84</v>
      </c>
      <c r="C304" s="12" t="s">
        <v>14</v>
      </c>
      <c r="D304" s="12">
        <v>47</v>
      </c>
    </row>
    <row r="305" spans="1:4" x14ac:dyDescent="0.2">
      <c r="A305" t="s">
        <v>20</v>
      </c>
      <c r="B305">
        <v>88</v>
      </c>
      <c r="C305" t="s">
        <v>14</v>
      </c>
      <c r="D305">
        <v>70</v>
      </c>
    </row>
    <row r="306" spans="1:4" x14ac:dyDescent="0.2">
      <c r="A306" s="12" t="s">
        <v>20</v>
      </c>
      <c r="B306" s="12">
        <v>156</v>
      </c>
      <c r="C306" s="12" t="s">
        <v>14</v>
      </c>
      <c r="D306" s="12">
        <v>154</v>
      </c>
    </row>
    <row r="307" spans="1:4" x14ac:dyDescent="0.2">
      <c r="A307" t="s">
        <v>20</v>
      </c>
      <c r="B307">
        <v>2985</v>
      </c>
      <c r="C307" t="s">
        <v>14</v>
      </c>
      <c r="D307">
        <v>22</v>
      </c>
    </row>
    <row r="308" spans="1:4" x14ac:dyDescent="0.2">
      <c r="A308" s="12" t="s">
        <v>20</v>
      </c>
      <c r="B308" s="12">
        <v>762</v>
      </c>
      <c r="C308" s="12" t="s">
        <v>14</v>
      </c>
      <c r="D308" s="12">
        <v>1758</v>
      </c>
    </row>
    <row r="309" spans="1:4" x14ac:dyDescent="0.2">
      <c r="A309" t="s">
        <v>20</v>
      </c>
      <c r="B309">
        <v>554</v>
      </c>
      <c r="C309" t="s">
        <v>14</v>
      </c>
      <c r="D309">
        <v>94</v>
      </c>
    </row>
    <row r="310" spans="1:4" x14ac:dyDescent="0.2">
      <c r="A310" s="12" t="s">
        <v>20</v>
      </c>
      <c r="B310" s="12">
        <v>135</v>
      </c>
      <c r="C310" s="12" t="s">
        <v>14</v>
      </c>
      <c r="D310" s="12">
        <v>33</v>
      </c>
    </row>
    <row r="311" spans="1:4" x14ac:dyDescent="0.2">
      <c r="A311" t="s">
        <v>20</v>
      </c>
      <c r="B311">
        <v>122</v>
      </c>
      <c r="C311" t="s">
        <v>14</v>
      </c>
      <c r="D311">
        <v>1</v>
      </c>
    </row>
    <row r="312" spans="1:4" x14ac:dyDescent="0.2">
      <c r="A312" s="12" t="s">
        <v>20</v>
      </c>
      <c r="B312" s="12">
        <v>221</v>
      </c>
      <c r="C312" s="12" t="s">
        <v>14</v>
      </c>
      <c r="D312" s="12">
        <v>31</v>
      </c>
    </row>
    <row r="313" spans="1:4" x14ac:dyDescent="0.2">
      <c r="A313" t="s">
        <v>20</v>
      </c>
      <c r="B313">
        <v>126</v>
      </c>
      <c r="C313" t="s">
        <v>14</v>
      </c>
      <c r="D313">
        <v>35</v>
      </c>
    </row>
    <row r="314" spans="1:4" x14ac:dyDescent="0.2">
      <c r="A314" s="12" t="s">
        <v>20</v>
      </c>
      <c r="B314" s="12">
        <v>1022</v>
      </c>
      <c r="C314" s="12" t="s">
        <v>14</v>
      </c>
      <c r="D314" s="12">
        <v>63</v>
      </c>
    </row>
    <row r="315" spans="1:4" x14ac:dyDescent="0.2">
      <c r="A315" t="s">
        <v>20</v>
      </c>
      <c r="B315">
        <v>3177</v>
      </c>
      <c r="C315" t="s">
        <v>14</v>
      </c>
      <c r="D315">
        <v>526</v>
      </c>
    </row>
    <row r="316" spans="1:4" x14ac:dyDescent="0.2">
      <c r="A316" s="12" t="s">
        <v>20</v>
      </c>
      <c r="B316" s="12">
        <v>198</v>
      </c>
      <c r="C316" s="12" t="s">
        <v>14</v>
      </c>
      <c r="D316" s="12">
        <v>121</v>
      </c>
    </row>
    <row r="317" spans="1:4" x14ac:dyDescent="0.2">
      <c r="A317" t="s">
        <v>20</v>
      </c>
      <c r="B317">
        <v>85</v>
      </c>
      <c r="C317" t="s">
        <v>14</v>
      </c>
      <c r="D317">
        <v>67</v>
      </c>
    </row>
    <row r="318" spans="1:4" x14ac:dyDescent="0.2">
      <c r="A318" s="12" t="s">
        <v>20</v>
      </c>
      <c r="B318" s="12">
        <v>3596</v>
      </c>
      <c r="C318" s="12" t="s">
        <v>14</v>
      </c>
      <c r="D318" s="12">
        <v>57</v>
      </c>
    </row>
    <row r="319" spans="1:4" x14ac:dyDescent="0.2">
      <c r="A319" t="s">
        <v>20</v>
      </c>
      <c r="B319">
        <v>244</v>
      </c>
      <c r="C319" t="s">
        <v>14</v>
      </c>
      <c r="D319">
        <v>1229</v>
      </c>
    </row>
    <row r="320" spans="1:4" x14ac:dyDescent="0.2">
      <c r="A320" s="12" t="s">
        <v>20</v>
      </c>
      <c r="B320" s="12">
        <v>5180</v>
      </c>
      <c r="C320" s="12" t="s">
        <v>14</v>
      </c>
      <c r="D320" s="12">
        <v>12</v>
      </c>
    </row>
    <row r="321" spans="1:4" x14ac:dyDescent="0.2">
      <c r="A321" t="s">
        <v>20</v>
      </c>
      <c r="B321">
        <v>589</v>
      </c>
      <c r="C321" t="s">
        <v>14</v>
      </c>
      <c r="D321">
        <v>452</v>
      </c>
    </row>
    <row r="322" spans="1:4" x14ac:dyDescent="0.2">
      <c r="A322" s="12" t="s">
        <v>20</v>
      </c>
      <c r="B322" s="12">
        <v>2725</v>
      </c>
      <c r="C322" s="12" t="s">
        <v>14</v>
      </c>
      <c r="D322" s="12">
        <v>1886</v>
      </c>
    </row>
    <row r="323" spans="1:4" x14ac:dyDescent="0.2">
      <c r="A323" t="s">
        <v>20</v>
      </c>
      <c r="B323">
        <v>300</v>
      </c>
      <c r="C323" t="s">
        <v>14</v>
      </c>
      <c r="D323">
        <v>1825</v>
      </c>
    </row>
    <row r="324" spans="1:4" x14ac:dyDescent="0.2">
      <c r="A324" s="12" t="s">
        <v>20</v>
      </c>
      <c r="B324" s="12">
        <v>144</v>
      </c>
      <c r="C324" s="12" t="s">
        <v>14</v>
      </c>
      <c r="D324" s="12">
        <v>31</v>
      </c>
    </row>
    <row r="325" spans="1:4" x14ac:dyDescent="0.2">
      <c r="A325" t="s">
        <v>20</v>
      </c>
      <c r="B325">
        <v>87</v>
      </c>
      <c r="C325" t="s">
        <v>14</v>
      </c>
      <c r="D325">
        <v>107</v>
      </c>
    </row>
    <row r="326" spans="1:4" x14ac:dyDescent="0.2">
      <c r="A326" s="12" t="s">
        <v>20</v>
      </c>
      <c r="B326" s="12">
        <v>3116</v>
      </c>
      <c r="C326" s="12" t="s">
        <v>14</v>
      </c>
      <c r="D326" s="12">
        <v>27</v>
      </c>
    </row>
    <row r="327" spans="1:4" x14ac:dyDescent="0.2">
      <c r="A327" t="s">
        <v>20</v>
      </c>
      <c r="B327">
        <v>909</v>
      </c>
      <c r="C327" t="s">
        <v>14</v>
      </c>
      <c r="D327">
        <v>1221</v>
      </c>
    </row>
    <row r="328" spans="1:4" x14ac:dyDescent="0.2">
      <c r="A328" s="12" t="s">
        <v>20</v>
      </c>
      <c r="B328" s="12">
        <v>1613</v>
      </c>
      <c r="C328" s="12" t="s">
        <v>14</v>
      </c>
      <c r="D328" s="12">
        <v>1</v>
      </c>
    </row>
    <row r="329" spans="1:4" x14ac:dyDescent="0.2">
      <c r="A329" t="s">
        <v>20</v>
      </c>
      <c r="B329">
        <v>136</v>
      </c>
      <c r="C329" t="s">
        <v>14</v>
      </c>
      <c r="D329">
        <v>16</v>
      </c>
    </row>
    <row r="330" spans="1:4" x14ac:dyDescent="0.2">
      <c r="A330" s="12" t="s">
        <v>20</v>
      </c>
      <c r="B330" s="12">
        <v>130</v>
      </c>
      <c r="C330" s="12" t="s">
        <v>14</v>
      </c>
      <c r="D330" s="12">
        <v>41</v>
      </c>
    </row>
    <row r="331" spans="1:4" x14ac:dyDescent="0.2">
      <c r="A331" t="s">
        <v>20</v>
      </c>
      <c r="B331">
        <v>102</v>
      </c>
      <c r="C331" t="s">
        <v>14</v>
      </c>
      <c r="D331">
        <v>523</v>
      </c>
    </row>
    <row r="332" spans="1:4" x14ac:dyDescent="0.2">
      <c r="A332" s="12" t="s">
        <v>20</v>
      </c>
      <c r="B332" s="12">
        <v>4006</v>
      </c>
      <c r="C332" s="12" t="s">
        <v>14</v>
      </c>
      <c r="D332" s="12">
        <v>141</v>
      </c>
    </row>
    <row r="333" spans="1:4" x14ac:dyDescent="0.2">
      <c r="A333" t="s">
        <v>20</v>
      </c>
      <c r="B333">
        <v>1629</v>
      </c>
      <c r="C333" t="s">
        <v>14</v>
      </c>
      <c r="D333">
        <v>52</v>
      </c>
    </row>
    <row r="334" spans="1:4" x14ac:dyDescent="0.2">
      <c r="A334" s="12" t="s">
        <v>20</v>
      </c>
      <c r="B334" s="12">
        <v>2188</v>
      </c>
      <c r="C334" s="12" t="s">
        <v>14</v>
      </c>
      <c r="D334" s="12">
        <v>225</v>
      </c>
    </row>
    <row r="335" spans="1:4" x14ac:dyDescent="0.2">
      <c r="A335" t="s">
        <v>20</v>
      </c>
      <c r="B335">
        <v>2409</v>
      </c>
      <c r="C335" t="s">
        <v>14</v>
      </c>
      <c r="D335">
        <v>38</v>
      </c>
    </row>
    <row r="336" spans="1:4" x14ac:dyDescent="0.2">
      <c r="A336" s="12" t="s">
        <v>20</v>
      </c>
      <c r="B336" s="12">
        <v>194</v>
      </c>
      <c r="C336" s="12" t="s">
        <v>14</v>
      </c>
      <c r="D336" s="12">
        <v>15</v>
      </c>
    </row>
    <row r="337" spans="1:4" x14ac:dyDescent="0.2">
      <c r="A337" t="s">
        <v>20</v>
      </c>
      <c r="B337">
        <v>1140</v>
      </c>
      <c r="C337" t="s">
        <v>14</v>
      </c>
      <c r="D337">
        <v>37</v>
      </c>
    </row>
    <row r="338" spans="1:4" x14ac:dyDescent="0.2">
      <c r="A338" s="12" t="s">
        <v>20</v>
      </c>
      <c r="B338" s="12">
        <v>102</v>
      </c>
      <c r="C338" s="12" t="s">
        <v>14</v>
      </c>
      <c r="D338" s="12">
        <v>112</v>
      </c>
    </row>
    <row r="339" spans="1:4" x14ac:dyDescent="0.2">
      <c r="A339" t="s">
        <v>20</v>
      </c>
      <c r="B339">
        <v>2857</v>
      </c>
      <c r="C339" t="s">
        <v>14</v>
      </c>
      <c r="D339">
        <v>21</v>
      </c>
    </row>
    <row r="340" spans="1:4" x14ac:dyDescent="0.2">
      <c r="A340" s="12" t="s">
        <v>20</v>
      </c>
      <c r="B340" s="12">
        <v>107</v>
      </c>
      <c r="C340" s="12" t="s">
        <v>14</v>
      </c>
      <c r="D340" s="12">
        <v>67</v>
      </c>
    </row>
    <row r="341" spans="1:4" x14ac:dyDescent="0.2">
      <c r="A341" t="s">
        <v>20</v>
      </c>
      <c r="B341">
        <v>160</v>
      </c>
      <c r="C341" t="s">
        <v>14</v>
      </c>
      <c r="D341">
        <v>78</v>
      </c>
    </row>
    <row r="342" spans="1:4" x14ac:dyDescent="0.2">
      <c r="A342" s="12" t="s">
        <v>20</v>
      </c>
      <c r="B342" s="12">
        <v>2230</v>
      </c>
      <c r="C342" s="12" t="s">
        <v>14</v>
      </c>
      <c r="D342" s="12">
        <v>67</v>
      </c>
    </row>
    <row r="343" spans="1:4" x14ac:dyDescent="0.2">
      <c r="A343" t="s">
        <v>20</v>
      </c>
      <c r="B343">
        <v>316</v>
      </c>
      <c r="C343" t="s">
        <v>14</v>
      </c>
      <c r="D343">
        <v>263</v>
      </c>
    </row>
    <row r="344" spans="1:4" x14ac:dyDescent="0.2">
      <c r="A344" s="12" t="s">
        <v>20</v>
      </c>
      <c r="B344" s="12">
        <v>117</v>
      </c>
      <c r="C344" s="12" t="s">
        <v>14</v>
      </c>
      <c r="D344" s="12">
        <v>1691</v>
      </c>
    </row>
    <row r="345" spans="1:4" x14ac:dyDescent="0.2">
      <c r="A345" t="s">
        <v>20</v>
      </c>
      <c r="B345">
        <v>6406</v>
      </c>
      <c r="C345" t="s">
        <v>14</v>
      </c>
      <c r="D345">
        <v>181</v>
      </c>
    </row>
    <row r="346" spans="1:4" x14ac:dyDescent="0.2">
      <c r="A346" s="12" t="s">
        <v>20</v>
      </c>
      <c r="B346" s="12">
        <v>192</v>
      </c>
      <c r="C346" s="12" t="s">
        <v>14</v>
      </c>
      <c r="D346" s="12">
        <v>13</v>
      </c>
    </row>
    <row r="347" spans="1:4" x14ac:dyDescent="0.2">
      <c r="A347" t="s">
        <v>20</v>
      </c>
      <c r="B347">
        <v>26</v>
      </c>
      <c r="C347" t="s">
        <v>14</v>
      </c>
      <c r="D347">
        <v>1</v>
      </c>
    </row>
    <row r="348" spans="1:4" x14ac:dyDescent="0.2">
      <c r="A348" s="12" t="s">
        <v>20</v>
      </c>
      <c r="B348" s="12">
        <v>723</v>
      </c>
      <c r="C348" s="12" t="s">
        <v>14</v>
      </c>
      <c r="D348" s="12">
        <v>21</v>
      </c>
    </row>
    <row r="349" spans="1:4" x14ac:dyDescent="0.2">
      <c r="A349" t="s">
        <v>20</v>
      </c>
      <c r="B349">
        <v>170</v>
      </c>
      <c r="C349" t="s">
        <v>14</v>
      </c>
      <c r="D349">
        <v>830</v>
      </c>
    </row>
    <row r="350" spans="1:4" x14ac:dyDescent="0.2">
      <c r="A350" s="12" t="s">
        <v>20</v>
      </c>
      <c r="B350" s="12">
        <v>238</v>
      </c>
      <c r="C350" s="12" t="s">
        <v>14</v>
      </c>
      <c r="D350" s="12">
        <v>130</v>
      </c>
    </row>
    <row r="351" spans="1:4" x14ac:dyDescent="0.2">
      <c r="A351" t="s">
        <v>20</v>
      </c>
      <c r="B351">
        <v>55</v>
      </c>
      <c r="C351" t="s">
        <v>14</v>
      </c>
      <c r="D351">
        <v>55</v>
      </c>
    </row>
    <row r="352" spans="1:4" x14ac:dyDescent="0.2">
      <c r="A352" s="12" t="s">
        <v>20</v>
      </c>
      <c r="B352" s="12">
        <v>128</v>
      </c>
      <c r="C352" s="12" t="s">
        <v>14</v>
      </c>
      <c r="D352" s="12">
        <v>114</v>
      </c>
    </row>
    <row r="353" spans="1:4" x14ac:dyDescent="0.2">
      <c r="A353" t="s">
        <v>20</v>
      </c>
      <c r="B353">
        <v>2144</v>
      </c>
      <c r="C353" t="s">
        <v>14</v>
      </c>
      <c r="D353">
        <v>594</v>
      </c>
    </row>
    <row r="354" spans="1:4" x14ac:dyDescent="0.2">
      <c r="A354" s="12" t="s">
        <v>20</v>
      </c>
      <c r="B354" s="12">
        <v>2693</v>
      </c>
      <c r="C354" s="12" t="s">
        <v>14</v>
      </c>
      <c r="D354" s="12">
        <v>24</v>
      </c>
    </row>
    <row r="355" spans="1:4" x14ac:dyDescent="0.2">
      <c r="A355" t="s">
        <v>20</v>
      </c>
      <c r="B355">
        <v>432</v>
      </c>
      <c r="C355" t="s">
        <v>14</v>
      </c>
      <c r="D355">
        <v>252</v>
      </c>
    </row>
    <row r="356" spans="1:4" x14ac:dyDescent="0.2">
      <c r="A356" s="12" t="s">
        <v>20</v>
      </c>
      <c r="B356" s="12">
        <v>189</v>
      </c>
      <c r="C356" s="12" t="s">
        <v>14</v>
      </c>
      <c r="D356" s="12">
        <v>67</v>
      </c>
    </row>
    <row r="357" spans="1:4" x14ac:dyDescent="0.2">
      <c r="A357" t="s">
        <v>20</v>
      </c>
      <c r="B357">
        <v>154</v>
      </c>
      <c r="C357" t="s">
        <v>14</v>
      </c>
      <c r="D357">
        <v>742</v>
      </c>
    </row>
    <row r="358" spans="1:4" x14ac:dyDescent="0.2">
      <c r="A358" s="12" t="s">
        <v>20</v>
      </c>
      <c r="B358" s="12">
        <v>96</v>
      </c>
      <c r="C358" s="12" t="s">
        <v>14</v>
      </c>
      <c r="D358" s="12">
        <v>75</v>
      </c>
    </row>
    <row r="359" spans="1:4" x14ac:dyDescent="0.2">
      <c r="A359" t="s">
        <v>20</v>
      </c>
      <c r="B359">
        <v>3063</v>
      </c>
      <c r="C359" t="s">
        <v>14</v>
      </c>
      <c r="D359">
        <v>4405</v>
      </c>
    </row>
    <row r="360" spans="1:4" x14ac:dyDescent="0.2">
      <c r="A360" s="12" t="s">
        <v>20</v>
      </c>
      <c r="B360" s="12">
        <v>2266</v>
      </c>
      <c r="C360" s="12" t="s">
        <v>14</v>
      </c>
      <c r="D360" s="12">
        <v>92</v>
      </c>
    </row>
    <row r="361" spans="1:4" x14ac:dyDescent="0.2">
      <c r="A361" t="s">
        <v>20</v>
      </c>
      <c r="B361">
        <v>194</v>
      </c>
      <c r="C361" t="s">
        <v>14</v>
      </c>
      <c r="D361">
        <v>64</v>
      </c>
    </row>
    <row r="362" spans="1:4" x14ac:dyDescent="0.2">
      <c r="A362" s="12" t="s">
        <v>20</v>
      </c>
      <c r="B362" s="12">
        <v>129</v>
      </c>
      <c r="C362" s="12" t="s">
        <v>14</v>
      </c>
      <c r="D362" s="12">
        <v>64</v>
      </c>
    </row>
    <row r="363" spans="1:4" x14ac:dyDescent="0.2">
      <c r="A363" t="s">
        <v>20</v>
      </c>
      <c r="B363">
        <v>375</v>
      </c>
      <c r="C363" t="s">
        <v>14</v>
      </c>
      <c r="D363">
        <v>842</v>
      </c>
    </row>
    <row r="364" spans="1:4" x14ac:dyDescent="0.2">
      <c r="A364" s="12" t="s">
        <v>20</v>
      </c>
      <c r="B364" s="12">
        <v>409</v>
      </c>
      <c r="C364" s="12" t="s">
        <v>14</v>
      </c>
      <c r="D364" s="12">
        <v>112</v>
      </c>
    </row>
    <row r="365" spans="1:4" x14ac:dyDescent="0.2">
      <c r="A365" t="s">
        <v>20</v>
      </c>
      <c r="B365">
        <v>234</v>
      </c>
      <c r="C365" s="14" t="s">
        <v>14</v>
      </c>
      <c r="D365" s="14">
        <v>374</v>
      </c>
    </row>
    <row r="366" spans="1:4" x14ac:dyDescent="0.2">
      <c r="A366" s="12" t="s">
        <v>20</v>
      </c>
      <c r="B366" s="12">
        <v>3016</v>
      </c>
    </row>
    <row r="367" spans="1:4" x14ac:dyDescent="0.2">
      <c r="A367" t="s">
        <v>20</v>
      </c>
      <c r="B367">
        <v>264</v>
      </c>
    </row>
    <row r="368" spans="1:4" x14ac:dyDescent="0.2">
      <c r="A368" s="12" t="s">
        <v>20</v>
      </c>
      <c r="B368" s="12">
        <v>272</v>
      </c>
    </row>
    <row r="369" spans="1:2" x14ac:dyDescent="0.2">
      <c r="A369" t="s">
        <v>20</v>
      </c>
      <c r="B369">
        <v>419</v>
      </c>
    </row>
    <row r="370" spans="1:2" x14ac:dyDescent="0.2">
      <c r="A370" s="12" t="s">
        <v>20</v>
      </c>
      <c r="B370" s="12">
        <v>1621</v>
      </c>
    </row>
    <row r="371" spans="1:2" x14ac:dyDescent="0.2">
      <c r="A371" t="s">
        <v>20</v>
      </c>
      <c r="B371">
        <v>1101</v>
      </c>
    </row>
    <row r="372" spans="1:2" x14ac:dyDescent="0.2">
      <c r="A372" s="12" t="s">
        <v>20</v>
      </c>
      <c r="B372" s="12">
        <v>1073</v>
      </c>
    </row>
    <row r="373" spans="1:2" x14ac:dyDescent="0.2">
      <c r="A373" t="s">
        <v>20</v>
      </c>
      <c r="B373">
        <v>331</v>
      </c>
    </row>
    <row r="374" spans="1:2" x14ac:dyDescent="0.2">
      <c r="A374" s="12" t="s">
        <v>20</v>
      </c>
      <c r="B374" s="12">
        <v>1170</v>
      </c>
    </row>
    <row r="375" spans="1:2" x14ac:dyDescent="0.2">
      <c r="A375" t="s">
        <v>20</v>
      </c>
      <c r="B375">
        <v>363</v>
      </c>
    </row>
    <row r="376" spans="1:2" x14ac:dyDescent="0.2">
      <c r="A376" s="12" t="s">
        <v>20</v>
      </c>
      <c r="B376" s="12">
        <v>103</v>
      </c>
    </row>
    <row r="377" spans="1:2" x14ac:dyDescent="0.2">
      <c r="A377" t="s">
        <v>20</v>
      </c>
      <c r="B377">
        <v>147</v>
      </c>
    </row>
    <row r="378" spans="1:2" x14ac:dyDescent="0.2">
      <c r="A378" s="12" t="s">
        <v>20</v>
      </c>
      <c r="B378" s="12">
        <v>110</v>
      </c>
    </row>
    <row r="379" spans="1:2" x14ac:dyDescent="0.2">
      <c r="A379" t="s">
        <v>20</v>
      </c>
      <c r="B379">
        <v>134</v>
      </c>
    </row>
    <row r="380" spans="1:2" x14ac:dyDescent="0.2">
      <c r="A380" s="12" t="s">
        <v>20</v>
      </c>
      <c r="B380" s="12">
        <v>269</v>
      </c>
    </row>
    <row r="381" spans="1:2" x14ac:dyDescent="0.2">
      <c r="A381" t="s">
        <v>20</v>
      </c>
      <c r="B381">
        <v>175</v>
      </c>
    </row>
    <row r="382" spans="1:2" x14ac:dyDescent="0.2">
      <c r="A382" s="12" t="s">
        <v>20</v>
      </c>
      <c r="B382" s="12">
        <v>69</v>
      </c>
    </row>
    <row r="383" spans="1:2" x14ac:dyDescent="0.2">
      <c r="A383" t="s">
        <v>20</v>
      </c>
      <c r="B383">
        <v>190</v>
      </c>
    </row>
    <row r="384" spans="1:2" x14ac:dyDescent="0.2">
      <c r="A384" s="12" t="s">
        <v>20</v>
      </c>
      <c r="B384" s="12">
        <v>237</v>
      </c>
    </row>
    <row r="385" spans="1:2" x14ac:dyDescent="0.2">
      <c r="A385" t="s">
        <v>20</v>
      </c>
      <c r="B385">
        <v>196</v>
      </c>
    </row>
    <row r="386" spans="1:2" x14ac:dyDescent="0.2">
      <c r="A386" s="12" t="s">
        <v>20</v>
      </c>
      <c r="B386" s="12">
        <v>7295</v>
      </c>
    </row>
    <row r="387" spans="1:2" x14ac:dyDescent="0.2">
      <c r="A387" t="s">
        <v>20</v>
      </c>
      <c r="B387">
        <v>2893</v>
      </c>
    </row>
    <row r="388" spans="1:2" x14ac:dyDescent="0.2">
      <c r="A388" s="12" t="s">
        <v>20</v>
      </c>
      <c r="B388" s="12">
        <v>820</v>
      </c>
    </row>
    <row r="389" spans="1:2" x14ac:dyDescent="0.2">
      <c r="A389" t="s">
        <v>20</v>
      </c>
      <c r="B389">
        <v>2038</v>
      </c>
    </row>
    <row r="390" spans="1:2" x14ac:dyDescent="0.2">
      <c r="A390" s="12" t="s">
        <v>20</v>
      </c>
      <c r="B390" s="12">
        <v>116</v>
      </c>
    </row>
    <row r="391" spans="1:2" x14ac:dyDescent="0.2">
      <c r="A391" t="s">
        <v>20</v>
      </c>
      <c r="B391">
        <v>1345</v>
      </c>
    </row>
    <row r="392" spans="1:2" x14ac:dyDescent="0.2">
      <c r="A392" s="12" t="s">
        <v>20</v>
      </c>
      <c r="B392" s="12">
        <v>168</v>
      </c>
    </row>
    <row r="393" spans="1:2" x14ac:dyDescent="0.2">
      <c r="A393" t="s">
        <v>20</v>
      </c>
      <c r="B393">
        <v>137</v>
      </c>
    </row>
    <row r="394" spans="1:2" x14ac:dyDescent="0.2">
      <c r="A394" s="12" t="s">
        <v>20</v>
      </c>
      <c r="B394" s="12">
        <v>186</v>
      </c>
    </row>
    <row r="395" spans="1:2" x14ac:dyDescent="0.2">
      <c r="A395" t="s">
        <v>20</v>
      </c>
      <c r="B395">
        <v>125</v>
      </c>
    </row>
    <row r="396" spans="1:2" x14ac:dyDescent="0.2">
      <c r="A396" s="12" t="s">
        <v>20</v>
      </c>
      <c r="B396" s="12">
        <v>202</v>
      </c>
    </row>
    <row r="397" spans="1:2" x14ac:dyDescent="0.2">
      <c r="A397" t="s">
        <v>20</v>
      </c>
      <c r="B397">
        <v>103</v>
      </c>
    </row>
    <row r="398" spans="1:2" x14ac:dyDescent="0.2">
      <c r="A398" s="12" t="s">
        <v>20</v>
      </c>
      <c r="B398" s="12">
        <v>1785</v>
      </c>
    </row>
    <row r="399" spans="1:2" x14ac:dyDescent="0.2">
      <c r="A399" t="s">
        <v>20</v>
      </c>
      <c r="B399">
        <v>157</v>
      </c>
    </row>
    <row r="400" spans="1:2" x14ac:dyDescent="0.2">
      <c r="A400" s="12" t="s">
        <v>20</v>
      </c>
      <c r="B400" s="12">
        <v>555</v>
      </c>
    </row>
    <row r="401" spans="1:2" x14ac:dyDescent="0.2">
      <c r="A401" t="s">
        <v>20</v>
      </c>
      <c r="B401">
        <v>297</v>
      </c>
    </row>
    <row r="402" spans="1:2" x14ac:dyDescent="0.2">
      <c r="A402" s="12" t="s">
        <v>20</v>
      </c>
      <c r="B402" s="12">
        <v>123</v>
      </c>
    </row>
    <row r="403" spans="1:2" x14ac:dyDescent="0.2">
      <c r="A403" t="s">
        <v>20</v>
      </c>
      <c r="B403">
        <v>3036</v>
      </c>
    </row>
    <row r="404" spans="1:2" x14ac:dyDescent="0.2">
      <c r="A404" s="12" t="s">
        <v>20</v>
      </c>
      <c r="B404" s="12">
        <v>144</v>
      </c>
    </row>
    <row r="405" spans="1:2" x14ac:dyDescent="0.2">
      <c r="A405" t="s">
        <v>20</v>
      </c>
      <c r="B405">
        <v>121</v>
      </c>
    </row>
    <row r="406" spans="1:2" x14ac:dyDescent="0.2">
      <c r="A406" s="12" t="s">
        <v>20</v>
      </c>
      <c r="B406" s="12">
        <v>181</v>
      </c>
    </row>
    <row r="407" spans="1:2" x14ac:dyDescent="0.2">
      <c r="A407" t="s">
        <v>20</v>
      </c>
      <c r="B407">
        <v>122</v>
      </c>
    </row>
    <row r="408" spans="1:2" x14ac:dyDescent="0.2">
      <c r="A408" s="12" t="s">
        <v>20</v>
      </c>
      <c r="B408" s="12">
        <v>1071</v>
      </c>
    </row>
    <row r="409" spans="1:2" x14ac:dyDescent="0.2">
      <c r="A409" t="s">
        <v>20</v>
      </c>
      <c r="B409">
        <v>980</v>
      </c>
    </row>
    <row r="410" spans="1:2" x14ac:dyDescent="0.2">
      <c r="A410" s="12" t="s">
        <v>20</v>
      </c>
      <c r="B410" s="12">
        <v>536</v>
      </c>
    </row>
    <row r="411" spans="1:2" x14ac:dyDescent="0.2">
      <c r="A411" t="s">
        <v>20</v>
      </c>
      <c r="B411">
        <v>1991</v>
      </c>
    </row>
    <row r="412" spans="1:2" x14ac:dyDescent="0.2">
      <c r="A412" s="12" t="s">
        <v>20</v>
      </c>
      <c r="B412" s="12">
        <v>180</v>
      </c>
    </row>
    <row r="413" spans="1:2" x14ac:dyDescent="0.2">
      <c r="A413" t="s">
        <v>20</v>
      </c>
      <c r="B413">
        <v>130</v>
      </c>
    </row>
    <row r="414" spans="1:2" x14ac:dyDescent="0.2">
      <c r="A414" s="12" t="s">
        <v>20</v>
      </c>
      <c r="B414" s="12">
        <v>122</v>
      </c>
    </row>
    <row r="415" spans="1:2" x14ac:dyDescent="0.2">
      <c r="A415" t="s">
        <v>20</v>
      </c>
      <c r="B415">
        <v>140</v>
      </c>
    </row>
    <row r="416" spans="1:2" x14ac:dyDescent="0.2">
      <c r="A416" s="12" t="s">
        <v>20</v>
      </c>
      <c r="B416" s="12">
        <v>3388</v>
      </c>
    </row>
    <row r="417" spans="1:2" x14ac:dyDescent="0.2">
      <c r="A417" t="s">
        <v>20</v>
      </c>
      <c r="B417">
        <v>280</v>
      </c>
    </row>
    <row r="418" spans="1:2" x14ac:dyDescent="0.2">
      <c r="A418" s="12" t="s">
        <v>20</v>
      </c>
      <c r="B418" s="12">
        <v>366</v>
      </c>
    </row>
    <row r="419" spans="1:2" x14ac:dyDescent="0.2">
      <c r="A419" t="s">
        <v>20</v>
      </c>
      <c r="B419">
        <v>270</v>
      </c>
    </row>
    <row r="420" spans="1:2" x14ac:dyDescent="0.2">
      <c r="A420" s="12" t="s">
        <v>20</v>
      </c>
      <c r="B420" s="12">
        <v>137</v>
      </c>
    </row>
    <row r="421" spans="1:2" x14ac:dyDescent="0.2">
      <c r="A421" t="s">
        <v>20</v>
      </c>
      <c r="B421">
        <v>3205</v>
      </c>
    </row>
    <row r="422" spans="1:2" x14ac:dyDescent="0.2">
      <c r="A422" s="12" t="s">
        <v>20</v>
      </c>
      <c r="B422" s="12">
        <v>288</v>
      </c>
    </row>
    <row r="423" spans="1:2" x14ac:dyDescent="0.2">
      <c r="A423" t="s">
        <v>20</v>
      </c>
      <c r="B423">
        <v>148</v>
      </c>
    </row>
    <row r="424" spans="1:2" x14ac:dyDescent="0.2">
      <c r="A424" s="12" t="s">
        <v>20</v>
      </c>
      <c r="B424" s="12">
        <v>114</v>
      </c>
    </row>
    <row r="425" spans="1:2" x14ac:dyDescent="0.2">
      <c r="A425" t="s">
        <v>20</v>
      </c>
      <c r="B425">
        <v>1518</v>
      </c>
    </row>
    <row r="426" spans="1:2" x14ac:dyDescent="0.2">
      <c r="A426" s="12" t="s">
        <v>20</v>
      </c>
      <c r="B426" s="12">
        <v>166</v>
      </c>
    </row>
    <row r="427" spans="1:2" x14ac:dyDescent="0.2">
      <c r="A427" t="s">
        <v>20</v>
      </c>
      <c r="B427">
        <v>100</v>
      </c>
    </row>
    <row r="428" spans="1:2" x14ac:dyDescent="0.2">
      <c r="A428" s="12" t="s">
        <v>20</v>
      </c>
      <c r="B428" s="12">
        <v>235</v>
      </c>
    </row>
    <row r="429" spans="1:2" x14ac:dyDescent="0.2">
      <c r="A429" t="s">
        <v>20</v>
      </c>
      <c r="B429">
        <v>148</v>
      </c>
    </row>
    <row r="430" spans="1:2" x14ac:dyDescent="0.2">
      <c r="A430" s="12" t="s">
        <v>20</v>
      </c>
      <c r="B430" s="12">
        <v>198</v>
      </c>
    </row>
    <row r="431" spans="1:2" x14ac:dyDescent="0.2">
      <c r="A431" t="s">
        <v>20</v>
      </c>
      <c r="B431">
        <v>150</v>
      </c>
    </row>
    <row r="432" spans="1:2" x14ac:dyDescent="0.2">
      <c r="A432" s="12" t="s">
        <v>20</v>
      </c>
      <c r="B432" s="12">
        <v>216</v>
      </c>
    </row>
    <row r="433" spans="1:2" x14ac:dyDescent="0.2">
      <c r="A433" t="s">
        <v>20</v>
      </c>
      <c r="B433">
        <v>5139</v>
      </c>
    </row>
    <row r="434" spans="1:2" x14ac:dyDescent="0.2">
      <c r="A434" s="12" t="s">
        <v>20</v>
      </c>
      <c r="B434" s="12">
        <v>2353</v>
      </c>
    </row>
    <row r="435" spans="1:2" x14ac:dyDescent="0.2">
      <c r="A435" t="s">
        <v>20</v>
      </c>
      <c r="B435">
        <v>78</v>
      </c>
    </row>
    <row r="436" spans="1:2" x14ac:dyDescent="0.2">
      <c r="A436" s="12" t="s">
        <v>20</v>
      </c>
      <c r="B436" s="12">
        <v>174</v>
      </c>
    </row>
    <row r="437" spans="1:2" x14ac:dyDescent="0.2">
      <c r="A437" t="s">
        <v>20</v>
      </c>
      <c r="B437">
        <v>164</v>
      </c>
    </row>
    <row r="438" spans="1:2" x14ac:dyDescent="0.2">
      <c r="A438" s="12" t="s">
        <v>20</v>
      </c>
      <c r="B438" s="12">
        <v>161</v>
      </c>
    </row>
    <row r="439" spans="1:2" x14ac:dyDescent="0.2">
      <c r="A439" t="s">
        <v>20</v>
      </c>
      <c r="B439">
        <v>138</v>
      </c>
    </row>
    <row r="440" spans="1:2" x14ac:dyDescent="0.2">
      <c r="A440" s="12" t="s">
        <v>20</v>
      </c>
      <c r="B440" s="12">
        <v>3308</v>
      </c>
    </row>
    <row r="441" spans="1:2" x14ac:dyDescent="0.2">
      <c r="A441" t="s">
        <v>20</v>
      </c>
      <c r="B441">
        <v>127</v>
      </c>
    </row>
    <row r="442" spans="1:2" x14ac:dyDescent="0.2">
      <c r="A442" s="12" t="s">
        <v>20</v>
      </c>
      <c r="B442" s="12">
        <v>207</v>
      </c>
    </row>
    <row r="443" spans="1:2" x14ac:dyDescent="0.2">
      <c r="A443" t="s">
        <v>20</v>
      </c>
      <c r="B443">
        <v>181</v>
      </c>
    </row>
    <row r="444" spans="1:2" x14ac:dyDescent="0.2">
      <c r="A444" s="12" t="s">
        <v>20</v>
      </c>
      <c r="B444" s="12">
        <v>110</v>
      </c>
    </row>
    <row r="445" spans="1:2" x14ac:dyDescent="0.2">
      <c r="A445" t="s">
        <v>20</v>
      </c>
      <c r="B445">
        <v>185</v>
      </c>
    </row>
    <row r="446" spans="1:2" x14ac:dyDescent="0.2">
      <c r="A446" s="12" t="s">
        <v>20</v>
      </c>
      <c r="B446" s="12">
        <v>121</v>
      </c>
    </row>
    <row r="447" spans="1:2" x14ac:dyDescent="0.2">
      <c r="A447" t="s">
        <v>20</v>
      </c>
      <c r="B447">
        <v>106</v>
      </c>
    </row>
    <row r="448" spans="1:2" x14ac:dyDescent="0.2">
      <c r="A448" s="12" t="s">
        <v>20</v>
      </c>
      <c r="B448" s="12">
        <v>142</v>
      </c>
    </row>
    <row r="449" spans="1:2" x14ac:dyDescent="0.2">
      <c r="A449" t="s">
        <v>20</v>
      </c>
      <c r="B449">
        <v>233</v>
      </c>
    </row>
    <row r="450" spans="1:2" x14ac:dyDescent="0.2">
      <c r="A450" s="12" t="s">
        <v>20</v>
      </c>
      <c r="B450" s="12">
        <v>218</v>
      </c>
    </row>
    <row r="451" spans="1:2" x14ac:dyDescent="0.2">
      <c r="A451" t="s">
        <v>20</v>
      </c>
      <c r="B451">
        <v>76</v>
      </c>
    </row>
    <row r="452" spans="1:2" x14ac:dyDescent="0.2">
      <c r="A452" s="12" t="s">
        <v>20</v>
      </c>
      <c r="B452" s="12">
        <v>43</v>
      </c>
    </row>
    <row r="453" spans="1:2" x14ac:dyDescent="0.2">
      <c r="A453" t="s">
        <v>20</v>
      </c>
      <c r="B453">
        <v>221</v>
      </c>
    </row>
    <row r="454" spans="1:2" x14ac:dyDescent="0.2">
      <c r="A454" s="12" t="s">
        <v>20</v>
      </c>
      <c r="B454" s="12">
        <v>2805</v>
      </c>
    </row>
    <row r="455" spans="1:2" x14ac:dyDescent="0.2">
      <c r="A455" t="s">
        <v>20</v>
      </c>
      <c r="B455">
        <v>68</v>
      </c>
    </row>
    <row r="456" spans="1:2" x14ac:dyDescent="0.2">
      <c r="A456" s="12" t="s">
        <v>20</v>
      </c>
      <c r="B456" s="12">
        <v>183</v>
      </c>
    </row>
    <row r="457" spans="1:2" x14ac:dyDescent="0.2">
      <c r="A457" t="s">
        <v>20</v>
      </c>
      <c r="B457">
        <v>133</v>
      </c>
    </row>
    <row r="458" spans="1:2" x14ac:dyDescent="0.2">
      <c r="A458" s="12" t="s">
        <v>20</v>
      </c>
      <c r="B458" s="12">
        <v>2489</v>
      </c>
    </row>
    <row r="459" spans="1:2" x14ac:dyDescent="0.2">
      <c r="A459" t="s">
        <v>20</v>
      </c>
      <c r="B459">
        <v>69</v>
      </c>
    </row>
    <row r="460" spans="1:2" x14ac:dyDescent="0.2">
      <c r="A460" s="12" t="s">
        <v>20</v>
      </c>
      <c r="B460" s="12">
        <v>279</v>
      </c>
    </row>
    <row r="461" spans="1:2" x14ac:dyDescent="0.2">
      <c r="A461" t="s">
        <v>20</v>
      </c>
      <c r="B461">
        <v>210</v>
      </c>
    </row>
    <row r="462" spans="1:2" x14ac:dyDescent="0.2">
      <c r="A462" s="12" t="s">
        <v>20</v>
      </c>
      <c r="B462" s="12">
        <v>2100</v>
      </c>
    </row>
    <row r="463" spans="1:2" x14ac:dyDescent="0.2">
      <c r="A463" t="s">
        <v>20</v>
      </c>
      <c r="B463">
        <v>252</v>
      </c>
    </row>
    <row r="464" spans="1:2" x14ac:dyDescent="0.2">
      <c r="A464" s="12" t="s">
        <v>20</v>
      </c>
      <c r="B464" s="12">
        <v>1280</v>
      </c>
    </row>
    <row r="465" spans="1:2" x14ac:dyDescent="0.2">
      <c r="A465" t="s">
        <v>20</v>
      </c>
      <c r="B465">
        <v>157</v>
      </c>
    </row>
    <row r="466" spans="1:2" x14ac:dyDescent="0.2">
      <c r="A466" s="12" t="s">
        <v>20</v>
      </c>
      <c r="B466" s="12">
        <v>194</v>
      </c>
    </row>
    <row r="467" spans="1:2" x14ac:dyDescent="0.2">
      <c r="A467" t="s">
        <v>20</v>
      </c>
      <c r="B467">
        <v>82</v>
      </c>
    </row>
    <row r="468" spans="1:2" x14ac:dyDescent="0.2">
      <c r="A468" s="12" t="s">
        <v>20</v>
      </c>
      <c r="B468" s="12">
        <v>4233</v>
      </c>
    </row>
    <row r="469" spans="1:2" x14ac:dyDescent="0.2">
      <c r="A469" t="s">
        <v>20</v>
      </c>
      <c r="B469">
        <v>1297</v>
      </c>
    </row>
    <row r="470" spans="1:2" x14ac:dyDescent="0.2">
      <c r="A470" s="12" t="s">
        <v>20</v>
      </c>
      <c r="B470" s="12">
        <v>165</v>
      </c>
    </row>
    <row r="471" spans="1:2" x14ac:dyDescent="0.2">
      <c r="A471" t="s">
        <v>20</v>
      </c>
      <c r="B471">
        <v>119</v>
      </c>
    </row>
    <row r="472" spans="1:2" x14ac:dyDescent="0.2">
      <c r="A472" s="12" t="s">
        <v>20</v>
      </c>
      <c r="B472" s="12">
        <v>1797</v>
      </c>
    </row>
    <row r="473" spans="1:2" x14ac:dyDescent="0.2">
      <c r="A473" t="s">
        <v>20</v>
      </c>
      <c r="B473">
        <v>261</v>
      </c>
    </row>
    <row r="474" spans="1:2" x14ac:dyDescent="0.2">
      <c r="A474" s="12" t="s">
        <v>20</v>
      </c>
      <c r="B474" s="12">
        <v>157</v>
      </c>
    </row>
    <row r="475" spans="1:2" x14ac:dyDescent="0.2">
      <c r="A475" t="s">
        <v>20</v>
      </c>
      <c r="B475">
        <v>3533</v>
      </c>
    </row>
    <row r="476" spans="1:2" x14ac:dyDescent="0.2">
      <c r="A476" s="12" t="s">
        <v>20</v>
      </c>
      <c r="B476" s="12">
        <v>155</v>
      </c>
    </row>
    <row r="477" spans="1:2" x14ac:dyDescent="0.2">
      <c r="A477" t="s">
        <v>20</v>
      </c>
      <c r="B477">
        <v>132</v>
      </c>
    </row>
    <row r="478" spans="1:2" x14ac:dyDescent="0.2">
      <c r="A478" s="12" t="s">
        <v>20</v>
      </c>
      <c r="B478" s="12">
        <v>1354</v>
      </c>
    </row>
    <row r="479" spans="1:2" x14ac:dyDescent="0.2">
      <c r="A479" t="s">
        <v>20</v>
      </c>
      <c r="B479">
        <v>48</v>
      </c>
    </row>
    <row r="480" spans="1:2" x14ac:dyDescent="0.2">
      <c r="A480" s="12" t="s">
        <v>20</v>
      </c>
      <c r="B480" s="12">
        <v>110</v>
      </c>
    </row>
    <row r="481" spans="1:2" x14ac:dyDescent="0.2">
      <c r="A481" t="s">
        <v>20</v>
      </c>
      <c r="B481">
        <v>172</v>
      </c>
    </row>
    <row r="482" spans="1:2" x14ac:dyDescent="0.2">
      <c r="A482" s="12" t="s">
        <v>20</v>
      </c>
      <c r="B482" s="12">
        <v>307</v>
      </c>
    </row>
    <row r="483" spans="1:2" x14ac:dyDescent="0.2">
      <c r="A483" t="s">
        <v>20</v>
      </c>
      <c r="B483">
        <v>160</v>
      </c>
    </row>
    <row r="484" spans="1:2" x14ac:dyDescent="0.2">
      <c r="A484" s="12" t="s">
        <v>20</v>
      </c>
      <c r="B484" s="12">
        <v>1467</v>
      </c>
    </row>
    <row r="485" spans="1:2" x14ac:dyDescent="0.2">
      <c r="A485" t="s">
        <v>20</v>
      </c>
      <c r="B485">
        <v>2662</v>
      </c>
    </row>
    <row r="486" spans="1:2" x14ac:dyDescent="0.2">
      <c r="A486" s="12" t="s">
        <v>20</v>
      </c>
      <c r="B486" s="12">
        <v>452</v>
      </c>
    </row>
    <row r="487" spans="1:2" x14ac:dyDescent="0.2">
      <c r="A487" t="s">
        <v>20</v>
      </c>
      <c r="B487">
        <v>158</v>
      </c>
    </row>
    <row r="488" spans="1:2" x14ac:dyDescent="0.2">
      <c r="A488" s="12" t="s">
        <v>20</v>
      </c>
      <c r="B488" s="12">
        <v>225</v>
      </c>
    </row>
    <row r="489" spans="1:2" x14ac:dyDescent="0.2">
      <c r="A489" t="s">
        <v>20</v>
      </c>
      <c r="B489">
        <v>65</v>
      </c>
    </row>
    <row r="490" spans="1:2" x14ac:dyDescent="0.2">
      <c r="A490" s="12" t="s">
        <v>20</v>
      </c>
      <c r="B490" s="12">
        <v>163</v>
      </c>
    </row>
    <row r="491" spans="1:2" x14ac:dyDescent="0.2">
      <c r="A491" t="s">
        <v>20</v>
      </c>
      <c r="B491">
        <v>85</v>
      </c>
    </row>
    <row r="492" spans="1:2" x14ac:dyDescent="0.2">
      <c r="A492" s="12" t="s">
        <v>20</v>
      </c>
      <c r="B492" s="12">
        <v>217</v>
      </c>
    </row>
    <row r="493" spans="1:2" x14ac:dyDescent="0.2">
      <c r="A493" t="s">
        <v>20</v>
      </c>
      <c r="B493">
        <v>150</v>
      </c>
    </row>
    <row r="494" spans="1:2" x14ac:dyDescent="0.2">
      <c r="A494" s="12" t="s">
        <v>20</v>
      </c>
      <c r="B494" s="12">
        <v>3272</v>
      </c>
    </row>
    <row r="495" spans="1:2" x14ac:dyDescent="0.2">
      <c r="A495" t="s">
        <v>20</v>
      </c>
      <c r="B495">
        <v>300</v>
      </c>
    </row>
    <row r="496" spans="1:2" x14ac:dyDescent="0.2">
      <c r="A496" s="12" t="s">
        <v>20</v>
      </c>
      <c r="B496" s="12">
        <v>126</v>
      </c>
    </row>
    <row r="497" spans="1:2" x14ac:dyDescent="0.2">
      <c r="A497" t="s">
        <v>20</v>
      </c>
      <c r="B497">
        <v>2320</v>
      </c>
    </row>
    <row r="498" spans="1:2" x14ac:dyDescent="0.2">
      <c r="A498" s="12" t="s">
        <v>20</v>
      </c>
      <c r="B498" s="12">
        <v>81</v>
      </c>
    </row>
    <row r="499" spans="1:2" x14ac:dyDescent="0.2">
      <c r="A499" t="s">
        <v>20</v>
      </c>
      <c r="B499">
        <v>1887</v>
      </c>
    </row>
    <row r="500" spans="1:2" x14ac:dyDescent="0.2">
      <c r="A500" s="12" t="s">
        <v>20</v>
      </c>
      <c r="B500" s="12">
        <v>4358</v>
      </c>
    </row>
    <row r="501" spans="1:2" x14ac:dyDescent="0.2">
      <c r="A501" t="s">
        <v>20</v>
      </c>
      <c r="B501">
        <v>53</v>
      </c>
    </row>
    <row r="502" spans="1:2" x14ac:dyDescent="0.2">
      <c r="A502" s="12" t="s">
        <v>20</v>
      </c>
      <c r="B502" s="12">
        <v>2414</v>
      </c>
    </row>
    <row r="503" spans="1:2" x14ac:dyDescent="0.2">
      <c r="A503" t="s">
        <v>20</v>
      </c>
      <c r="B503">
        <v>80</v>
      </c>
    </row>
    <row r="504" spans="1:2" x14ac:dyDescent="0.2">
      <c r="A504" s="12" t="s">
        <v>20</v>
      </c>
      <c r="B504" s="12">
        <v>193</v>
      </c>
    </row>
    <row r="505" spans="1:2" x14ac:dyDescent="0.2">
      <c r="A505" t="s">
        <v>20</v>
      </c>
      <c r="B505">
        <v>52</v>
      </c>
    </row>
    <row r="506" spans="1:2" x14ac:dyDescent="0.2">
      <c r="A506" s="12" t="s">
        <v>20</v>
      </c>
      <c r="B506" s="12">
        <v>290</v>
      </c>
    </row>
    <row r="507" spans="1:2" x14ac:dyDescent="0.2">
      <c r="A507" t="s">
        <v>20</v>
      </c>
      <c r="B507">
        <v>122</v>
      </c>
    </row>
    <row r="508" spans="1:2" x14ac:dyDescent="0.2">
      <c r="A508" s="12" t="s">
        <v>20</v>
      </c>
      <c r="B508" s="12">
        <v>1470</v>
      </c>
    </row>
    <row r="509" spans="1:2" x14ac:dyDescent="0.2">
      <c r="A509" t="s">
        <v>20</v>
      </c>
      <c r="B509">
        <v>165</v>
      </c>
    </row>
    <row r="510" spans="1:2" x14ac:dyDescent="0.2">
      <c r="A510" s="12" t="s">
        <v>20</v>
      </c>
      <c r="B510" s="12">
        <v>182</v>
      </c>
    </row>
    <row r="511" spans="1:2" x14ac:dyDescent="0.2">
      <c r="A511" t="s">
        <v>20</v>
      </c>
      <c r="B511">
        <v>199</v>
      </c>
    </row>
    <row r="512" spans="1:2" x14ac:dyDescent="0.2">
      <c r="A512" s="12" t="s">
        <v>20</v>
      </c>
      <c r="B512" s="12">
        <v>56</v>
      </c>
    </row>
    <row r="513" spans="1:2" x14ac:dyDescent="0.2">
      <c r="A513" t="s">
        <v>20</v>
      </c>
      <c r="B513">
        <v>1460</v>
      </c>
    </row>
    <row r="514" spans="1:2" x14ac:dyDescent="0.2">
      <c r="A514" s="12" t="s">
        <v>20</v>
      </c>
      <c r="B514" s="12">
        <v>123</v>
      </c>
    </row>
    <row r="515" spans="1:2" x14ac:dyDescent="0.2">
      <c r="A515" t="s">
        <v>20</v>
      </c>
      <c r="B515">
        <v>159</v>
      </c>
    </row>
    <row r="516" spans="1:2" x14ac:dyDescent="0.2">
      <c r="A516" s="12" t="s">
        <v>20</v>
      </c>
      <c r="B516" s="12">
        <v>110</v>
      </c>
    </row>
    <row r="517" spans="1:2" x14ac:dyDescent="0.2">
      <c r="A517" t="s">
        <v>20</v>
      </c>
      <c r="B517">
        <v>236</v>
      </c>
    </row>
    <row r="518" spans="1:2" x14ac:dyDescent="0.2">
      <c r="A518" s="12" t="s">
        <v>20</v>
      </c>
      <c r="B518" s="12">
        <v>191</v>
      </c>
    </row>
    <row r="519" spans="1:2" x14ac:dyDescent="0.2">
      <c r="A519" t="s">
        <v>20</v>
      </c>
      <c r="B519">
        <v>3934</v>
      </c>
    </row>
    <row r="520" spans="1:2" x14ac:dyDescent="0.2">
      <c r="A520" s="12" t="s">
        <v>20</v>
      </c>
      <c r="B520" s="12">
        <v>80</v>
      </c>
    </row>
    <row r="521" spans="1:2" x14ac:dyDescent="0.2">
      <c r="A521" t="s">
        <v>20</v>
      </c>
      <c r="B521">
        <v>462</v>
      </c>
    </row>
    <row r="522" spans="1:2" x14ac:dyDescent="0.2">
      <c r="A522" s="12" t="s">
        <v>20</v>
      </c>
      <c r="B522" s="12">
        <v>179</v>
      </c>
    </row>
    <row r="523" spans="1:2" x14ac:dyDescent="0.2">
      <c r="A523" t="s">
        <v>20</v>
      </c>
      <c r="B523">
        <v>1866</v>
      </c>
    </row>
    <row r="524" spans="1:2" x14ac:dyDescent="0.2">
      <c r="A524" s="12" t="s">
        <v>20</v>
      </c>
      <c r="B524" s="12">
        <v>156</v>
      </c>
    </row>
    <row r="525" spans="1:2" x14ac:dyDescent="0.2">
      <c r="A525" t="s">
        <v>20</v>
      </c>
      <c r="B525">
        <v>255</v>
      </c>
    </row>
    <row r="526" spans="1:2" x14ac:dyDescent="0.2">
      <c r="A526" s="12" t="s">
        <v>20</v>
      </c>
      <c r="B526" s="12">
        <v>2261</v>
      </c>
    </row>
    <row r="527" spans="1:2" x14ac:dyDescent="0.2">
      <c r="A527" t="s">
        <v>20</v>
      </c>
      <c r="B527">
        <v>40</v>
      </c>
    </row>
    <row r="528" spans="1:2" x14ac:dyDescent="0.2">
      <c r="A528" s="12" t="s">
        <v>20</v>
      </c>
      <c r="B528" s="12">
        <v>2289</v>
      </c>
    </row>
    <row r="529" spans="1:2" x14ac:dyDescent="0.2">
      <c r="A529" t="s">
        <v>20</v>
      </c>
      <c r="B529">
        <v>65</v>
      </c>
    </row>
    <row r="530" spans="1:2" x14ac:dyDescent="0.2">
      <c r="A530" s="12" t="s">
        <v>20</v>
      </c>
      <c r="B530" s="12">
        <v>3777</v>
      </c>
    </row>
    <row r="531" spans="1:2" x14ac:dyDescent="0.2">
      <c r="A531" t="s">
        <v>20</v>
      </c>
      <c r="B531">
        <v>184</v>
      </c>
    </row>
    <row r="532" spans="1:2" x14ac:dyDescent="0.2">
      <c r="A532" s="12" t="s">
        <v>20</v>
      </c>
      <c r="B532" s="12">
        <v>85</v>
      </c>
    </row>
    <row r="533" spans="1:2" x14ac:dyDescent="0.2">
      <c r="A533" t="s">
        <v>20</v>
      </c>
      <c r="B533">
        <v>144</v>
      </c>
    </row>
    <row r="534" spans="1:2" x14ac:dyDescent="0.2">
      <c r="A534" s="12" t="s">
        <v>20</v>
      </c>
      <c r="B534" s="12">
        <v>1902</v>
      </c>
    </row>
    <row r="535" spans="1:2" x14ac:dyDescent="0.2">
      <c r="A535" t="s">
        <v>20</v>
      </c>
      <c r="B535">
        <v>105</v>
      </c>
    </row>
    <row r="536" spans="1:2" x14ac:dyDescent="0.2">
      <c r="A536" s="12" t="s">
        <v>20</v>
      </c>
      <c r="B536" s="12">
        <v>132</v>
      </c>
    </row>
    <row r="537" spans="1:2" x14ac:dyDescent="0.2">
      <c r="A537" t="s">
        <v>20</v>
      </c>
      <c r="B537">
        <v>96</v>
      </c>
    </row>
    <row r="538" spans="1:2" x14ac:dyDescent="0.2">
      <c r="A538" s="12" t="s">
        <v>20</v>
      </c>
      <c r="B538" s="12">
        <v>114</v>
      </c>
    </row>
    <row r="539" spans="1:2" x14ac:dyDescent="0.2">
      <c r="A539" t="s">
        <v>20</v>
      </c>
      <c r="B539">
        <v>203</v>
      </c>
    </row>
    <row r="540" spans="1:2" x14ac:dyDescent="0.2">
      <c r="A540" s="12" t="s">
        <v>20</v>
      </c>
      <c r="B540" s="12">
        <v>1559</v>
      </c>
    </row>
    <row r="541" spans="1:2" x14ac:dyDescent="0.2">
      <c r="A541" t="s">
        <v>20</v>
      </c>
      <c r="B541">
        <v>1548</v>
      </c>
    </row>
    <row r="542" spans="1:2" x14ac:dyDescent="0.2">
      <c r="A542" s="12" t="s">
        <v>20</v>
      </c>
      <c r="B542" s="12">
        <v>80</v>
      </c>
    </row>
    <row r="543" spans="1:2" x14ac:dyDescent="0.2">
      <c r="A543" t="s">
        <v>20</v>
      </c>
      <c r="B543">
        <v>131</v>
      </c>
    </row>
    <row r="544" spans="1:2" x14ac:dyDescent="0.2">
      <c r="A544" s="12" t="s">
        <v>20</v>
      </c>
      <c r="B544" s="12">
        <v>112</v>
      </c>
    </row>
    <row r="545" spans="1:2" x14ac:dyDescent="0.2">
      <c r="A545" t="s">
        <v>20</v>
      </c>
      <c r="B545">
        <v>155</v>
      </c>
    </row>
    <row r="546" spans="1:2" x14ac:dyDescent="0.2">
      <c r="A546" s="12" t="s">
        <v>20</v>
      </c>
      <c r="B546" s="12">
        <v>266</v>
      </c>
    </row>
    <row r="547" spans="1:2" x14ac:dyDescent="0.2">
      <c r="A547" t="s">
        <v>20</v>
      </c>
      <c r="B547">
        <v>155</v>
      </c>
    </row>
    <row r="548" spans="1:2" x14ac:dyDescent="0.2">
      <c r="A548" s="12" t="s">
        <v>20</v>
      </c>
      <c r="B548" s="12">
        <v>207</v>
      </c>
    </row>
    <row r="549" spans="1:2" x14ac:dyDescent="0.2">
      <c r="A549" t="s">
        <v>20</v>
      </c>
      <c r="B549">
        <v>245</v>
      </c>
    </row>
    <row r="550" spans="1:2" x14ac:dyDescent="0.2">
      <c r="A550" s="12" t="s">
        <v>20</v>
      </c>
      <c r="B550" s="12">
        <v>1573</v>
      </c>
    </row>
    <row r="551" spans="1:2" x14ac:dyDescent="0.2">
      <c r="A551" t="s">
        <v>20</v>
      </c>
      <c r="B551">
        <v>114</v>
      </c>
    </row>
    <row r="552" spans="1:2" x14ac:dyDescent="0.2">
      <c r="A552" s="12" t="s">
        <v>20</v>
      </c>
      <c r="B552" s="12">
        <v>93</v>
      </c>
    </row>
    <row r="553" spans="1:2" x14ac:dyDescent="0.2">
      <c r="A553" t="s">
        <v>20</v>
      </c>
      <c r="B553">
        <v>1681</v>
      </c>
    </row>
    <row r="554" spans="1:2" x14ac:dyDescent="0.2">
      <c r="A554" s="12" t="s">
        <v>20</v>
      </c>
      <c r="B554" s="12">
        <v>32</v>
      </c>
    </row>
    <row r="555" spans="1:2" x14ac:dyDescent="0.2">
      <c r="A555" t="s">
        <v>20</v>
      </c>
      <c r="B555">
        <v>135</v>
      </c>
    </row>
    <row r="556" spans="1:2" x14ac:dyDescent="0.2">
      <c r="A556" s="12" t="s">
        <v>20</v>
      </c>
      <c r="B556" s="12">
        <v>140</v>
      </c>
    </row>
    <row r="557" spans="1:2" x14ac:dyDescent="0.2">
      <c r="A557" t="s">
        <v>20</v>
      </c>
      <c r="B557">
        <v>92</v>
      </c>
    </row>
    <row r="558" spans="1:2" x14ac:dyDescent="0.2">
      <c r="A558" s="12" t="s">
        <v>20</v>
      </c>
      <c r="B558" s="12">
        <v>1015</v>
      </c>
    </row>
    <row r="559" spans="1:2" x14ac:dyDescent="0.2">
      <c r="A559" t="s">
        <v>20</v>
      </c>
      <c r="B559">
        <v>323</v>
      </c>
    </row>
    <row r="560" spans="1:2" x14ac:dyDescent="0.2">
      <c r="A560" s="12" t="s">
        <v>20</v>
      </c>
      <c r="B560" s="12">
        <v>2326</v>
      </c>
    </row>
    <row r="561" spans="1:2" x14ac:dyDescent="0.2">
      <c r="A561" t="s">
        <v>20</v>
      </c>
      <c r="B561">
        <v>381</v>
      </c>
    </row>
    <row r="562" spans="1:2" x14ac:dyDescent="0.2">
      <c r="A562" s="12" t="s">
        <v>20</v>
      </c>
      <c r="B562" s="12">
        <v>480</v>
      </c>
    </row>
    <row r="563" spans="1:2" x14ac:dyDescent="0.2">
      <c r="A563" t="s">
        <v>20</v>
      </c>
      <c r="B563">
        <v>226</v>
      </c>
    </row>
    <row r="564" spans="1:2" x14ac:dyDescent="0.2">
      <c r="A564" s="12" t="s">
        <v>20</v>
      </c>
      <c r="B564" s="12">
        <v>241</v>
      </c>
    </row>
    <row r="565" spans="1:2" x14ac:dyDescent="0.2">
      <c r="A565" t="s">
        <v>20</v>
      </c>
      <c r="B565">
        <v>132</v>
      </c>
    </row>
    <row r="566" spans="1:2" x14ac:dyDescent="0.2">
      <c r="A566" s="13" t="s">
        <v>20</v>
      </c>
      <c r="B566" s="13">
        <v>2043</v>
      </c>
    </row>
  </sheetData>
  <conditionalFormatting sqref="A2:A566">
    <cfRule type="containsText" dxfId="17" priority="6" operator="containsText" text="live">
      <formula>NOT(ISERROR(SEARCH("live",A2)))</formula>
    </cfRule>
    <cfRule type="containsText" dxfId="16" priority="9" operator="containsText" text="failed">
      <formula>NOT(ISERROR(SEARCH("failed",A2)))</formula>
    </cfRule>
    <cfRule type="containsText" dxfId="15" priority="8" operator="containsText" text="canceled">
      <formula>NOT(ISERROR(SEARCH("canceled",A2)))</formula>
    </cfRule>
    <cfRule type="containsText" dxfId="14" priority="7" operator="containsText" text="canceled">
      <formula>NOT(ISERROR(SEARCH("canceled",A2)))</formula>
    </cfRule>
    <cfRule type="containsText" dxfId="13" priority="10" operator="containsText" text="successful">
      <formula>NOT(ISERROR(SEARCH("successful",A2)))</formula>
    </cfRule>
  </conditionalFormatting>
  <conditionalFormatting sqref="C2:C365">
    <cfRule type="containsText" dxfId="12" priority="5" operator="containsText" text="successful">
      <formula>NOT(ISERROR(SEARCH("successful",C2)))</formula>
    </cfRule>
    <cfRule type="containsText" dxfId="11" priority="4" operator="containsText" text="failed">
      <formula>NOT(ISERROR(SEARCH("failed",C2)))</formula>
    </cfRule>
    <cfRule type="containsText" dxfId="10" priority="3" operator="containsText" text="canceled">
      <formula>NOT(ISERROR(SEARCH("canceled",C2)))</formula>
    </cfRule>
    <cfRule type="containsText" dxfId="9" priority="2" operator="containsText" text="canceled">
      <formula>NOT(ISERROR(SEARCH("canceled",C2)))</formula>
    </cfRule>
    <cfRule type="containsText" dxfId="8" priority="1" operator="containsText" text="live">
      <formula>NOT(ISERROR(SEARCH("live",C2)))</formula>
    </cfRule>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C005-E0A9-8F4F-8322-8C047F977A9D}">
  <dimension ref="A1:B3"/>
  <sheetViews>
    <sheetView workbookViewId="0">
      <selection activeCell="B3" sqref="B3"/>
    </sheetView>
  </sheetViews>
  <sheetFormatPr baseColWidth="10" defaultRowHeight="21" x14ac:dyDescent="0.25"/>
  <cols>
    <col min="1" max="1" width="48.83203125" style="16" customWidth="1"/>
    <col min="2" max="2" width="42.83203125" style="15" customWidth="1"/>
  </cols>
  <sheetData>
    <row r="1" spans="1:2" ht="154" x14ac:dyDescent="0.25">
      <c r="A1" s="15" t="s">
        <v>18487</v>
      </c>
      <c r="B1" s="15" t="s">
        <v>18494</v>
      </c>
    </row>
    <row r="2" spans="1:2" ht="110" x14ac:dyDescent="0.25">
      <c r="A2" s="15" t="s">
        <v>18488</v>
      </c>
      <c r="B2" s="15" t="s">
        <v>18493</v>
      </c>
    </row>
    <row r="3" spans="1:2" ht="132" x14ac:dyDescent="0.25">
      <c r="A3" s="15" t="s">
        <v>18489</v>
      </c>
      <c r="B3" s="15" t="s">
        <v>18495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Crowdfunding</vt:lpstr>
      <vt:lpstr>per category</vt:lpstr>
      <vt:lpstr>per sub category</vt:lpstr>
      <vt:lpstr>monthly</vt:lpstr>
      <vt:lpstr>goal analysis</vt:lpstr>
      <vt:lpstr>statistical analysis</vt:lpstr>
      <vt:lpstr>outline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Hannah Doby</cp:lastModifiedBy>
  <dcterms:created xsi:type="dcterms:W3CDTF">2021-09-29T18:52:28Z</dcterms:created>
  <dcterms:modified xsi:type="dcterms:W3CDTF">2023-06-15T21:42:52Z</dcterms:modified>
</cp:coreProperties>
</file>